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https://kpn1210244-my.sharepoint.com/personal/ferdie_vandewinkel_qualiassure_nl/Documents/Ruimte-OK samenwerking/OCW verdiepingsonderzoek en ventilatie/verdiepingsonderzoek OCW PO raad/actualisatie pva en vervolgaanpak suvis/"/>
    </mc:Choice>
  </mc:AlternateContent>
  <xr:revisionPtr revIDLastSave="1709" documentId="8_{40C84AFF-3DB2-42D1-9BD2-35E8CB2A29F0}" xr6:coauthVersionLast="47" xr6:coauthVersionMax="47" xr10:uidLastSave="{5098A3DB-B207-411A-B56A-5C0A82C9BA45}"/>
  <workbookProtection workbookAlgorithmName="SHA-512" workbookHashValue="QYUEk+x94zjS9gYEc4Wlm6H0CGTYS3iQcCEwwCY8JEQ2Si3FQnsbUoKsJVhcvikSqPB+SMxoybpSWFZ93QLS/Q==" workbookSaltValue="RL7IEcTGUyFemf2OFMbjBA==" workbookSpinCount="100000" lockStructure="1"/>
  <bookViews>
    <workbookView xWindow="-108" yWindow="-108" windowWidth="23256" windowHeight="12576" tabRatio="749" xr2:uid="{00000000-000D-0000-FFFF-FFFF00000000}"/>
  </bookViews>
  <sheets>
    <sheet name="Gebruikershandleiding" sheetId="10" r:id="rId1"/>
    <sheet name="Invulblad" sheetId="1" r:id="rId2"/>
    <sheet name="Resultatenblad rekentool" sheetId="4" r:id="rId3"/>
    <sheet name="PO CO2 reductiepad berekening " sheetId="5" state="hidden" r:id="rId4"/>
    <sheet name="PO CO2 reductiepad " sheetId="11" state="hidden" r:id="rId5"/>
    <sheet name="PO analyseblad" sheetId="3" state="hidden" r:id="rId6"/>
    <sheet name="kengetallen" sheetId="2" state="hidden" r:id="rId7"/>
    <sheet name="dropdown menu's" sheetId="7" state="hidden" r:id="rId8"/>
  </sheets>
  <definedNames>
    <definedName name="_xlnm._FilterDatabase" localSheetId="5" hidden="1">'PO analyseblad'!$A$1:$C$4</definedName>
    <definedName name="_xlnm._FilterDatabase" localSheetId="2" hidden="1">'Resultatenblad rekentool'!$B$9:$AB$795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9" i="4" l="1"/>
  <c r="N9" i="4"/>
  <c r="Y9" i="4"/>
  <c r="N6" i="3"/>
  <c r="O6" i="3" s="1"/>
  <c r="N5" i="3"/>
  <c r="O5" i="3" s="1"/>
  <c r="N4" i="3"/>
  <c r="O4" i="3" s="1"/>
  <c r="N3" i="3"/>
  <c r="O3" i="3" s="1"/>
  <c r="Q3" i="3" s="1"/>
  <c r="S10" i="4" s="1"/>
  <c r="N2" i="3"/>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X11" i="4"/>
  <c r="Y11" i="4"/>
  <c r="Z11" i="4"/>
  <c r="X12" i="4"/>
  <c r="Y12" i="4"/>
  <c r="Z12" i="4"/>
  <c r="X13" i="4"/>
  <c r="Y13" i="4"/>
  <c r="Z13" i="4"/>
  <c r="X14" i="4"/>
  <c r="Y14" i="4"/>
  <c r="Z14" i="4"/>
  <c r="X15" i="4"/>
  <c r="Y15" i="4"/>
  <c r="Z15" i="4"/>
  <c r="X16" i="4"/>
  <c r="Y16" i="4"/>
  <c r="Z16" i="4"/>
  <c r="X17" i="4"/>
  <c r="Y17" i="4"/>
  <c r="Z17" i="4"/>
  <c r="X18" i="4"/>
  <c r="Y18" i="4"/>
  <c r="Z18" i="4"/>
  <c r="X19" i="4"/>
  <c r="Y19" i="4"/>
  <c r="Z19" i="4"/>
  <c r="X20" i="4"/>
  <c r="Y20" i="4"/>
  <c r="Z20" i="4"/>
  <c r="X21" i="4"/>
  <c r="Y21" i="4"/>
  <c r="Z21" i="4"/>
  <c r="X22" i="4"/>
  <c r="Y22" i="4"/>
  <c r="Z22" i="4"/>
  <c r="X23" i="4"/>
  <c r="Y23" i="4"/>
  <c r="Z23" i="4"/>
  <c r="X24" i="4"/>
  <c r="Y24" i="4"/>
  <c r="Z24" i="4"/>
  <c r="X25" i="4"/>
  <c r="Y25" i="4"/>
  <c r="Z25" i="4"/>
  <c r="X26" i="4"/>
  <c r="Y26" i="4"/>
  <c r="Z26" i="4"/>
  <c r="X27" i="4"/>
  <c r="Y27" i="4"/>
  <c r="Z27" i="4"/>
  <c r="X28" i="4"/>
  <c r="Y28" i="4"/>
  <c r="Z28" i="4"/>
  <c r="X29" i="4"/>
  <c r="Y29" i="4"/>
  <c r="Z29" i="4"/>
  <c r="X30" i="4"/>
  <c r="Y30" i="4"/>
  <c r="Z30" i="4"/>
  <c r="X31" i="4"/>
  <c r="Y31" i="4"/>
  <c r="Z31" i="4"/>
  <c r="X32" i="4"/>
  <c r="Y32" i="4"/>
  <c r="Z32" i="4"/>
  <c r="X33" i="4"/>
  <c r="Y33" i="4"/>
  <c r="Z33" i="4"/>
  <c r="X34" i="4"/>
  <c r="Y34" i="4"/>
  <c r="Z34" i="4"/>
  <c r="X35" i="4"/>
  <c r="Y35" i="4"/>
  <c r="Z35" i="4"/>
  <c r="X36" i="4"/>
  <c r="Y36" i="4"/>
  <c r="Z36" i="4"/>
  <c r="X37" i="4"/>
  <c r="Y37" i="4"/>
  <c r="Z37" i="4"/>
  <c r="X38" i="4"/>
  <c r="Y38" i="4"/>
  <c r="Z38" i="4"/>
  <c r="X39" i="4"/>
  <c r="Y39" i="4"/>
  <c r="Z39" i="4"/>
  <c r="X40" i="4"/>
  <c r="Y40" i="4"/>
  <c r="Z40" i="4"/>
  <c r="X41" i="4"/>
  <c r="Y41" i="4"/>
  <c r="Z41" i="4"/>
  <c r="X42" i="4"/>
  <c r="Y42" i="4"/>
  <c r="Z42" i="4"/>
  <c r="X43" i="4"/>
  <c r="Y43" i="4"/>
  <c r="Z43" i="4"/>
  <c r="X44" i="4"/>
  <c r="Y44" i="4"/>
  <c r="Z44" i="4"/>
  <c r="X45" i="4"/>
  <c r="Y45" i="4"/>
  <c r="Z45" i="4"/>
  <c r="X46" i="4"/>
  <c r="Y46" i="4"/>
  <c r="Z46" i="4"/>
  <c r="X47" i="4"/>
  <c r="Y47" i="4"/>
  <c r="Z47" i="4"/>
  <c r="X48" i="4"/>
  <c r="Y48" i="4"/>
  <c r="Z48" i="4"/>
  <c r="X49" i="4"/>
  <c r="Y49" i="4"/>
  <c r="Z49" i="4"/>
  <c r="X50" i="4"/>
  <c r="Y50" i="4"/>
  <c r="Z50" i="4"/>
  <c r="X51" i="4"/>
  <c r="Y51" i="4"/>
  <c r="Z51" i="4"/>
  <c r="X52" i="4"/>
  <c r="Y52" i="4"/>
  <c r="Z52" i="4"/>
  <c r="X53" i="4"/>
  <c r="Y53" i="4"/>
  <c r="Z53" i="4"/>
  <c r="X54" i="4"/>
  <c r="Y54" i="4"/>
  <c r="Z54" i="4"/>
  <c r="X55" i="4"/>
  <c r="Y55" i="4"/>
  <c r="Z55" i="4"/>
  <c r="X56" i="4"/>
  <c r="Y56" i="4"/>
  <c r="Z56" i="4"/>
  <c r="X57" i="4"/>
  <c r="Y57" i="4"/>
  <c r="Z57" i="4"/>
  <c r="X58" i="4"/>
  <c r="Y58" i="4"/>
  <c r="Z58" i="4"/>
  <c r="X59" i="4"/>
  <c r="Y59" i="4"/>
  <c r="Z59" i="4"/>
  <c r="X60" i="4"/>
  <c r="Y60" i="4"/>
  <c r="Z60" i="4"/>
  <c r="X61" i="4"/>
  <c r="Y61" i="4"/>
  <c r="Z61" i="4"/>
  <c r="X62" i="4"/>
  <c r="Y62" i="4"/>
  <c r="Z62" i="4"/>
  <c r="X63" i="4"/>
  <c r="Y63" i="4"/>
  <c r="Z63" i="4"/>
  <c r="X64" i="4"/>
  <c r="Y64" i="4"/>
  <c r="Z64" i="4"/>
  <c r="X65" i="4"/>
  <c r="Y65" i="4"/>
  <c r="Z65" i="4"/>
  <c r="X66" i="4"/>
  <c r="Y66" i="4"/>
  <c r="Z66" i="4"/>
  <c r="X67" i="4"/>
  <c r="Y67" i="4"/>
  <c r="Z67" i="4"/>
  <c r="X68" i="4"/>
  <c r="Y68" i="4"/>
  <c r="Z68" i="4"/>
  <c r="X69" i="4"/>
  <c r="Y69" i="4"/>
  <c r="Z69" i="4"/>
  <c r="X70" i="4"/>
  <c r="Y70" i="4"/>
  <c r="Z70" i="4"/>
  <c r="X71" i="4"/>
  <c r="Y71" i="4"/>
  <c r="Z71" i="4"/>
  <c r="X72" i="4"/>
  <c r="Y72" i="4"/>
  <c r="Z72" i="4"/>
  <c r="X73" i="4"/>
  <c r="Y73" i="4"/>
  <c r="Z73" i="4"/>
  <c r="X74" i="4"/>
  <c r="Y74" i="4"/>
  <c r="Z74" i="4"/>
  <c r="X75" i="4"/>
  <c r="Y75" i="4"/>
  <c r="Z75" i="4"/>
  <c r="X76" i="4"/>
  <c r="Y76" i="4"/>
  <c r="Z76" i="4"/>
  <c r="X77" i="4"/>
  <c r="Y77" i="4"/>
  <c r="Z77" i="4"/>
  <c r="X78" i="4"/>
  <c r="Y78" i="4"/>
  <c r="Z78" i="4"/>
  <c r="X79" i="4"/>
  <c r="Y79" i="4"/>
  <c r="Z79" i="4"/>
  <c r="X80" i="4"/>
  <c r="Y80" i="4"/>
  <c r="Z80" i="4"/>
  <c r="X81" i="4"/>
  <c r="Y81" i="4"/>
  <c r="Z81" i="4"/>
  <c r="X82" i="4"/>
  <c r="Y82" i="4"/>
  <c r="Z82" i="4"/>
  <c r="X83" i="4"/>
  <c r="Y83" i="4"/>
  <c r="Z83" i="4"/>
  <c r="X84" i="4"/>
  <c r="Y84" i="4"/>
  <c r="Z84" i="4"/>
  <c r="X85" i="4"/>
  <c r="Y85" i="4"/>
  <c r="Z85" i="4"/>
  <c r="X86" i="4"/>
  <c r="Y86" i="4"/>
  <c r="Z86" i="4"/>
  <c r="X87" i="4"/>
  <c r="Y87" i="4"/>
  <c r="Z87" i="4"/>
  <c r="X88" i="4"/>
  <c r="Y88" i="4"/>
  <c r="Z88" i="4"/>
  <c r="X89" i="4"/>
  <c r="Y89" i="4"/>
  <c r="Z89" i="4"/>
  <c r="X90" i="4"/>
  <c r="Y90" i="4"/>
  <c r="Z90" i="4"/>
  <c r="X91" i="4"/>
  <c r="Y91" i="4"/>
  <c r="Z91" i="4"/>
  <c r="X92" i="4"/>
  <c r="Y92" i="4"/>
  <c r="Z92" i="4"/>
  <c r="X93" i="4"/>
  <c r="Y93" i="4"/>
  <c r="Z93" i="4"/>
  <c r="X94" i="4"/>
  <c r="Y94" i="4"/>
  <c r="Z94" i="4"/>
  <c r="X95" i="4"/>
  <c r="Y95" i="4"/>
  <c r="Z95" i="4"/>
  <c r="X96" i="4"/>
  <c r="Y96" i="4"/>
  <c r="Z96" i="4"/>
  <c r="X97" i="4"/>
  <c r="Y97" i="4"/>
  <c r="Z97" i="4"/>
  <c r="X98" i="4"/>
  <c r="Y98" i="4"/>
  <c r="Z98" i="4"/>
  <c r="X99" i="4"/>
  <c r="Y99" i="4"/>
  <c r="Z99" i="4"/>
  <c r="X100" i="4"/>
  <c r="Y100" i="4"/>
  <c r="Z100" i="4"/>
  <c r="X101" i="4"/>
  <c r="Y101" i="4"/>
  <c r="Z101" i="4"/>
  <c r="X102" i="4"/>
  <c r="Y102" i="4"/>
  <c r="Z102" i="4"/>
  <c r="X103" i="4"/>
  <c r="Y103" i="4"/>
  <c r="Z103" i="4"/>
  <c r="X104" i="4"/>
  <c r="Y104" i="4"/>
  <c r="Z104" i="4"/>
  <c r="X105" i="4"/>
  <c r="Y105" i="4"/>
  <c r="Z105" i="4"/>
  <c r="X106" i="4"/>
  <c r="Y106" i="4"/>
  <c r="Z106" i="4"/>
  <c r="X107" i="4"/>
  <c r="Y107" i="4"/>
  <c r="Z107" i="4"/>
  <c r="X108" i="4"/>
  <c r="Y108" i="4"/>
  <c r="Z108" i="4"/>
  <c r="X109" i="4"/>
  <c r="Y109" i="4"/>
  <c r="Z109" i="4"/>
  <c r="X110" i="4"/>
  <c r="Y110" i="4"/>
  <c r="Z110" i="4"/>
  <c r="X111" i="4"/>
  <c r="Y111" i="4"/>
  <c r="Z111" i="4"/>
  <c r="X112" i="4"/>
  <c r="Y112" i="4"/>
  <c r="Z112" i="4"/>
  <c r="X113" i="4"/>
  <c r="Y113" i="4"/>
  <c r="Z113" i="4"/>
  <c r="X114" i="4"/>
  <c r="Y114" i="4"/>
  <c r="Z114" i="4"/>
  <c r="X115" i="4"/>
  <c r="Y115" i="4"/>
  <c r="Z115" i="4"/>
  <c r="X116" i="4"/>
  <c r="Y116" i="4"/>
  <c r="Z116" i="4"/>
  <c r="X117" i="4"/>
  <c r="Y117" i="4"/>
  <c r="Z117" i="4"/>
  <c r="X118" i="4"/>
  <c r="Y118" i="4"/>
  <c r="Z118" i="4"/>
  <c r="X119" i="4"/>
  <c r="Y119" i="4"/>
  <c r="Z119" i="4"/>
  <c r="X120" i="4"/>
  <c r="Y120" i="4"/>
  <c r="Z120" i="4"/>
  <c r="X121" i="4"/>
  <c r="Y121" i="4"/>
  <c r="Z121" i="4"/>
  <c r="X122" i="4"/>
  <c r="Y122" i="4"/>
  <c r="Z122" i="4"/>
  <c r="X123" i="4"/>
  <c r="Y123" i="4"/>
  <c r="Z123" i="4"/>
  <c r="X124" i="4"/>
  <c r="Y124" i="4"/>
  <c r="Z124" i="4"/>
  <c r="X125" i="4"/>
  <c r="Y125" i="4"/>
  <c r="Z125" i="4"/>
  <c r="X126" i="4"/>
  <c r="Y126" i="4"/>
  <c r="Z126" i="4"/>
  <c r="X127" i="4"/>
  <c r="Y127" i="4"/>
  <c r="Z127" i="4"/>
  <c r="X128" i="4"/>
  <c r="Y128" i="4"/>
  <c r="Z128" i="4"/>
  <c r="X129" i="4"/>
  <c r="Y129" i="4"/>
  <c r="Z129" i="4"/>
  <c r="X130" i="4"/>
  <c r="Y130" i="4"/>
  <c r="Z130" i="4"/>
  <c r="X131" i="4"/>
  <c r="Y131" i="4"/>
  <c r="Z131" i="4"/>
  <c r="X132" i="4"/>
  <c r="Y132" i="4"/>
  <c r="Z132" i="4"/>
  <c r="X133" i="4"/>
  <c r="Y133" i="4"/>
  <c r="Z133" i="4"/>
  <c r="X134" i="4"/>
  <c r="Y134" i="4"/>
  <c r="Z134" i="4"/>
  <c r="X135" i="4"/>
  <c r="Y135" i="4"/>
  <c r="Z135" i="4"/>
  <c r="X136" i="4"/>
  <c r="Y136" i="4"/>
  <c r="Z136" i="4"/>
  <c r="X137" i="4"/>
  <c r="Y137" i="4"/>
  <c r="Z137" i="4"/>
  <c r="X138" i="4"/>
  <c r="Y138" i="4"/>
  <c r="Z138" i="4"/>
  <c r="X139" i="4"/>
  <c r="Y139" i="4"/>
  <c r="Z139" i="4"/>
  <c r="X140" i="4"/>
  <c r="Y140" i="4"/>
  <c r="Z140" i="4"/>
  <c r="X141" i="4"/>
  <c r="Y141" i="4"/>
  <c r="Z141" i="4"/>
  <c r="X142" i="4"/>
  <c r="Y142" i="4"/>
  <c r="Z142" i="4"/>
  <c r="X143" i="4"/>
  <c r="Y143" i="4"/>
  <c r="Z143" i="4"/>
  <c r="X144" i="4"/>
  <c r="Y144" i="4"/>
  <c r="Z144" i="4"/>
  <c r="X145" i="4"/>
  <c r="Y145" i="4"/>
  <c r="Z145" i="4"/>
  <c r="X146" i="4"/>
  <c r="Y146" i="4"/>
  <c r="Z146" i="4"/>
  <c r="X147" i="4"/>
  <c r="Y147" i="4"/>
  <c r="Z147" i="4"/>
  <c r="X148" i="4"/>
  <c r="Y148" i="4"/>
  <c r="Z148" i="4"/>
  <c r="X149" i="4"/>
  <c r="Y149" i="4"/>
  <c r="Z149" i="4"/>
  <c r="X150" i="4"/>
  <c r="Y150" i="4"/>
  <c r="Z150" i="4"/>
  <c r="X151" i="4"/>
  <c r="Y151" i="4"/>
  <c r="Z151" i="4"/>
  <c r="X152" i="4"/>
  <c r="Y152" i="4"/>
  <c r="Z152" i="4"/>
  <c r="X153" i="4"/>
  <c r="Y153" i="4"/>
  <c r="Z153" i="4"/>
  <c r="X154" i="4"/>
  <c r="Y154" i="4"/>
  <c r="Z154" i="4"/>
  <c r="X155" i="4"/>
  <c r="Y155" i="4"/>
  <c r="Z155" i="4"/>
  <c r="X156" i="4"/>
  <c r="Y156" i="4"/>
  <c r="Z156" i="4"/>
  <c r="X157" i="4"/>
  <c r="Y157" i="4"/>
  <c r="Z157" i="4"/>
  <c r="X158" i="4"/>
  <c r="Y158" i="4"/>
  <c r="Z158" i="4"/>
  <c r="X159" i="4"/>
  <c r="Y159" i="4"/>
  <c r="Z159" i="4"/>
  <c r="X160" i="4"/>
  <c r="Y160" i="4"/>
  <c r="Z160" i="4"/>
  <c r="X161" i="4"/>
  <c r="Y161" i="4"/>
  <c r="Z161" i="4"/>
  <c r="X162" i="4"/>
  <c r="Y162" i="4"/>
  <c r="Z162" i="4"/>
  <c r="X163" i="4"/>
  <c r="Y163" i="4"/>
  <c r="Z163" i="4"/>
  <c r="X164" i="4"/>
  <c r="Y164" i="4"/>
  <c r="Z164" i="4"/>
  <c r="X165" i="4"/>
  <c r="Y165" i="4"/>
  <c r="Z165" i="4"/>
  <c r="X166" i="4"/>
  <c r="Y166" i="4"/>
  <c r="Z166" i="4"/>
  <c r="X167" i="4"/>
  <c r="Y167" i="4"/>
  <c r="Z167" i="4"/>
  <c r="X168" i="4"/>
  <c r="Y168" i="4"/>
  <c r="Z168" i="4"/>
  <c r="X169" i="4"/>
  <c r="Y169" i="4"/>
  <c r="Z169" i="4"/>
  <c r="X170" i="4"/>
  <c r="Y170" i="4"/>
  <c r="Z170" i="4"/>
  <c r="X171" i="4"/>
  <c r="Y171" i="4"/>
  <c r="Z171" i="4"/>
  <c r="X172" i="4"/>
  <c r="Y172" i="4"/>
  <c r="Z172" i="4"/>
  <c r="X173" i="4"/>
  <c r="Y173" i="4"/>
  <c r="Z173" i="4"/>
  <c r="X174" i="4"/>
  <c r="Y174" i="4"/>
  <c r="Z174" i="4"/>
  <c r="X175" i="4"/>
  <c r="Y175" i="4"/>
  <c r="Z175" i="4"/>
  <c r="X176" i="4"/>
  <c r="Y176" i="4"/>
  <c r="Z176" i="4"/>
  <c r="X177" i="4"/>
  <c r="Y177" i="4"/>
  <c r="Z177" i="4"/>
  <c r="X178" i="4"/>
  <c r="Y178" i="4"/>
  <c r="Z178" i="4"/>
  <c r="X179" i="4"/>
  <c r="Y179" i="4"/>
  <c r="Z179" i="4"/>
  <c r="X180" i="4"/>
  <c r="Y180" i="4"/>
  <c r="Z180" i="4"/>
  <c r="X181" i="4"/>
  <c r="Y181" i="4"/>
  <c r="Z181" i="4"/>
  <c r="X182" i="4"/>
  <c r="Y182" i="4"/>
  <c r="Z182" i="4"/>
  <c r="X183" i="4"/>
  <c r="Y183" i="4"/>
  <c r="Z183" i="4"/>
  <c r="X184" i="4"/>
  <c r="Y184" i="4"/>
  <c r="Z184" i="4"/>
  <c r="X185" i="4"/>
  <c r="Y185" i="4"/>
  <c r="Z185" i="4"/>
  <c r="X186" i="4"/>
  <c r="Y186" i="4"/>
  <c r="Z186" i="4"/>
  <c r="X187" i="4"/>
  <c r="Y187" i="4"/>
  <c r="Z187" i="4"/>
  <c r="X188" i="4"/>
  <c r="Y188" i="4"/>
  <c r="Z188" i="4"/>
  <c r="X189" i="4"/>
  <c r="Y189" i="4"/>
  <c r="Z189" i="4"/>
  <c r="X190" i="4"/>
  <c r="Y190" i="4"/>
  <c r="Z190" i="4"/>
  <c r="X191" i="4"/>
  <c r="Y191" i="4"/>
  <c r="Z191" i="4"/>
  <c r="X192" i="4"/>
  <c r="Y192" i="4"/>
  <c r="Z192" i="4"/>
  <c r="X193" i="4"/>
  <c r="Y193" i="4"/>
  <c r="Z193" i="4"/>
  <c r="X194" i="4"/>
  <c r="Y194" i="4"/>
  <c r="Z194" i="4"/>
  <c r="X195" i="4"/>
  <c r="Y195" i="4"/>
  <c r="Z195" i="4"/>
  <c r="X196" i="4"/>
  <c r="Y196" i="4"/>
  <c r="Z196" i="4"/>
  <c r="X197" i="4"/>
  <c r="Y197" i="4"/>
  <c r="Z197" i="4"/>
  <c r="X198" i="4"/>
  <c r="Y198" i="4"/>
  <c r="Z198" i="4"/>
  <c r="X199" i="4"/>
  <c r="Y199" i="4"/>
  <c r="Z199" i="4"/>
  <c r="X200" i="4"/>
  <c r="Y200" i="4"/>
  <c r="Z200" i="4"/>
  <c r="X201" i="4"/>
  <c r="Y201" i="4"/>
  <c r="Z201" i="4"/>
  <c r="X202" i="4"/>
  <c r="Y202" i="4"/>
  <c r="Z202" i="4"/>
  <c r="X203" i="4"/>
  <c r="Y203" i="4"/>
  <c r="Z203" i="4"/>
  <c r="X204" i="4"/>
  <c r="Y204" i="4"/>
  <c r="Z204" i="4"/>
  <c r="X205" i="4"/>
  <c r="Y205" i="4"/>
  <c r="Z205" i="4"/>
  <c r="X206" i="4"/>
  <c r="Y206" i="4"/>
  <c r="Z206" i="4"/>
  <c r="X207" i="4"/>
  <c r="Y207" i="4"/>
  <c r="Z207" i="4"/>
  <c r="X208" i="4"/>
  <c r="Y208" i="4"/>
  <c r="Z208" i="4"/>
  <c r="X209" i="4"/>
  <c r="Y209" i="4"/>
  <c r="Z209" i="4"/>
  <c r="X210" i="4"/>
  <c r="Y210" i="4"/>
  <c r="Z210" i="4"/>
  <c r="X211" i="4"/>
  <c r="Y211" i="4"/>
  <c r="Z211" i="4"/>
  <c r="X212" i="4"/>
  <c r="Y212" i="4"/>
  <c r="Z212" i="4"/>
  <c r="X213" i="4"/>
  <c r="Y213" i="4"/>
  <c r="Z213" i="4"/>
  <c r="X214" i="4"/>
  <c r="Y214" i="4"/>
  <c r="Z214" i="4"/>
  <c r="X215" i="4"/>
  <c r="Y215" i="4"/>
  <c r="Z215" i="4"/>
  <c r="X216" i="4"/>
  <c r="Y216" i="4"/>
  <c r="Z216" i="4"/>
  <c r="X217" i="4"/>
  <c r="Y217" i="4"/>
  <c r="Z217" i="4"/>
  <c r="X218" i="4"/>
  <c r="Y218" i="4"/>
  <c r="Z218" i="4"/>
  <c r="X219" i="4"/>
  <c r="Y219" i="4"/>
  <c r="Z219" i="4"/>
  <c r="X220" i="4"/>
  <c r="Y220" i="4"/>
  <c r="Z220" i="4"/>
  <c r="X221" i="4"/>
  <c r="Y221" i="4"/>
  <c r="Z221" i="4"/>
  <c r="X222" i="4"/>
  <c r="Y222" i="4"/>
  <c r="Z222" i="4"/>
  <c r="X223" i="4"/>
  <c r="Y223" i="4"/>
  <c r="Z223" i="4"/>
  <c r="X224" i="4"/>
  <c r="Y224" i="4"/>
  <c r="Z224" i="4"/>
  <c r="X225" i="4"/>
  <c r="Y225" i="4"/>
  <c r="Z225" i="4"/>
  <c r="X226" i="4"/>
  <c r="Y226" i="4"/>
  <c r="Z226" i="4"/>
  <c r="X227" i="4"/>
  <c r="Y227" i="4"/>
  <c r="Z227" i="4"/>
  <c r="X228" i="4"/>
  <c r="Y228" i="4"/>
  <c r="Z228" i="4"/>
  <c r="X229" i="4"/>
  <c r="Y229" i="4"/>
  <c r="Z229" i="4"/>
  <c r="X230" i="4"/>
  <c r="Y230" i="4"/>
  <c r="Z230" i="4"/>
  <c r="X231" i="4"/>
  <c r="Y231" i="4"/>
  <c r="Z231" i="4"/>
  <c r="X232" i="4"/>
  <c r="Y232" i="4"/>
  <c r="Z232" i="4"/>
  <c r="X233" i="4"/>
  <c r="Y233" i="4"/>
  <c r="Z233" i="4"/>
  <c r="X234" i="4"/>
  <c r="Y234" i="4"/>
  <c r="Z234" i="4"/>
  <c r="X235" i="4"/>
  <c r="Y235" i="4"/>
  <c r="Z235" i="4"/>
  <c r="X236" i="4"/>
  <c r="Y236" i="4"/>
  <c r="Z236" i="4"/>
  <c r="X237" i="4"/>
  <c r="Y237" i="4"/>
  <c r="Z237" i="4"/>
  <c r="X238" i="4"/>
  <c r="Y238" i="4"/>
  <c r="Z238" i="4"/>
  <c r="X239" i="4"/>
  <c r="Y239" i="4"/>
  <c r="Z239" i="4"/>
  <c r="X240" i="4"/>
  <c r="Y240" i="4"/>
  <c r="Z240" i="4"/>
  <c r="X241" i="4"/>
  <c r="Y241" i="4"/>
  <c r="Z241" i="4"/>
  <c r="X242" i="4"/>
  <c r="Y242" i="4"/>
  <c r="Z242" i="4"/>
  <c r="X243" i="4"/>
  <c r="Y243" i="4"/>
  <c r="Z243" i="4"/>
  <c r="X244" i="4"/>
  <c r="Y244" i="4"/>
  <c r="Z244" i="4"/>
  <c r="X245" i="4"/>
  <c r="Y245" i="4"/>
  <c r="Z245" i="4"/>
  <c r="X246" i="4"/>
  <c r="Y246" i="4"/>
  <c r="Z246" i="4"/>
  <c r="X247" i="4"/>
  <c r="Y247" i="4"/>
  <c r="Z247" i="4"/>
  <c r="X248" i="4"/>
  <c r="Y248" i="4"/>
  <c r="Z248" i="4"/>
  <c r="X249" i="4"/>
  <c r="Y249" i="4"/>
  <c r="Z249" i="4"/>
  <c r="X250" i="4"/>
  <c r="Y250" i="4"/>
  <c r="Z250" i="4"/>
  <c r="X251" i="4"/>
  <c r="Y251" i="4"/>
  <c r="Z251" i="4"/>
  <c r="X252" i="4"/>
  <c r="Y252" i="4"/>
  <c r="Z252" i="4"/>
  <c r="X253" i="4"/>
  <c r="Y253" i="4"/>
  <c r="Z253" i="4"/>
  <c r="X254" i="4"/>
  <c r="Y254" i="4"/>
  <c r="Z254" i="4"/>
  <c r="X255" i="4"/>
  <c r="Y255" i="4"/>
  <c r="Z255" i="4"/>
  <c r="X256" i="4"/>
  <c r="Y256" i="4"/>
  <c r="Z256" i="4"/>
  <c r="X257" i="4"/>
  <c r="Y257" i="4"/>
  <c r="Z257" i="4"/>
  <c r="X258" i="4"/>
  <c r="Y258" i="4"/>
  <c r="Z258" i="4"/>
  <c r="X259" i="4"/>
  <c r="Y259" i="4"/>
  <c r="Z259" i="4"/>
  <c r="X260" i="4"/>
  <c r="Y260" i="4"/>
  <c r="Z260" i="4"/>
  <c r="X261" i="4"/>
  <c r="Y261" i="4"/>
  <c r="Z261" i="4"/>
  <c r="X262" i="4"/>
  <c r="Y262" i="4"/>
  <c r="Z262" i="4"/>
  <c r="X263" i="4"/>
  <c r="Y263" i="4"/>
  <c r="Z263" i="4"/>
  <c r="X264" i="4"/>
  <c r="Y264" i="4"/>
  <c r="Z264" i="4"/>
  <c r="X265" i="4"/>
  <c r="Y265" i="4"/>
  <c r="Z265" i="4"/>
  <c r="X266" i="4"/>
  <c r="Y266" i="4"/>
  <c r="Z266" i="4"/>
  <c r="X267" i="4"/>
  <c r="Y267" i="4"/>
  <c r="Z267" i="4"/>
  <c r="X268" i="4"/>
  <c r="Y268" i="4"/>
  <c r="Z268" i="4"/>
  <c r="X269" i="4"/>
  <c r="Y269" i="4"/>
  <c r="Z269" i="4"/>
  <c r="X270" i="4"/>
  <c r="Y270" i="4"/>
  <c r="Z270" i="4"/>
  <c r="X271" i="4"/>
  <c r="Y271" i="4"/>
  <c r="Z271" i="4"/>
  <c r="X272" i="4"/>
  <c r="Y272" i="4"/>
  <c r="Z272" i="4"/>
  <c r="X273" i="4"/>
  <c r="Y273" i="4"/>
  <c r="Z273" i="4"/>
  <c r="X274" i="4"/>
  <c r="Y274" i="4"/>
  <c r="Z274" i="4"/>
  <c r="X275" i="4"/>
  <c r="Y275" i="4"/>
  <c r="Z275" i="4"/>
  <c r="X276" i="4"/>
  <c r="Y276" i="4"/>
  <c r="Z276" i="4"/>
  <c r="X277" i="4"/>
  <c r="Y277" i="4"/>
  <c r="Z277" i="4"/>
  <c r="X278" i="4"/>
  <c r="Y278" i="4"/>
  <c r="Z278" i="4"/>
  <c r="X279" i="4"/>
  <c r="Y279" i="4"/>
  <c r="Z279" i="4"/>
  <c r="X280" i="4"/>
  <c r="Y280" i="4"/>
  <c r="Z280" i="4"/>
  <c r="X281" i="4"/>
  <c r="Y281" i="4"/>
  <c r="Z281" i="4"/>
  <c r="X282" i="4"/>
  <c r="Y282" i="4"/>
  <c r="Z282" i="4"/>
  <c r="X283" i="4"/>
  <c r="Y283" i="4"/>
  <c r="Z283" i="4"/>
  <c r="X284" i="4"/>
  <c r="Y284" i="4"/>
  <c r="Z284" i="4"/>
  <c r="X285" i="4"/>
  <c r="Y285" i="4"/>
  <c r="Z285" i="4"/>
  <c r="X286" i="4"/>
  <c r="Y286" i="4"/>
  <c r="Z286" i="4"/>
  <c r="X287" i="4"/>
  <c r="Y287" i="4"/>
  <c r="Z287" i="4"/>
  <c r="X288" i="4"/>
  <c r="Y288" i="4"/>
  <c r="Z288" i="4"/>
  <c r="X289" i="4"/>
  <c r="Y289" i="4"/>
  <c r="Z289" i="4"/>
  <c r="X290" i="4"/>
  <c r="Y290" i="4"/>
  <c r="Z290" i="4"/>
  <c r="X291" i="4"/>
  <c r="Y291" i="4"/>
  <c r="Z291" i="4"/>
  <c r="X292" i="4"/>
  <c r="Y292" i="4"/>
  <c r="Z292" i="4"/>
  <c r="X293" i="4"/>
  <c r="Y293" i="4"/>
  <c r="Z293" i="4"/>
  <c r="X294" i="4"/>
  <c r="Y294" i="4"/>
  <c r="Z294" i="4"/>
  <c r="X295" i="4"/>
  <c r="Y295" i="4"/>
  <c r="Z295" i="4"/>
  <c r="X296" i="4"/>
  <c r="Y296" i="4"/>
  <c r="Z296" i="4"/>
  <c r="X297" i="4"/>
  <c r="Y297" i="4"/>
  <c r="Z297" i="4"/>
  <c r="X298" i="4"/>
  <c r="Y298" i="4"/>
  <c r="Z298" i="4"/>
  <c r="X299" i="4"/>
  <c r="Y299" i="4"/>
  <c r="Z299" i="4"/>
  <c r="X300" i="4"/>
  <c r="Y300" i="4"/>
  <c r="Z300" i="4"/>
  <c r="X301" i="4"/>
  <c r="Y301" i="4"/>
  <c r="Z301" i="4"/>
  <c r="X302" i="4"/>
  <c r="Y302" i="4"/>
  <c r="Z302" i="4"/>
  <c r="X303" i="4"/>
  <c r="Y303" i="4"/>
  <c r="Z303" i="4"/>
  <c r="X304" i="4"/>
  <c r="Y304" i="4"/>
  <c r="Z304" i="4"/>
  <c r="X305" i="4"/>
  <c r="Y305" i="4"/>
  <c r="Z305" i="4"/>
  <c r="X306" i="4"/>
  <c r="Y306" i="4"/>
  <c r="Z306" i="4"/>
  <c r="X307" i="4"/>
  <c r="Y307" i="4"/>
  <c r="Z307" i="4"/>
  <c r="X308" i="4"/>
  <c r="Y308" i="4"/>
  <c r="Z308" i="4"/>
  <c r="X309" i="4"/>
  <c r="Y309" i="4"/>
  <c r="Z309" i="4"/>
  <c r="X310" i="4"/>
  <c r="Y310" i="4"/>
  <c r="Z310" i="4"/>
  <c r="X311" i="4"/>
  <c r="Y311" i="4"/>
  <c r="Z311" i="4"/>
  <c r="X312" i="4"/>
  <c r="Y312" i="4"/>
  <c r="Z312" i="4"/>
  <c r="X313" i="4"/>
  <c r="Y313" i="4"/>
  <c r="Z313" i="4"/>
  <c r="X314" i="4"/>
  <c r="Y314" i="4"/>
  <c r="Z314" i="4"/>
  <c r="X315" i="4"/>
  <c r="Y315" i="4"/>
  <c r="Z315" i="4"/>
  <c r="X316" i="4"/>
  <c r="Y316" i="4"/>
  <c r="Z316" i="4"/>
  <c r="X317" i="4"/>
  <c r="Y317" i="4"/>
  <c r="Z317" i="4"/>
  <c r="X318" i="4"/>
  <c r="Y318" i="4"/>
  <c r="Z318" i="4"/>
  <c r="X319" i="4"/>
  <c r="Y319" i="4"/>
  <c r="Z319" i="4"/>
  <c r="X320" i="4"/>
  <c r="Y320" i="4"/>
  <c r="Z320" i="4"/>
  <c r="X321" i="4"/>
  <c r="Y321" i="4"/>
  <c r="Z321" i="4"/>
  <c r="X322" i="4"/>
  <c r="Y322" i="4"/>
  <c r="Z322" i="4"/>
  <c r="X323" i="4"/>
  <c r="Y323" i="4"/>
  <c r="Z323" i="4"/>
  <c r="X324" i="4"/>
  <c r="Y324" i="4"/>
  <c r="Z324" i="4"/>
  <c r="X325" i="4"/>
  <c r="Y325" i="4"/>
  <c r="Z325" i="4"/>
  <c r="X326" i="4"/>
  <c r="Y326" i="4"/>
  <c r="Z326" i="4"/>
  <c r="X327" i="4"/>
  <c r="Y327" i="4"/>
  <c r="Z327" i="4"/>
  <c r="X328" i="4"/>
  <c r="Y328" i="4"/>
  <c r="Z328" i="4"/>
  <c r="X329" i="4"/>
  <c r="Y329" i="4"/>
  <c r="Z329" i="4"/>
  <c r="X330" i="4"/>
  <c r="Y330" i="4"/>
  <c r="Z330" i="4"/>
  <c r="X331" i="4"/>
  <c r="Y331" i="4"/>
  <c r="Z331" i="4"/>
  <c r="X332" i="4"/>
  <c r="Y332" i="4"/>
  <c r="Z332" i="4"/>
  <c r="X333" i="4"/>
  <c r="Y333" i="4"/>
  <c r="Z333" i="4"/>
  <c r="X334" i="4"/>
  <c r="Y334" i="4"/>
  <c r="Z334" i="4"/>
  <c r="X335" i="4"/>
  <c r="Y335" i="4"/>
  <c r="Z335" i="4"/>
  <c r="X336" i="4"/>
  <c r="Y336" i="4"/>
  <c r="Z336" i="4"/>
  <c r="X337" i="4"/>
  <c r="Y337" i="4"/>
  <c r="Z337" i="4"/>
  <c r="X338" i="4"/>
  <c r="Y338" i="4"/>
  <c r="Z338" i="4"/>
  <c r="X339" i="4"/>
  <c r="Y339" i="4"/>
  <c r="Z339" i="4"/>
  <c r="X340" i="4"/>
  <c r="Y340" i="4"/>
  <c r="Z340" i="4"/>
  <c r="X341" i="4"/>
  <c r="Y341" i="4"/>
  <c r="Z341" i="4"/>
  <c r="X342" i="4"/>
  <c r="Y342" i="4"/>
  <c r="Z342" i="4"/>
  <c r="X343" i="4"/>
  <c r="Y343" i="4"/>
  <c r="Z343" i="4"/>
  <c r="X344" i="4"/>
  <c r="Y344" i="4"/>
  <c r="Z344" i="4"/>
  <c r="X345" i="4"/>
  <c r="Y345" i="4"/>
  <c r="Z345" i="4"/>
  <c r="X346" i="4"/>
  <c r="Y346" i="4"/>
  <c r="Z346" i="4"/>
  <c r="X347" i="4"/>
  <c r="Y347" i="4"/>
  <c r="Z347" i="4"/>
  <c r="X348" i="4"/>
  <c r="Y348" i="4"/>
  <c r="Z348" i="4"/>
  <c r="X349" i="4"/>
  <c r="Y349" i="4"/>
  <c r="Z349" i="4"/>
  <c r="X350" i="4"/>
  <c r="Y350" i="4"/>
  <c r="Z350" i="4"/>
  <c r="X351" i="4"/>
  <c r="Y351" i="4"/>
  <c r="Z351" i="4"/>
  <c r="X352" i="4"/>
  <c r="Y352" i="4"/>
  <c r="Z352" i="4"/>
  <c r="X353" i="4"/>
  <c r="Y353" i="4"/>
  <c r="Z353" i="4"/>
  <c r="X354" i="4"/>
  <c r="Y354" i="4"/>
  <c r="Z354" i="4"/>
  <c r="X355" i="4"/>
  <c r="Y355" i="4"/>
  <c r="Z355" i="4"/>
  <c r="X356" i="4"/>
  <c r="Y356" i="4"/>
  <c r="Z356" i="4"/>
  <c r="X357" i="4"/>
  <c r="Y357" i="4"/>
  <c r="Z357" i="4"/>
  <c r="X358" i="4"/>
  <c r="Y358" i="4"/>
  <c r="Z358" i="4"/>
  <c r="X359" i="4"/>
  <c r="Y359" i="4"/>
  <c r="Z359" i="4"/>
  <c r="X360" i="4"/>
  <c r="Y360" i="4"/>
  <c r="Z360" i="4"/>
  <c r="X361" i="4"/>
  <c r="Y361" i="4"/>
  <c r="Z361" i="4"/>
  <c r="X362" i="4"/>
  <c r="Y362" i="4"/>
  <c r="Z362" i="4"/>
  <c r="X363" i="4"/>
  <c r="Y363" i="4"/>
  <c r="Z363" i="4"/>
  <c r="X364" i="4"/>
  <c r="Y364" i="4"/>
  <c r="Z364" i="4"/>
  <c r="X365" i="4"/>
  <c r="Y365" i="4"/>
  <c r="Z365" i="4"/>
  <c r="X366" i="4"/>
  <c r="Y366" i="4"/>
  <c r="Z366" i="4"/>
  <c r="X367" i="4"/>
  <c r="Y367" i="4"/>
  <c r="Z367" i="4"/>
  <c r="X368" i="4"/>
  <c r="Y368" i="4"/>
  <c r="Z368" i="4"/>
  <c r="X369" i="4"/>
  <c r="Y369" i="4"/>
  <c r="Z369" i="4"/>
  <c r="X370" i="4"/>
  <c r="Y370" i="4"/>
  <c r="Z370" i="4"/>
  <c r="X371" i="4"/>
  <c r="Y371" i="4"/>
  <c r="Z371" i="4"/>
  <c r="X372" i="4"/>
  <c r="Y372" i="4"/>
  <c r="Z372" i="4"/>
  <c r="X373" i="4"/>
  <c r="Y373" i="4"/>
  <c r="Z373" i="4"/>
  <c r="X374" i="4"/>
  <c r="Y374" i="4"/>
  <c r="Z374" i="4"/>
  <c r="X375" i="4"/>
  <c r="Y375" i="4"/>
  <c r="Z375" i="4"/>
  <c r="X376" i="4"/>
  <c r="Y376" i="4"/>
  <c r="Z376" i="4"/>
  <c r="X377" i="4"/>
  <c r="Y377" i="4"/>
  <c r="Z377" i="4"/>
  <c r="X378" i="4"/>
  <c r="Y378" i="4"/>
  <c r="Z378" i="4"/>
  <c r="X379" i="4"/>
  <c r="Y379" i="4"/>
  <c r="Z379" i="4"/>
  <c r="X380" i="4"/>
  <c r="Y380" i="4"/>
  <c r="Z380" i="4"/>
  <c r="X381" i="4"/>
  <c r="Y381" i="4"/>
  <c r="Z381" i="4"/>
  <c r="X382" i="4"/>
  <c r="Y382" i="4"/>
  <c r="Z382" i="4"/>
  <c r="X383" i="4"/>
  <c r="Y383" i="4"/>
  <c r="Z383" i="4"/>
  <c r="X384" i="4"/>
  <c r="Y384" i="4"/>
  <c r="Z384" i="4"/>
  <c r="X385" i="4"/>
  <c r="Y385" i="4"/>
  <c r="Z385" i="4"/>
  <c r="X386" i="4"/>
  <c r="Y386" i="4"/>
  <c r="Z386" i="4"/>
  <c r="X387" i="4"/>
  <c r="Y387" i="4"/>
  <c r="Z387" i="4"/>
  <c r="X388" i="4"/>
  <c r="Y388" i="4"/>
  <c r="Z388" i="4"/>
  <c r="X389" i="4"/>
  <c r="Y389" i="4"/>
  <c r="Z389" i="4"/>
  <c r="X390" i="4"/>
  <c r="Y390" i="4"/>
  <c r="Z390" i="4"/>
  <c r="X391" i="4"/>
  <c r="Y391" i="4"/>
  <c r="Z391" i="4"/>
  <c r="X392" i="4"/>
  <c r="Y392" i="4"/>
  <c r="Z392" i="4"/>
  <c r="X393" i="4"/>
  <c r="Y393" i="4"/>
  <c r="Z393" i="4"/>
  <c r="X394" i="4"/>
  <c r="Y394" i="4"/>
  <c r="Z394" i="4"/>
  <c r="X395" i="4"/>
  <c r="Y395" i="4"/>
  <c r="Z395" i="4"/>
  <c r="X396" i="4"/>
  <c r="Y396" i="4"/>
  <c r="Z396" i="4"/>
  <c r="X397" i="4"/>
  <c r="Y397" i="4"/>
  <c r="Z397" i="4"/>
  <c r="X398" i="4"/>
  <c r="Y398" i="4"/>
  <c r="Z398" i="4"/>
  <c r="X399" i="4"/>
  <c r="Y399" i="4"/>
  <c r="Z399" i="4"/>
  <c r="X400" i="4"/>
  <c r="Y400" i="4"/>
  <c r="Z400" i="4"/>
  <c r="X401" i="4"/>
  <c r="Y401" i="4"/>
  <c r="Z401" i="4"/>
  <c r="X402" i="4"/>
  <c r="Y402" i="4"/>
  <c r="Z402" i="4"/>
  <c r="X403" i="4"/>
  <c r="Y403" i="4"/>
  <c r="Z403" i="4"/>
  <c r="X404" i="4"/>
  <c r="Y404" i="4"/>
  <c r="Z404" i="4"/>
  <c r="X405" i="4"/>
  <c r="Y405" i="4"/>
  <c r="Z405" i="4"/>
  <c r="X406" i="4"/>
  <c r="Y406" i="4"/>
  <c r="Z406" i="4"/>
  <c r="X407" i="4"/>
  <c r="Y407" i="4"/>
  <c r="Z407" i="4"/>
  <c r="X408" i="4"/>
  <c r="Y408" i="4"/>
  <c r="Z408" i="4"/>
  <c r="X409" i="4"/>
  <c r="Y409" i="4"/>
  <c r="Z409" i="4"/>
  <c r="X410" i="4"/>
  <c r="Y410" i="4"/>
  <c r="Z410" i="4"/>
  <c r="X411" i="4"/>
  <c r="Y411" i="4"/>
  <c r="Z411" i="4"/>
  <c r="X412" i="4"/>
  <c r="Y412" i="4"/>
  <c r="Z412" i="4"/>
  <c r="X413" i="4"/>
  <c r="Y413" i="4"/>
  <c r="Z413" i="4"/>
  <c r="X414" i="4"/>
  <c r="Y414" i="4"/>
  <c r="Z414" i="4"/>
  <c r="X415" i="4"/>
  <c r="Y415" i="4"/>
  <c r="Z415" i="4"/>
  <c r="X416" i="4"/>
  <c r="Y416" i="4"/>
  <c r="Z416" i="4"/>
  <c r="X417" i="4"/>
  <c r="Y417" i="4"/>
  <c r="Z417" i="4"/>
  <c r="X418" i="4"/>
  <c r="Y418" i="4"/>
  <c r="Z418" i="4"/>
  <c r="X419" i="4"/>
  <c r="Y419" i="4"/>
  <c r="Z419" i="4"/>
  <c r="X420" i="4"/>
  <c r="Y420" i="4"/>
  <c r="Z420" i="4"/>
  <c r="X421" i="4"/>
  <c r="Y421" i="4"/>
  <c r="Z421" i="4"/>
  <c r="X422" i="4"/>
  <c r="Y422" i="4"/>
  <c r="Z422" i="4"/>
  <c r="X423" i="4"/>
  <c r="Y423" i="4"/>
  <c r="Z423" i="4"/>
  <c r="X424" i="4"/>
  <c r="Y424" i="4"/>
  <c r="Z424" i="4"/>
  <c r="X425" i="4"/>
  <c r="Y425" i="4"/>
  <c r="Z425" i="4"/>
  <c r="X426" i="4"/>
  <c r="Y426" i="4"/>
  <c r="Z426" i="4"/>
  <c r="X427" i="4"/>
  <c r="Y427" i="4"/>
  <c r="Z427" i="4"/>
  <c r="X428" i="4"/>
  <c r="Y428" i="4"/>
  <c r="Z428" i="4"/>
  <c r="X429" i="4"/>
  <c r="Y429" i="4"/>
  <c r="Z429" i="4"/>
  <c r="X430" i="4"/>
  <c r="Y430" i="4"/>
  <c r="Z430" i="4"/>
  <c r="X431" i="4"/>
  <c r="Y431" i="4"/>
  <c r="Z431" i="4"/>
  <c r="X432" i="4"/>
  <c r="Y432" i="4"/>
  <c r="Z432" i="4"/>
  <c r="X433" i="4"/>
  <c r="Y433" i="4"/>
  <c r="Z433" i="4"/>
  <c r="X434" i="4"/>
  <c r="Y434" i="4"/>
  <c r="Z434" i="4"/>
  <c r="X435" i="4"/>
  <c r="Y435" i="4"/>
  <c r="Z435" i="4"/>
  <c r="X436" i="4"/>
  <c r="Y436" i="4"/>
  <c r="Z436" i="4"/>
  <c r="X437" i="4"/>
  <c r="Y437" i="4"/>
  <c r="Z437" i="4"/>
  <c r="X438" i="4"/>
  <c r="Y438" i="4"/>
  <c r="Z438" i="4"/>
  <c r="X439" i="4"/>
  <c r="Y439" i="4"/>
  <c r="Z439" i="4"/>
  <c r="X440" i="4"/>
  <c r="Y440" i="4"/>
  <c r="Z440" i="4"/>
  <c r="X441" i="4"/>
  <c r="Y441" i="4"/>
  <c r="Z441" i="4"/>
  <c r="X442" i="4"/>
  <c r="Y442" i="4"/>
  <c r="Z442" i="4"/>
  <c r="X443" i="4"/>
  <c r="Y443" i="4"/>
  <c r="Z443" i="4"/>
  <c r="X444" i="4"/>
  <c r="Y444" i="4"/>
  <c r="Z444" i="4"/>
  <c r="X445" i="4"/>
  <c r="Y445" i="4"/>
  <c r="Z445" i="4"/>
  <c r="X446" i="4"/>
  <c r="Y446" i="4"/>
  <c r="Z446" i="4"/>
  <c r="X447" i="4"/>
  <c r="Y447" i="4"/>
  <c r="Z447" i="4"/>
  <c r="X448" i="4"/>
  <c r="Y448" i="4"/>
  <c r="Z448" i="4"/>
  <c r="X449" i="4"/>
  <c r="Y449" i="4"/>
  <c r="Z449" i="4"/>
  <c r="X450" i="4"/>
  <c r="Y450" i="4"/>
  <c r="Z450" i="4"/>
  <c r="X451" i="4"/>
  <c r="Y451" i="4"/>
  <c r="Z451" i="4"/>
  <c r="X452" i="4"/>
  <c r="Y452" i="4"/>
  <c r="Z452" i="4"/>
  <c r="X453" i="4"/>
  <c r="Y453" i="4"/>
  <c r="Z453" i="4"/>
  <c r="X454" i="4"/>
  <c r="Y454" i="4"/>
  <c r="Z454" i="4"/>
  <c r="X455" i="4"/>
  <c r="Y455" i="4"/>
  <c r="Z455" i="4"/>
  <c r="X456" i="4"/>
  <c r="Y456" i="4"/>
  <c r="Z456" i="4"/>
  <c r="X457" i="4"/>
  <c r="Y457" i="4"/>
  <c r="Z457" i="4"/>
  <c r="X458" i="4"/>
  <c r="Y458" i="4"/>
  <c r="Z458" i="4"/>
  <c r="X459" i="4"/>
  <c r="Y459" i="4"/>
  <c r="Z459" i="4"/>
  <c r="X460" i="4"/>
  <c r="Y460" i="4"/>
  <c r="Z460" i="4"/>
  <c r="X461" i="4"/>
  <c r="Y461" i="4"/>
  <c r="Z461" i="4"/>
  <c r="X462" i="4"/>
  <c r="Y462" i="4"/>
  <c r="Z462" i="4"/>
  <c r="X463" i="4"/>
  <c r="Y463" i="4"/>
  <c r="Z463" i="4"/>
  <c r="X464" i="4"/>
  <c r="Y464" i="4"/>
  <c r="Z464" i="4"/>
  <c r="X465" i="4"/>
  <c r="Y465" i="4"/>
  <c r="Z465" i="4"/>
  <c r="X466" i="4"/>
  <c r="Y466" i="4"/>
  <c r="Z466" i="4"/>
  <c r="X467" i="4"/>
  <c r="Y467" i="4"/>
  <c r="Z467" i="4"/>
  <c r="X468" i="4"/>
  <c r="Y468" i="4"/>
  <c r="Z468" i="4"/>
  <c r="X469" i="4"/>
  <c r="Y469" i="4"/>
  <c r="Z469" i="4"/>
  <c r="X470" i="4"/>
  <c r="Y470" i="4"/>
  <c r="Z470" i="4"/>
  <c r="X471" i="4"/>
  <c r="Y471" i="4"/>
  <c r="Z471" i="4"/>
  <c r="X472" i="4"/>
  <c r="Y472" i="4"/>
  <c r="Z472" i="4"/>
  <c r="X473" i="4"/>
  <c r="Y473" i="4"/>
  <c r="Z473" i="4"/>
  <c r="X474" i="4"/>
  <c r="Y474" i="4"/>
  <c r="Z474" i="4"/>
  <c r="X475" i="4"/>
  <c r="Y475" i="4"/>
  <c r="Z475" i="4"/>
  <c r="X476" i="4"/>
  <c r="Y476" i="4"/>
  <c r="Z476" i="4"/>
  <c r="X477" i="4"/>
  <c r="Y477" i="4"/>
  <c r="Z477" i="4"/>
  <c r="X478" i="4"/>
  <c r="Y478" i="4"/>
  <c r="Z478" i="4"/>
  <c r="X479" i="4"/>
  <c r="Y479" i="4"/>
  <c r="Z479" i="4"/>
  <c r="X480" i="4"/>
  <c r="Y480" i="4"/>
  <c r="Z480" i="4"/>
  <c r="X481" i="4"/>
  <c r="Y481" i="4"/>
  <c r="Z481" i="4"/>
  <c r="X482" i="4"/>
  <c r="Y482" i="4"/>
  <c r="Z482" i="4"/>
  <c r="X483" i="4"/>
  <c r="Y483" i="4"/>
  <c r="Z483" i="4"/>
  <c r="X484" i="4"/>
  <c r="Y484" i="4"/>
  <c r="Z484" i="4"/>
  <c r="X485" i="4"/>
  <c r="Y485" i="4"/>
  <c r="Z485" i="4"/>
  <c r="X486" i="4"/>
  <c r="Y486" i="4"/>
  <c r="Z486" i="4"/>
  <c r="X487" i="4"/>
  <c r="Y487" i="4"/>
  <c r="Z487" i="4"/>
  <c r="X488" i="4"/>
  <c r="Y488" i="4"/>
  <c r="Z488" i="4"/>
  <c r="X489" i="4"/>
  <c r="Y489" i="4"/>
  <c r="Z489" i="4"/>
  <c r="X490" i="4"/>
  <c r="Y490" i="4"/>
  <c r="Z490" i="4"/>
  <c r="X491" i="4"/>
  <c r="Y491" i="4"/>
  <c r="Z491" i="4"/>
  <c r="X492" i="4"/>
  <c r="Y492" i="4"/>
  <c r="Z492" i="4"/>
  <c r="X493" i="4"/>
  <c r="Y493" i="4"/>
  <c r="Z493" i="4"/>
  <c r="X494" i="4"/>
  <c r="Y494" i="4"/>
  <c r="Z494" i="4"/>
  <c r="X495" i="4"/>
  <c r="Y495" i="4"/>
  <c r="Z495" i="4"/>
  <c r="X496" i="4"/>
  <c r="Y496" i="4"/>
  <c r="Z496" i="4"/>
  <c r="X497" i="4"/>
  <c r="Y497" i="4"/>
  <c r="Z497" i="4"/>
  <c r="X498" i="4"/>
  <c r="Y498" i="4"/>
  <c r="Z498" i="4"/>
  <c r="X499" i="4"/>
  <c r="Y499" i="4"/>
  <c r="Z499" i="4"/>
  <c r="X500" i="4"/>
  <c r="Y500" i="4"/>
  <c r="Z500" i="4"/>
  <c r="X501" i="4"/>
  <c r="Y501" i="4"/>
  <c r="Z501" i="4"/>
  <c r="X502" i="4"/>
  <c r="Y502" i="4"/>
  <c r="Z502" i="4"/>
  <c r="X503" i="4"/>
  <c r="Y503" i="4"/>
  <c r="Z503" i="4"/>
  <c r="X504" i="4"/>
  <c r="Y504" i="4"/>
  <c r="Z504" i="4"/>
  <c r="X505" i="4"/>
  <c r="Y505" i="4"/>
  <c r="Z505" i="4"/>
  <c r="X506" i="4"/>
  <c r="Y506" i="4"/>
  <c r="Z506" i="4"/>
  <c r="X507" i="4"/>
  <c r="Y507" i="4"/>
  <c r="Z507" i="4"/>
  <c r="X508" i="4"/>
  <c r="Y508" i="4"/>
  <c r="Z508" i="4"/>
  <c r="X509" i="4"/>
  <c r="Y509" i="4"/>
  <c r="Z509" i="4"/>
  <c r="X510" i="4"/>
  <c r="Y510" i="4"/>
  <c r="Z510" i="4"/>
  <c r="X511" i="4"/>
  <c r="Y511" i="4"/>
  <c r="Z511" i="4"/>
  <c r="X512" i="4"/>
  <c r="Y512" i="4"/>
  <c r="Z512" i="4"/>
  <c r="X513" i="4"/>
  <c r="Y513" i="4"/>
  <c r="Z513" i="4"/>
  <c r="X514" i="4"/>
  <c r="Y514" i="4"/>
  <c r="Z514" i="4"/>
  <c r="X515" i="4"/>
  <c r="Y515" i="4"/>
  <c r="Z515" i="4"/>
  <c r="X516" i="4"/>
  <c r="Y516" i="4"/>
  <c r="Z516" i="4"/>
  <c r="X517" i="4"/>
  <c r="Y517" i="4"/>
  <c r="Z517" i="4"/>
  <c r="X518" i="4"/>
  <c r="Y518" i="4"/>
  <c r="Z518" i="4"/>
  <c r="X519" i="4"/>
  <c r="Y519" i="4"/>
  <c r="Z519" i="4"/>
  <c r="X520" i="4"/>
  <c r="Y520" i="4"/>
  <c r="Z520" i="4"/>
  <c r="X521" i="4"/>
  <c r="Y521" i="4"/>
  <c r="Z521" i="4"/>
  <c r="X522" i="4"/>
  <c r="Y522" i="4"/>
  <c r="Z522" i="4"/>
  <c r="X523" i="4"/>
  <c r="Y523" i="4"/>
  <c r="Z523" i="4"/>
  <c r="X524" i="4"/>
  <c r="Y524" i="4"/>
  <c r="Z524" i="4"/>
  <c r="X525" i="4"/>
  <c r="Y525" i="4"/>
  <c r="Z525" i="4"/>
  <c r="X526" i="4"/>
  <c r="Y526" i="4"/>
  <c r="Z526" i="4"/>
  <c r="X527" i="4"/>
  <c r="Y527" i="4"/>
  <c r="Z527" i="4"/>
  <c r="X528" i="4"/>
  <c r="Y528" i="4"/>
  <c r="Z528" i="4"/>
  <c r="X529" i="4"/>
  <c r="Y529" i="4"/>
  <c r="Z529" i="4"/>
  <c r="X530" i="4"/>
  <c r="Y530" i="4"/>
  <c r="Z530" i="4"/>
  <c r="X531" i="4"/>
  <c r="Y531" i="4"/>
  <c r="Z531" i="4"/>
  <c r="X532" i="4"/>
  <c r="Y532" i="4"/>
  <c r="Z532" i="4"/>
  <c r="X533" i="4"/>
  <c r="Y533" i="4"/>
  <c r="Z533" i="4"/>
  <c r="X534" i="4"/>
  <c r="Y534" i="4"/>
  <c r="Z534" i="4"/>
  <c r="X535" i="4"/>
  <c r="Y535" i="4"/>
  <c r="Z535" i="4"/>
  <c r="X536" i="4"/>
  <c r="Y536" i="4"/>
  <c r="Z536" i="4"/>
  <c r="X537" i="4"/>
  <c r="Y537" i="4"/>
  <c r="Z537" i="4"/>
  <c r="X538" i="4"/>
  <c r="Y538" i="4"/>
  <c r="Z538" i="4"/>
  <c r="X539" i="4"/>
  <c r="Y539" i="4"/>
  <c r="Z539" i="4"/>
  <c r="X540" i="4"/>
  <c r="Y540" i="4"/>
  <c r="Z540" i="4"/>
  <c r="X541" i="4"/>
  <c r="Y541" i="4"/>
  <c r="Z541" i="4"/>
  <c r="X542" i="4"/>
  <c r="Y542" i="4"/>
  <c r="Z542" i="4"/>
  <c r="X543" i="4"/>
  <c r="Y543" i="4"/>
  <c r="Z543" i="4"/>
  <c r="X544" i="4"/>
  <c r="Y544" i="4"/>
  <c r="Z544" i="4"/>
  <c r="X545" i="4"/>
  <c r="Y545" i="4"/>
  <c r="Z545" i="4"/>
  <c r="X546" i="4"/>
  <c r="Y546" i="4"/>
  <c r="Z546" i="4"/>
  <c r="X547" i="4"/>
  <c r="Y547" i="4"/>
  <c r="Z547" i="4"/>
  <c r="X548" i="4"/>
  <c r="Y548" i="4"/>
  <c r="Z548" i="4"/>
  <c r="X549" i="4"/>
  <c r="Y549" i="4"/>
  <c r="Z549" i="4"/>
  <c r="X550" i="4"/>
  <c r="Y550" i="4"/>
  <c r="Z550" i="4"/>
  <c r="X551" i="4"/>
  <c r="Y551" i="4"/>
  <c r="Z551" i="4"/>
  <c r="X552" i="4"/>
  <c r="Y552" i="4"/>
  <c r="Z552" i="4"/>
  <c r="X553" i="4"/>
  <c r="Y553" i="4"/>
  <c r="Z553" i="4"/>
  <c r="X554" i="4"/>
  <c r="Y554" i="4"/>
  <c r="Z554" i="4"/>
  <c r="X555" i="4"/>
  <c r="Y555" i="4"/>
  <c r="Z555" i="4"/>
  <c r="X556" i="4"/>
  <c r="Y556" i="4"/>
  <c r="Z556" i="4"/>
  <c r="X557" i="4"/>
  <c r="Y557" i="4"/>
  <c r="Z557" i="4"/>
  <c r="X558" i="4"/>
  <c r="Y558" i="4"/>
  <c r="Z558" i="4"/>
  <c r="X559" i="4"/>
  <c r="Y559" i="4"/>
  <c r="Z559" i="4"/>
  <c r="X560" i="4"/>
  <c r="Y560" i="4"/>
  <c r="Z560" i="4"/>
  <c r="X561" i="4"/>
  <c r="Y561" i="4"/>
  <c r="Z561" i="4"/>
  <c r="X562" i="4"/>
  <c r="Y562" i="4"/>
  <c r="Z562" i="4"/>
  <c r="X563" i="4"/>
  <c r="Y563" i="4"/>
  <c r="Z563" i="4"/>
  <c r="X564" i="4"/>
  <c r="Y564" i="4"/>
  <c r="Z564" i="4"/>
  <c r="X565" i="4"/>
  <c r="Y565" i="4"/>
  <c r="Z565" i="4"/>
  <c r="X566" i="4"/>
  <c r="Y566" i="4"/>
  <c r="Z566" i="4"/>
  <c r="X567" i="4"/>
  <c r="Y567" i="4"/>
  <c r="Z567" i="4"/>
  <c r="X568" i="4"/>
  <c r="Y568" i="4"/>
  <c r="Z568" i="4"/>
  <c r="X569" i="4"/>
  <c r="Y569" i="4"/>
  <c r="Z569" i="4"/>
  <c r="X570" i="4"/>
  <c r="Y570" i="4"/>
  <c r="Z570" i="4"/>
  <c r="X571" i="4"/>
  <c r="Y571" i="4"/>
  <c r="Z571" i="4"/>
  <c r="X572" i="4"/>
  <c r="Y572" i="4"/>
  <c r="Z572" i="4"/>
  <c r="X573" i="4"/>
  <c r="Y573" i="4"/>
  <c r="Z573" i="4"/>
  <c r="X574" i="4"/>
  <c r="Y574" i="4"/>
  <c r="Z574" i="4"/>
  <c r="X575" i="4"/>
  <c r="Y575" i="4"/>
  <c r="Z575" i="4"/>
  <c r="X576" i="4"/>
  <c r="Y576" i="4"/>
  <c r="Z576" i="4"/>
  <c r="X577" i="4"/>
  <c r="Y577" i="4"/>
  <c r="Z577" i="4"/>
  <c r="X578" i="4"/>
  <c r="Y578" i="4"/>
  <c r="Z578" i="4"/>
  <c r="X579" i="4"/>
  <c r="Y579" i="4"/>
  <c r="Z579" i="4"/>
  <c r="X580" i="4"/>
  <c r="Y580" i="4"/>
  <c r="Z580" i="4"/>
  <c r="X581" i="4"/>
  <c r="Y581" i="4"/>
  <c r="Z581" i="4"/>
  <c r="X582" i="4"/>
  <c r="Y582" i="4"/>
  <c r="Z582" i="4"/>
  <c r="X583" i="4"/>
  <c r="Y583" i="4"/>
  <c r="Z583" i="4"/>
  <c r="X584" i="4"/>
  <c r="Y584" i="4"/>
  <c r="Z584" i="4"/>
  <c r="X585" i="4"/>
  <c r="Y585" i="4"/>
  <c r="Z585" i="4"/>
  <c r="X586" i="4"/>
  <c r="Y586" i="4"/>
  <c r="Z586" i="4"/>
  <c r="X587" i="4"/>
  <c r="Y587" i="4"/>
  <c r="Z587" i="4"/>
  <c r="X588" i="4"/>
  <c r="Y588" i="4"/>
  <c r="Z588" i="4"/>
  <c r="X589" i="4"/>
  <c r="Y589" i="4"/>
  <c r="Z589" i="4"/>
  <c r="X590" i="4"/>
  <c r="Y590" i="4"/>
  <c r="Z590" i="4"/>
  <c r="X591" i="4"/>
  <c r="Y591" i="4"/>
  <c r="Z591" i="4"/>
  <c r="X592" i="4"/>
  <c r="Y592" i="4"/>
  <c r="Z592" i="4"/>
  <c r="X593" i="4"/>
  <c r="Y593" i="4"/>
  <c r="Z593" i="4"/>
  <c r="X594" i="4"/>
  <c r="Y594" i="4"/>
  <c r="Z594" i="4"/>
  <c r="X595" i="4"/>
  <c r="Y595" i="4"/>
  <c r="Z595" i="4"/>
  <c r="X596" i="4"/>
  <c r="Y596" i="4"/>
  <c r="Z596" i="4"/>
  <c r="X597" i="4"/>
  <c r="Y597" i="4"/>
  <c r="Z597" i="4"/>
  <c r="X598" i="4"/>
  <c r="Y598" i="4"/>
  <c r="Z598" i="4"/>
  <c r="X599" i="4"/>
  <c r="Y599" i="4"/>
  <c r="Z599" i="4"/>
  <c r="X600" i="4"/>
  <c r="Y600" i="4"/>
  <c r="Z600" i="4"/>
  <c r="X601" i="4"/>
  <c r="Y601" i="4"/>
  <c r="Z601" i="4"/>
  <c r="X602" i="4"/>
  <c r="Y602" i="4"/>
  <c r="Z602" i="4"/>
  <c r="X603" i="4"/>
  <c r="Y603" i="4"/>
  <c r="Z603" i="4"/>
  <c r="X604" i="4"/>
  <c r="Y604" i="4"/>
  <c r="Z604" i="4"/>
  <c r="X605" i="4"/>
  <c r="Y605" i="4"/>
  <c r="Z605" i="4"/>
  <c r="X606" i="4"/>
  <c r="Y606" i="4"/>
  <c r="Z606" i="4"/>
  <c r="X607" i="4"/>
  <c r="Y607" i="4"/>
  <c r="Z607" i="4"/>
  <c r="X608" i="4"/>
  <c r="Y608" i="4"/>
  <c r="Z608" i="4"/>
  <c r="X609" i="4"/>
  <c r="Y609" i="4"/>
  <c r="Z609" i="4"/>
  <c r="X610" i="4"/>
  <c r="Y610" i="4"/>
  <c r="Z610" i="4"/>
  <c r="X611" i="4"/>
  <c r="Y611" i="4"/>
  <c r="Z611" i="4"/>
  <c r="X612" i="4"/>
  <c r="Y612" i="4"/>
  <c r="Z612" i="4"/>
  <c r="X613" i="4"/>
  <c r="Y613" i="4"/>
  <c r="Z613" i="4"/>
  <c r="X614" i="4"/>
  <c r="Y614" i="4"/>
  <c r="Z614" i="4"/>
  <c r="X615" i="4"/>
  <c r="Y615" i="4"/>
  <c r="Z615" i="4"/>
  <c r="X616" i="4"/>
  <c r="Y616" i="4"/>
  <c r="Z616" i="4"/>
  <c r="X617" i="4"/>
  <c r="Y617" i="4"/>
  <c r="Z617" i="4"/>
  <c r="X618" i="4"/>
  <c r="Y618" i="4"/>
  <c r="Z618" i="4"/>
  <c r="X619" i="4"/>
  <c r="Y619" i="4"/>
  <c r="Z619" i="4"/>
  <c r="X620" i="4"/>
  <c r="Y620" i="4"/>
  <c r="Z620" i="4"/>
  <c r="X621" i="4"/>
  <c r="Y621" i="4"/>
  <c r="Z621" i="4"/>
  <c r="X622" i="4"/>
  <c r="Y622" i="4"/>
  <c r="Z622" i="4"/>
  <c r="X623" i="4"/>
  <c r="Y623" i="4"/>
  <c r="Z623" i="4"/>
  <c r="X624" i="4"/>
  <c r="Y624" i="4"/>
  <c r="Z624" i="4"/>
  <c r="X625" i="4"/>
  <c r="Y625" i="4"/>
  <c r="Z625" i="4"/>
  <c r="X626" i="4"/>
  <c r="Y626" i="4"/>
  <c r="Z626" i="4"/>
  <c r="X627" i="4"/>
  <c r="Y627" i="4"/>
  <c r="Z627" i="4"/>
  <c r="X628" i="4"/>
  <c r="Y628" i="4"/>
  <c r="Z628" i="4"/>
  <c r="X629" i="4"/>
  <c r="Y629" i="4"/>
  <c r="Z629" i="4"/>
  <c r="X630" i="4"/>
  <c r="Y630" i="4"/>
  <c r="Z630" i="4"/>
  <c r="X631" i="4"/>
  <c r="Y631" i="4"/>
  <c r="Z631" i="4"/>
  <c r="X632" i="4"/>
  <c r="Y632" i="4"/>
  <c r="Z632" i="4"/>
  <c r="X633" i="4"/>
  <c r="Y633" i="4"/>
  <c r="Z633" i="4"/>
  <c r="X634" i="4"/>
  <c r="Y634" i="4"/>
  <c r="Z634" i="4"/>
  <c r="X635" i="4"/>
  <c r="Y635" i="4"/>
  <c r="Z635" i="4"/>
  <c r="X636" i="4"/>
  <c r="Y636" i="4"/>
  <c r="Z636" i="4"/>
  <c r="X637" i="4"/>
  <c r="Y637" i="4"/>
  <c r="Z637" i="4"/>
  <c r="X638" i="4"/>
  <c r="Y638" i="4"/>
  <c r="Z638" i="4"/>
  <c r="X639" i="4"/>
  <c r="Y639" i="4"/>
  <c r="Z639" i="4"/>
  <c r="X640" i="4"/>
  <c r="Y640" i="4"/>
  <c r="Z640" i="4"/>
  <c r="X641" i="4"/>
  <c r="Y641" i="4"/>
  <c r="Z641" i="4"/>
  <c r="X642" i="4"/>
  <c r="Y642" i="4"/>
  <c r="Z642" i="4"/>
  <c r="X643" i="4"/>
  <c r="Y643" i="4"/>
  <c r="Z643" i="4"/>
  <c r="X644" i="4"/>
  <c r="Y644" i="4"/>
  <c r="Z644" i="4"/>
  <c r="X645" i="4"/>
  <c r="Y645" i="4"/>
  <c r="Z645" i="4"/>
  <c r="X646" i="4"/>
  <c r="Y646" i="4"/>
  <c r="Z646" i="4"/>
  <c r="X647" i="4"/>
  <c r="Y647" i="4"/>
  <c r="Z647" i="4"/>
  <c r="X648" i="4"/>
  <c r="Y648" i="4"/>
  <c r="Z648" i="4"/>
  <c r="X649" i="4"/>
  <c r="Y649" i="4"/>
  <c r="Z649" i="4"/>
  <c r="X650" i="4"/>
  <c r="Y650" i="4"/>
  <c r="Z650" i="4"/>
  <c r="X651" i="4"/>
  <c r="Y651" i="4"/>
  <c r="Z651" i="4"/>
  <c r="X652" i="4"/>
  <c r="Y652" i="4"/>
  <c r="Z652" i="4"/>
  <c r="X653" i="4"/>
  <c r="Y653" i="4"/>
  <c r="Z653" i="4"/>
  <c r="X654" i="4"/>
  <c r="Y654" i="4"/>
  <c r="Z654" i="4"/>
  <c r="X655" i="4"/>
  <c r="Y655" i="4"/>
  <c r="Z655" i="4"/>
  <c r="X656" i="4"/>
  <c r="Y656" i="4"/>
  <c r="Z656" i="4"/>
  <c r="X657" i="4"/>
  <c r="Y657" i="4"/>
  <c r="Z657" i="4"/>
  <c r="X658" i="4"/>
  <c r="Y658" i="4"/>
  <c r="Z658" i="4"/>
  <c r="X659" i="4"/>
  <c r="Y659" i="4"/>
  <c r="Z659" i="4"/>
  <c r="X660" i="4"/>
  <c r="Y660" i="4"/>
  <c r="Z660" i="4"/>
  <c r="X661" i="4"/>
  <c r="Y661" i="4"/>
  <c r="Z661" i="4"/>
  <c r="X662" i="4"/>
  <c r="Y662" i="4"/>
  <c r="Z662" i="4"/>
  <c r="X663" i="4"/>
  <c r="Y663" i="4"/>
  <c r="Z663" i="4"/>
  <c r="X664" i="4"/>
  <c r="Y664" i="4"/>
  <c r="Z664" i="4"/>
  <c r="X665" i="4"/>
  <c r="Y665" i="4"/>
  <c r="Z665" i="4"/>
  <c r="X666" i="4"/>
  <c r="Y666" i="4"/>
  <c r="Z666" i="4"/>
  <c r="X667" i="4"/>
  <c r="Y667" i="4"/>
  <c r="Z667" i="4"/>
  <c r="X668" i="4"/>
  <c r="Y668" i="4"/>
  <c r="Z668" i="4"/>
  <c r="X669" i="4"/>
  <c r="Y669" i="4"/>
  <c r="Z669" i="4"/>
  <c r="X670" i="4"/>
  <c r="Y670" i="4"/>
  <c r="Z670" i="4"/>
  <c r="X671" i="4"/>
  <c r="Y671" i="4"/>
  <c r="Z671" i="4"/>
  <c r="X672" i="4"/>
  <c r="Y672" i="4"/>
  <c r="Z672" i="4"/>
  <c r="X673" i="4"/>
  <c r="Y673" i="4"/>
  <c r="Z673" i="4"/>
  <c r="X674" i="4"/>
  <c r="Y674" i="4"/>
  <c r="Z674" i="4"/>
  <c r="X675" i="4"/>
  <c r="Y675" i="4"/>
  <c r="Z675" i="4"/>
  <c r="X676" i="4"/>
  <c r="Y676" i="4"/>
  <c r="Z676" i="4"/>
  <c r="X677" i="4"/>
  <c r="Y677" i="4"/>
  <c r="Z677" i="4"/>
  <c r="X678" i="4"/>
  <c r="Y678" i="4"/>
  <c r="Z678" i="4"/>
  <c r="X679" i="4"/>
  <c r="Y679" i="4"/>
  <c r="Z679" i="4"/>
  <c r="X680" i="4"/>
  <c r="Y680" i="4"/>
  <c r="Z680" i="4"/>
  <c r="X681" i="4"/>
  <c r="Y681" i="4"/>
  <c r="Z681" i="4"/>
  <c r="X682" i="4"/>
  <c r="Y682" i="4"/>
  <c r="Z682" i="4"/>
  <c r="X683" i="4"/>
  <c r="Y683" i="4"/>
  <c r="Z683" i="4"/>
  <c r="X684" i="4"/>
  <c r="Y684" i="4"/>
  <c r="Z684" i="4"/>
  <c r="X685" i="4"/>
  <c r="Y685" i="4"/>
  <c r="Z685" i="4"/>
  <c r="X686" i="4"/>
  <c r="Y686" i="4"/>
  <c r="Z686" i="4"/>
  <c r="X687" i="4"/>
  <c r="Y687" i="4"/>
  <c r="Z687" i="4"/>
  <c r="X688" i="4"/>
  <c r="Y688" i="4"/>
  <c r="Z688" i="4"/>
  <c r="X689" i="4"/>
  <c r="Y689" i="4"/>
  <c r="Z689" i="4"/>
  <c r="X690" i="4"/>
  <c r="Y690" i="4"/>
  <c r="Z690" i="4"/>
  <c r="X691" i="4"/>
  <c r="Y691" i="4"/>
  <c r="Z691" i="4"/>
  <c r="X692" i="4"/>
  <c r="Y692" i="4"/>
  <c r="Z692" i="4"/>
  <c r="X693" i="4"/>
  <c r="Y693" i="4"/>
  <c r="Z693" i="4"/>
  <c r="X694" i="4"/>
  <c r="Y694" i="4"/>
  <c r="Z694" i="4"/>
  <c r="X695" i="4"/>
  <c r="Y695" i="4"/>
  <c r="Z695" i="4"/>
  <c r="X696" i="4"/>
  <c r="Y696" i="4"/>
  <c r="Z696" i="4"/>
  <c r="X697" i="4"/>
  <c r="Y697" i="4"/>
  <c r="Z697" i="4"/>
  <c r="X698" i="4"/>
  <c r="Y698" i="4"/>
  <c r="Z698" i="4"/>
  <c r="X699" i="4"/>
  <c r="Y699" i="4"/>
  <c r="Z699" i="4"/>
  <c r="X700" i="4"/>
  <c r="Y700" i="4"/>
  <c r="Z700" i="4"/>
  <c r="X701" i="4"/>
  <c r="Y701" i="4"/>
  <c r="Z701" i="4"/>
  <c r="X702" i="4"/>
  <c r="Y702" i="4"/>
  <c r="Z702" i="4"/>
  <c r="X703" i="4"/>
  <c r="Y703" i="4"/>
  <c r="Z703" i="4"/>
  <c r="X704" i="4"/>
  <c r="Y704" i="4"/>
  <c r="Z704" i="4"/>
  <c r="X705" i="4"/>
  <c r="Y705" i="4"/>
  <c r="Z705" i="4"/>
  <c r="X706" i="4"/>
  <c r="Y706" i="4"/>
  <c r="Z706" i="4"/>
  <c r="X707" i="4"/>
  <c r="Y707" i="4"/>
  <c r="Z707" i="4"/>
  <c r="X708" i="4"/>
  <c r="Y708" i="4"/>
  <c r="Z708" i="4"/>
  <c r="X709" i="4"/>
  <c r="Y709" i="4"/>
  <c r="Z709" i="4"/>
  <c r="X710" i="4"/>
  <c r="Y710" i="4"/>
  <c r="Z710" i="4"/>
  <c r="X711" i="4"/>
  <c r="Y711" i="4"/>
  <c r="Z711" i="4"/>
  <c r="X712" i="4"/>
  <c r="Y712" i="4"/>
  <c r="Z712" i="4"/>
  <c r="X713" i="4"/>
  <c r="Y713" i="4"/>
  <c r="Z713" i="4"/>
  <c r="X714" i="4"/>
  <c r="Y714" i="4"/>
  <c r="Z714" i="4"/>
  <c r="X715" i="4"/>
  <c r="Y715" i="4"/>
  <c r="Z715" i="4"/>
  <c r="X716" i="4"/>
  <c r="Y716" i="4"/>
  <c r="Z716" i="4"/>
  <c r="X717" i="4"/>
  <c r="Y717" i="4"/>
  <c r="Z717" i="4"/>
  <c r="X718" i="4"/>
  <c r="Y718" i="4"/>
  <c r="Z718" i="4"/>
  <c r="X719" i="4"/>
  <c r="Y719" i="4"/>
  <c r="Z719" i="4"/>
  <c r="X720" i="4"/>
  <c r="Y720" i="4"/>
  <c r="Z720" i="4"/>
  <c r="X721" i="4"/>
  <c r="Y721" i="4"/>
  <c r="Z721" i="4"/>
  <c r="X722" i="4"/>
  <c r="Y722" i="4"/>
  <c r="Z722" i="4"/>
  <c r="X723" i="4"/>
  <c r="Y723" i="4"/>
  <c r="Z723" i="4"/>
  <c r="X724" i="4"/>
  <c r="Y724" i="4"/>
  <c r="Z724" i="4"/>
  <c r="X725" i="4"/>
  <c r="Y725" i="4"/>
  <c r="Z725" i="4"/>
  <c r="X726" i="4"/>
  <c r="Y726" i="4"/>
  <c r="Z726" i="4"/>
  <c r="X727" i="4"/>
  <c r="Y727" i="4"/>
  <c r="Z727" i="4"/>
  <c r="X728" i="4"/>
  <c r="Y728" i="4"/>
  <c r="Z728" i="4"/>
  <c r="X729" i="4"/>
  <c r="Y729" i="4"/>
  <c r="Z729" i="4"/>
  <c r="X730" i="4"/>
  <c r="Y730" i="4"/>
  <c r="Z730" i="4"/>
  <c r="X731" i="4"/>
  <c r="Y731" i="4"/>
  <c r="Z731" i="4"/>
  <c r="X732" i="4"/>
  <c r="Y732" i="4"/>
  <c r="Z732" i="4"/>
  <c r="X733" i="4"/>
  <c r="Y733" i="4"/>
  <c r="Z733" i="4"/>
  <c r="X734" i="4"/>
  <c r="Y734" i="4"/>
  <c r="Z734" i="4"/>
  <c r="X735" i="4"/>
  <c r="Y735" i="4"/>
  <c r="Z735" i="4"/>
  <c r="X736" i="4"/>
  <c r="Y736" i="4"/>
  <c r="Z736" i="4"/>
  <c r="X737" i="4"/>
  <c r="Y737" i="4"/>
  <c r="Z737" i="4"/>
  <c r="X738" i="4"/>
  <c r="Y738" i="4"/>
  <c r="Z738" i="4"/>
  <c r="X739" i="4"/>
  <c r="Y739" i="4"/>
  <c r="Z739" i="4"/>
  <c r="X740" i="4"/>
  <c r="Y740" i="4"/>
  <c r="Z740" i="4"/>
  <c r="X741" i="4"/>
  <c r="Y741" i="4"/>
  <c r="Z741" i="4"/>
  <c r="X742" i="4"/>
  <c r="Y742" i="4"/>
  <c r="Z742" i="4"/>
  <c r="X743" i="4"/>
  <c r="Y743" i="4"/>
  <c r="Z743" i="4"/>
  <c r="X744" i="4"/>
  <c r="Y744" i="4"/>
  <c r="Z744" i="4"/>
  <c r="X745" i="4"/>
  <c r="Y745" i="4"/>
  <c r="Z745" i="4"/>
  <c r="X746" i="4"/>
  <c r="Y746" i="4"/>
  <c r="Z746" i="4"/>
  <c r="X747" i="4"/>
  <c r="Y747" i="4"/>
  <c r="Z747" i="4"/>
  <c r="X748" i="4"/>
  <c r="Y748" i="4"/>
  <c r="Z748" i="4"/>
  <c r="X749" i="4"/>
  <c r="Y749" i="4"/>
  <c r="Z749" i="4"/>
  <c r="X750" i="4"/>
  <c r="Y750" i="4"/>
  <c r="Z750" i="4"/>
  <c r="X751" i="4"/>
  <c r="Y751" i="4"/>
  <c r="Z751" i="4"/>
  <c r="X752" i="4"/>
  <c r="Y752" i="4"/>
  <c r="Z752" i="4"/>
  <c r="X753" i="4"/>
  <c r="Y753" i="4"/>
  <c r="Z753" i="4"/>
  <c r="X754" i="4"/>
  <c r="Y754" i="4"/>
  <c r="Z754" i="4"/>
  <c r="X755" i="4"/>
  <c r="Y755" i="4"/>
  <c r="Z755" i="4"/>
  <c r="X756" i="4"/>
  <c r="Y756" i="4"/>
  <c r="Z756" i="4"/>
  <c r="X757" i="4"/>
  <c r="Y757" i="4"/>
  <c r="Z757" i="4"/>
  <c r="X758" i="4"/>
  <c r="Y758" i="4"/>
  <c r="Z758" i="4"/>
  <c r="X759" i="4"/>
  <c r="Y759" i="4"/>
  <c r="Z759" i="4"/>
  <c r="X760" i="4"/>
  <c r="Y760" i="4"/>
  <c r="Z760" i="4"/>
  <c r="X761" i="4"/>
  <c r="Y761" i="4"/>
  <c r="Z761" i="4"/>
  <c r="X762" i="4"/>
  <c r="Y762" i="4"/>
  <c r="Z762" i="4"/>
  <c r="X763" i="4"/>
  <c r="Y763" i="4"/>
  <c r="Z763" i="4"/>
  <c r="X764" i="4"/>
  <c r="Y764" i="4"/>
  <c r="Z764" i="4"/>
  <c r="X765" i="4"/>
  <c r="Y765" i="4"/>
  <c r="Z765" i="4"/>
  <c r="X766" i="4"/>
  <c r="Y766" i="4"/>
  <c r="Z766" i="4"/>
  <c r="X767" i="4"/>
  <c r="Y767" i="4"/>
  <c r="Z767" i="4"/>
  <c r="X768" i="4"/>
  <c r="Y768" i="4"/>
  <c r="Z768" i="4"/>
  <c r="X769" i="4"/>
  <c r="Y769" i="4"/>
  <c r="Z769" i="4"/>
  <c r="X770" i="4"/>
  <c r="Y770" i="4"/>
  <c r="Z770" i="4"/>
  <c r="X771" i="4"/>
  <c r="Y771" i="4"/>
  <c r="Z771" i="4"/>
  <c r="X772" i="4"/>
  <c r="Y772" i="4"/>
  <c r="Z772" i="4"/>
  <c r="X773" i="4"/>
  <c r="Y773" i="4"/>
  <c r="Z773" i="4"/>
  <c r="X774" i="4"/>
  <c r="Y774" i="4"/>
  <c r="Z774" i="4"/>
  <c r="X775" i="4"/>
  <c r="Y775" i="4"/>
  <c r="Z775" i="4"/>
  <c r="X776" i="4"/>
  <c r="Y776" i="4"/>
  <c r="Z776" i="4"/>
  <c r="X777" i="4"/>
  <c r="Y777" i="4"/>
  <c r="Z777" i="4"/>
  <c r="X778" i="4"/>
  <c r="Y778" i="4"/>
  <c r="Z778" i="4"/>
  <c r="X779" i="4"/>
  <c r="Y779" i="4"/>
  <c r="Z779" i="4"/>
  <c r="X780" i="4"/>
  <c r="Y780" i="4"/>
  <c r="Z780" i="4"/>
  <c r="X781" i="4"/>
  <c r="Y781" i="4"/>
  <c r="Z781" i="4"/>
  <c r="X782" i="4"/>
  <c r="Y782" i="4"/>
  <c r="Z782" i="4"/>
  <c r="X783" i="4"/>
  <c r="Y783" i="4"/>
  <c r="Z783" i="4"/>
  <c r="X784" i="4"/>
  <c r="Y784" i="4"/>
  <c r="Z784" i="4"/>
  <c r="X785" i="4"/>
  <c r="Y785" i="4"/>
  <c r="Z785" i="4"/>
  <c r="X786" i="4"/>
  <c r="Y786" i="4"/>
  <c r="Z786" i="4"/>
  <c r="X787" i="4"/>
  <c r="Y787" i="4"/>
  <c r="Z787" i="4"/>
  <c r="X788" i="4"/>
  <c r="Y788" i="4"/>
  <c r="Z788" i="4"/>
  <c r="X789" i="4"/>
  <c r="Y789" i="4"/>
  <c r="Z789" i="4"/>
  <c r="X790" i="4"/>
  <c r="Y790" i="4"/>
  <c r="Z790" i="4"/>
  <c r="X791" i="4"/>
  <c r="Y791" i="4"/>
  <c r="Z791" i="4"/>
  <c r="X792" i="4"/>
  <c r="Y792" i="4"/>
  <c r="Z792" i="4"/>
  <c r="X793" i="4"/>
  <c r="Y793" i="4"/>
  <c r="Z793" i="4"/>
  <c r="X794" i="4"/>
  <c r="Y794" i="4"/>
  <c r="Z794" i="4"/>
  <c r="X795" i="4"/>
  <c r="Y795" i="4"/>
  <c r="Z795" i="4"/>
  <c r="Z10" i="4"/>
  <c r="Y10" i="4"/>
  <c r="X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10" i="4"/>
  <c r="AB9" i="4"/>
  <c r="Z9" i="4"/>
  <c r="R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10" i="4"/>
  <c r="C11" i="4"/>
  <c r="D11" i="4"/>
  <c r="E11" i="4"/>
  <c r="F11" i="4"/>
  <c r="G11" i="4"/>
  <c r="H11" i="4"/>
  <c r="I11" i="4"/>
  <c r="C12" i="4"/>
  <c r="D12" i="4"/>
  <c r="E12" i="4"/>
  <c r="F12" i="4"/>
  <c r="G12" i="4"/>
  <c r="H12" i="4"/>
  <c r="I12" i="4"/>
  <c r="C13" i="4"/>
  <c r="D13" i="4"/>
  <c r="E13" i="4"/>
  <c r="F13" i="4"/>
  <c r="G13" i="4"/>
  <c r="H13" i="4"/>
  <c r="I13" i="4"/>
  <c r="C14" i="4"/>
  <c r="D14" i="4"/>
  <c r="E14" i="4"/>
  <c r="F14" i="4"/>
  <c r="G14" i="4"/>
  <c r="H14" i="4"/>
  <c r="I14" i="4"/>
  <c r="C15" i="4"/>
  <c r="D15" i="4"/>
  <c r="E15" i="4"/>
  <c r="F15" i="4"/>
  <c r="G15" i="4"/>
  <c r="H15" i="4"/>
  <c r="I15" i="4"/>
  <c r="C16" i="4"/>
  <c r="D16" i="4"/>
  <c r="E16" i="4"/>
  <c r="F16" i="4"/>
  <c r="G16" i="4"/>
  <c r="H16" i="4"/>
  <c r="I16" i="4"/>
  <c r="C17" i="4"/>
  <c r="D17" i="4"/>
  <c r="E17" i="4"/>
  <c r="F17" i="4"/>
  <c r="G17" i="4"/>
  <c r="H17" i="4"/>
  <c r="I17" i="4"/>
  <c r="C18" i="4"/>
  <c r="D18" i="4"/>
  <c r="E18" i="4"/>
  <c r="F18" i="4"/>
  <c r="G18" i="4"/>
  <c r="H18" i="4"/>
  <c r="I18" i="4"/>
  <c r="C19" i="4"/>
  <c r="D19" i="4"/>
  <c r="E19" i="4"/>
  <c r="F19" i="4"/>
  <c r="G19" i="4"/>
  <c r="H19" i="4"/>
  <c r="I19" i="4"/>
  <c r="C20" i="4"/>
  <c r="D20" i="4"/>
  <c r="E20" i="4"/>
  <c r="F20" i="4"/>
  <c r="G20" i="4"/>
  <c r="H20" i="4"/>
  <c r="I20" i="4"/>
  <c r="C21" i="4"/>
  <c r="D21" i="4"/>
  <c r="E21" i="4"/>
  <c r="F21" i="4"/>
  <c r="G21" i="4"/>
  <c r="H21" i="4"/>
  <c r="I21" i="4"/>
  <c r="C22" i="4"/>
  <c r="D22" i="4"/>
  <c r="E22" i="4"/>
  <c r="F22" i="4"/>
  <c r="G22" i="4"/>
  <c r="H22" i="4"/>
  <c r="I22" i="4"/>
  <c r="C23" i="4"/>
  <c r="D23" i="4"/>
  <c r="E23" i="4"/>
  <c r="F23" i="4"/>
  <c r="G23" i="4"/>
  <c r="H23" i="4"/>
  <c r="I23" i="4"/>
  <c r="C24" i="4"/>
  <c r="D24" i="4"/>
  <c r="E24" i="4"/>
  <c r="F24" i="4"/>
  <c r="G24" i="4"/>
  <c r="H24" i="4"/>
  <c r="I24" i="4"/>
  <c r="C25" i="4"/>
  <c r="D25" i="4"/>
  <c r="E25" i="4"/>
  <c r="F25" i="4"/>
  <c r="G25" i="4"/>
  <c r="H25" i="4"/>
  <c r="I25" i="4"/>
  <c r="C26" i="4"/>
  <c r="D26" i="4"/>
  <c r="E26" i="4"/>
  <c r="F26" i="4"/>
  <c r="G26" i="4"/>
  <c r="H26" i="4"/>
  <c r="I26" i="4"/>
  <c r="C27" i="4"/>
  <c r="D27" i="4"/>
  <c r="E27" i="4"/>
  <c r="F27" i="4"/>
  <c r="G27" i="4"/>
  <c r="H27" i="4"/>
  <c r="I27" i="4"/>
  <c r="C28" i="4"/>
  <c r="D28" i="4"/>
  <c r="E28" i="4"/>
  <c r="F28" i="4"/>
  <c r="G28" i="4"/>
  <c r="H28" i="4"/>
  <c r="I28" i="4"/>
  <c r="C29" i="4"/>
  <c r="D29" i="4"/>
  <c r="E29" i="4"/>
  <c r="F29" i="4"/>
  <c r="G29" i="4"/>
  <c r="H29" i="4"/>
  <c r="I29" i="4"/>
  <c r="C30" i="4"/>
  <c r="D30" i="4"/>
  <c r="E30" i="4"/>
  <c r="F30" i="4"/>
  <c r="G30" i="4"/>
  <c r="H30" i="4"/>
  <c r="I30" i="4"/>
  <c r="C31" i="4"/>
  <c r="D31" i="4"/>
  <c r="E31" i="4"/>
  <c r="F31" i="4"/>
  <c r="G31" i="4"/>
  <c r="H31" i="4"/>
  <c r="I31" i="4"/>
  <c r="C32" i="4"/>
  <c r="D32" i="4"/>
  <c r="E32" i="4"/>
  <c r="F32" i="4"/>
  <c r="G32" i="4"/>
  <c r="H32" i="4"/>
  <c r="I32" i="4"/>
  <c r="C33" i="4"/>
  <c r="D33" i="4"/>
  <c r="E33" i="4"/>
  <c r="F33" i="4"/>
  <c r="G33" i="4"/>
  <c r="H33" i="4"/>
  <c r="I33" i="4"/>
  <c r="C34" i="4"/>
  <c r="D34" i="4"/>
  <c r="E34" i="4"/>
  <c r="F34" i="4"/>
  <c r="G34" i="4"/>
  <c r="H34" i="4"/>
  <c r="I34" i="4"/>
  <c r="C35" i="4"/>
  <c r="D35" i="4"/>
  <c r="E35" i="4"/>
  <c r="F35" i="4"/>
  <c r="G35" i="4"/>
  <c r="H35" i="4"/>
  <c r="I35" i="4"/>
  <c r="C36" i="4"/>
  <c r="D36" i="4"/>
  <c r="E36" i="4"/>
  <c r="F36" i="4"/>
  <c r="G36" i="4"/>
  <c r="H36" i="4"/>
  <c r="I36" i="4"/>
  <c r="C37" i="4"/>
  <c r="D37" i="4"/>
  <c r="E37" i="4"/>
  <c r="F37" i="4"/>
  <c r="G37" i="4"/>
  <c r="H37" i="4"/>
  <c r="I37" i="4"/>
  <c r="C38" i="4"/>
  <c r="D38" i="4"/>
  <c r="E38" i="4"/>
  <c r="F38" i="4"/>
  <c r="G38" i="4"/>
  <c r="H38" i="4"/>
  <c r="I38" i="4"/>
  <c r="C39" i="4"/>
  <c r="D39" i="4"/>
  <c r="E39" i="4"/>
  <c r="F39" i="4"/>
  <c r="G39" i="4"/>
  <c r="H39" i="4"/>
  <c r="I39" i="4"/>
  <c r="C40" i="4"/>
  <c r="D40" i="4"/>
  <c r="E40" i="4"/>
  <c r="F40" i="4"/>
  <c r="G40" i="4"/>
  <c r="H40" i="4"/>
  <c r="I40" i="4"/>
  <c r="C41" i="4"/>
  <c r="D41" i="4"/>
  <c r="E41" i="4"/>
  <c r="F41" i="4"/>
  <c r="G41" i="4"/>
  <c r="H41" i="4"/>
  <c r="I41" i="4"/>
  <c r="C42" i="4"/>
  <c r="D42" i="4"/>
  <c r="E42" i="4"/>
  <c r="F42" i="4"/>
  <c r="G42" i="4"/>
  <c r="H42" i="4"/>
  <c r="I42" i="4"/>
  <c r="C43" i="4"/>
  <c r="D43" i="4"/>
  <c r="E43" i="4"/>
  <c r="F43" i="4"/>
  <c r="G43" i="4"/>
  <c r="H43" i="4"/>
  <c r="I43" i="4"/>
  <c r="C44" i="4"/>
  <c r="D44" i="4"/>
  <c r="E44" i="4"/>
  <c r="F44" i="4"/>
  <c r="G44" i="4"/>
  <c r="H44" i="4"/>
  <c r="I44" i="4"/>
  <c r="C45" i="4"/>
  <c r="D45" i="4"/>
  <c r="E45" i="4"/>
  <c r="F45" i="4"/>
  <c r="G45" i="4"/>
  <c r="H45" i="4"/>
  <c r="I45" i="4"/>
  <c r="C46" i="4"/>
  <c r="D46" i="4"/>
  <c r="E46" i="4"/>
  <c r="F46" i="4"/>
  <c r="G46" i="4"/>
  <c r="H46" i="4"/>
  <c r="I46" i="4"/>
  <c r="C47" i="4"/>
  <c r="D47" i="4"/>
  <c r="E47" i="4"/>
  <c r="F47" i="4"/>
  <c r="G47" i="4"/>
  <c r="H47" i="4"/>
  <c r="I47" i="4"/>
  <c r="C48" i="4"/>
  <c r="D48" i="4"/>
  <c r="E48" i="4"/>
  <c r="F48" i="4"/>
  <c r="G48" i="4"/>
  <c r="H48" i="4"/>
  <c r="I48" i="4"/>
  <c r="C49" i="4"/>
  <c r="D49" i="4"/>
  <c r="E49" i="4"/>
  <c r="F49" i="4"/>
  <c r="G49" i="4"/>
  <c r="H49" i="4"/>
  <c r="I49" i="4"/>
  <c r="C50" i="4"/>
  <c r="D50" i="4"/>
  <c r="E50" i="4"/>
  <c r="F50" i="4"/>
  <c r="G50" i="4"/>
  <c r="H50" i="4"/>
  <c r="I50" i="4"/>
  <c r="C51" i="4"/>
  <c r="D51" i="4"/>
  <c r="E51" i="4"/>
  <c r="F51" i="4"/>
  <c r="G51" i="4"/>
  <c r="H51" i="4"/>
  <c r="I51" i="4"/>
  <c r="C52" i="4"/>
  <c r="D52" i="4"/>
  <c r="E52" i="4"/>
  <c r="F52" i="4"/>
  <c r="G52" i="4"/>
  <c r="H52" i="4"/>
  <c r="I52" i="4"/>
  <c r="C53" i="4"/>
  <c r="D53" i="4"/>
  <c r="E53" i="4"/>
  <c r="F53" i="4"/>
  <c r="G53" i="4"/>
  <c r="H53" i="4"/>
  <c r="I53" i="4"/>
  <c r="C54" i="4"/>
  <c r="D54" i="4"/>
  <c r="E54" i="4"/>
  <c r="F54" i="4"/>
  <c r="G54" i="4"/>
  <c r="H54" i="4"/>
  <c r="I54" i="4"/>
  <c r="C55" i="4"/>
  <c r="D55" i="4"/>
  <c r="E55" i="4"/>
  <c r="F55" i="4"/>
  <c r="G55" i="4"/>
  <c r="H55" i="4"/>
  <c r="I55" i="4"/>
  <c r="C56" i="4"/>
  <c r="D56" i="4"/>
  <c r="E56" i="4"/>
  <c r="F56" i="4"/>
  <c r="G56" i="4"/>
  <c r="H56" i="4"/>
  <c r="I56" i="4"/>
  <c r="C57" i="4"/>
  <c r="D57" i="4"/>
  <c r="E57" i="4"/>
  <c r="F57" i="4"/>
  <c r="G57" i="4"/>
  <c r="H57" i="4"/>
  <c r="I57" i="4"/>
  <c r="C58" i="4"/>
  <c r="D58" i="4"/>
  <c r="E58" i="4"/>
  <c r="F58" i="4"/>
  <c r="G58" i="4"/>
  <c r="H58" i="4"/>
  <c r="I58" i="4"/>
  <c r="C59" i="4"/>
  <c r="D59" i="4"/>
  <c r="E59" i="4"/>
  <c r="F59" i="4"/>
  <c r="G59" i="4"/>
  <c r="H59" i="4"/>
  <c r="I59" i="4"/>
  <c r="C60" i="4"/>
  <c r="D60" i="4"/>
  <c r="E60" i="4"/>
  <c r="F60" i="4"/>
  <c r="G60" i="4"/>
  <c r="H60" i="4"/>
  <c r="I60" i="4"/>
  <c r="C61" i="4"/>
  <c r="D61" i="4"/>
  <c r="E61" i="4"/>
  <c r="F61" i="4"/>
  <c r="G61" i="4"/>
  <c r="H61" i="4"/>
  <c r="I61" i="4"/>
  <c r="C62" i="4"/>
  <c r="D62" i="4"/>
  <c r="E62" i="4"/>
  <c r="F62" i="4"/>
  <c r="G62" i="4"/>
  <c r="H62" i="4"/>
  <c r="I62" i="4"/>
  <c r="C63" i="4"/>
  <c r="D63" i="4"/>
  <c r="E63" i="4"/>
  <c r="F63" i="4"/>
  <c r="G63" i="4"/>
  <c r="H63" i="4"/>
  <c r="I63" i="4"/>
  <c r="C64" i="4"/>
  <c r="D64" i="4"/>
  <c r="E64" i="4"/>
  <c r="F64" i="4"/>
  <c r="G64" i="4"/>
  <c r="H64" i="4"/>
  <c r="I64" i="4"/>
  <c r="C65" i="4"/>
  <c r="D65" i="4"/>
  <c r="E65" i="4"/>
  <c r="F65" i="4"/>
  <c r="G65" i="4"/>
  <c r="H65" i="4"/>
  <c r="I65" i="4"/>
  <c r="C66" i="4"/>
  <c r="D66" i="4"/>
  <c r="E66" i="4"/>
  <c r="F66" i="4"/>
  <c r="G66" i="4"/>
  <c r="H66" i="4"/>
  <c r="I66" i="4"/>
  <c r="C67" i="4"/>
  <c r="D67" i="4"/>
  <c r="E67" i="4"/>
  <c r="F67" i="4"/>
  <c r="G67" i="4"/>
  <c r="H67" i="4"/>
  <c r="I67" i="4"/>
  <c r="C68" i="4"/>
  <c r="D68" i="4"/>
  <c r="E68" i="4"/>
  <c r="F68" i="4"/>
  <c r="G68" i="4"/>
  <c r="H68" i="4"/>
  <c r="I68" i="4"/>
  <c r="C69" i="4"/>
  <c r="D69" i="4"/>
  <c r="E69" i="4"/>
  <c r="F69" i="4"/>
  <c r="G69" i="4"/>
  <c r="H69" i="4"/>
  <c r="I69" i="4"/>
  <c r="C70" i="4"/>
  <c r="D70" i="4"/>
  <c r="E70" i="4"/>
  <c r="F70" i="4"/>
  <c r="G70" i="4"/>
  <c r="H70" i="4"/>
  <c r="I70" i="4"/>
  <c r="C71" i="4"/>
  <c r="D71" i="4"/>
  <c r="E71" i="4"/>
  <c r="F71" i="4"/>
  <c r="G71" i="4"/>
  <c r="H71" i="4"/>
  <c r="I71" i="4"/>
  <c r="C72" i="4"/>
  <c r="D72" i="4"/>
  <c r="E72" i="4"/>
  <c r="F72" i="4"/>
  <c r="G72" i="4"/>
  <c r="H72" i="4"/>
  <c r="I72" i="4"/>
  <c r="C73" i="4"/>
  <c r="D73" i="4"/>
  <c r="E73" i="4"/>
  <c r="F73" i="4"/>
  <c r="G73" i="4"/>
  <c r="H73" i="4"/>
  <c r="I73" i="4"/>
  <c r="C74" i="4"/>
  <c r="D74" i="4"/>
  <c r="E74" i="4"/>
  <c r="F74" i="4"/>
  <c r="G74" i="4"/>
  <c r="H74" i="4"/>
  <c r="I74" i="4"/>
  <c r="C75" i="4"/>
  <c r="D75" i="4"/>
  <c r="E75" i="4"/>
  <c r="F75" i="4"/>
  <c r="G75" i="4"/>
  <c r="H75" i="4"/>
  <c r="I75" i="4"/>
  <c r="C76" i="4"/>
  <c r="D76" i="4"/>
  <c r="E76" i="4"/>
  <c r="F76" i="4"/>
  <c r="G76" i="4"/>
  <c r="H76" i="4"/>
  <c r="I76" i="4"/>
  <c r="C77" i="4"/>
  <c r="D77" i="4"/>
  <c r="E77" i="4"/>
  <c r="F77" i="4"/>
  <c r="G77" i="4"/>
  <c r="H77" i="4"/>
  <c r="I77" i="4"/>
  <c r="C78" i="4"/>
  <c r="D78" i="4"/>
  <c r="E78" i="4"/>
  <c r="F78" i="4"/>
  <c r="G78" i="4"/>
  <c r="H78" i="4"/>
  <c r="I78" i="4"/>
  <c r="C79" i="4"/>
  <c r="D79" i="4"/>
  <c r="E79" i="4"/>
  <c r="F79" i="4"/>
  <c r="G79" i="4"/>
  <c r="H79" i="4"/>
  <c r="I79" i="4"/>
  <c r="C80" i="4"/>
  <c r="D80" i="4"/>
  <c r="E80" i="4"/>
  <c r="F80" i="4"/>
  <c r="G80" i="4"/>
  <c r="H80" i="4"/>
  <c r="I80" i="4"/>
  <c r="C81" i="4"/>
  <c r="D81" i="4"/>
  <c r="E81" i="4"/>
  <c r="F81" i="4"/>
  <c r="G81" i="4"/>
  <c r="H81" i="4"/>
  <c r="I81" i="4"/>
  <c r="C82" i="4"/>
  <c r="D82" i="4"/>
  <c r="E82" i="4"/>
  <c r="F82" i="4"/>
  <c r="G82" i="4"/>
  <c r="H82" i="4"/>
  <c r="I82" i="4"/>
  <c r="C83" i="4"/>
  <c r="D83" i="4"/>
  <c r="E83" i="4"/>
  <c r="F83" i="4"/>
  <c r="G83" i="4"/>
  <c r="H83" i="4"/>
  <c r="I83" i="4"/>
  <c r="C84" i="4"/>
  <c r="D84" i="4"/>
  <c r="E84" i="4"/>
  <c r="F84" i="4"/>
  <c r="G84" i="4"/>
  <c r="H84" i="4"/>
  <c r="I84" i="4"/>
  <c r="C85" i="4"/>
  <c r="D85" i="4"/>
  <c r="E85" i="4"/>
  <c r="F85" i="4"/>
  <c r="G85" i="4"/>
  <c r="H85" i="4"/>
  <c r="I85" i="4"/>
  <c r="C86" i="4"/>
  <c r="D86" i="4"/>
  <c r="E86" i="4"/>
  <c r="F86" i="4"/>
  <c r="G86" i="4"/>
  <c r="H86" i="4"/>
  <c r="I86" i="4"/>
  <c r="C87" i="4"/>
  <c r="D87" i="4"/>
  <c r="E87" i="4"/>
  <c r="F87" i="4"/>
  <c r="G87" i="4"/>
  <c r="H87" i="4"/>
  <c r="I87" i="4"/>
  <c r="C88" i="4"/>
  <c r="D88" i="4"/>
  <c r="E88" i="4"/>
  <c r="F88" i="4"/>
  <c r="G88" i="4"/>
  <c r="H88" i="4"/>
  <c r="I88" i="4"/>
  <c r="C89" i="4"/>
  <c r="D89" i="4"/>
  <c r="E89" i="4"/>
  <c r="F89" i="4"/>
  <c r="G89" i="4"/>
  <c r="H89" i="4"/>
  <c r="I89" i="4"/>
  <c r="C90" i="4"/>
  <c r="D90" i="4"/>
  <c r="E90" i="4"/>
  <c r="F90" i="4"/>
  <c r="G90" i="4"/>
  <c r="H90" i="4"/>
  <c r="I90" i="4"/>
  <c r="C91" i="4"/>
  <c r="D91" i="4"/>
  <c r="E91" i="4"/>
  <c r="F91" i="4"/>
  <c r="G91" i="4"/>
  <c r="H91" i="4"/>
  <c r="I91" i="4"/>
  <c r="C92" i="4"/>
  <c r="D92" i="4"/>
  <c r="E92" i="4"/>
  <c r="F92" i="4"/>
  <c r="G92" i="4"/>
  <c r="H92" i="4"/>
  <c r="I92" i="4"/>
  <c r="C93" i="4"/>
  <c r="D93" i="4"/>
  <c r="E93" i="4"/>
  <c r="F93" i="4"/>
  <c r="G93" i="4"/>
  <c r="H93" i="4"/>
  <c r="I93" i="4"/>
  <c r="C94" i="4"/>
  <c r="D94" i="4"/>
  <c r="E94" i="4"/>
  <c r="F94" i="4"/>
  <c r="G94" i="4"/>
  <c r="H94" i="4"/>
  <c r="I94" i="4"/>
  <c r="C95" i="4"/>
  <c r="D95" i="4"/>
  <c r="E95" i="4"/>
  <c r="F95" i="4"/>
  <c r="G95" i="4"/>
  <c r="H95" i="4"/>
  <c r="I95" i="4"/>
  <c r="C96" i="4"/>
  <c r="D96" i="4"/>
  <c r="E96" i="4"/>
  <c r="F96" i="4"/>
  <c r="G96" i="4"/>
  <c r="H96" i="4"/>
  <c r="I96" i="4"/>
  <c r="C97" i="4"/>
  <c r="D97" i="4"/>
  <c r="E97" i="4"/>
  <c r="F97" i="4"/>
  <c r="G97" i="4"/>
  <c r="H97" i="4"/>
  <c r="I97" i="4"/>
  <c r="C98" i="4"/>
  <c r="D98" i="4"/>
  <c r="E98" i="4"/>
  <c r="F98" i="4"/>
  <c r="G98" i="4"/>
  <c r="H98" i="4"/>
  <c r="I98" i="4"/>
  <c r="C99" i="4"/>
  <c r="D99" i="4"/>
  <c r="E99" i="4"/>
  <c r="F99" i="4"/>
  <c r="G99" i="4"/>
  <c r="H99" i="4"/>
  <c r="I99" i="4"/>
  <c r="C100" i="4"/>
  <c r="D100" i="4"/>
  <c r="E100" i="4"/>
  <c r="F100" i="4"/>
  <c r="G100" i="4"/>
  <c r="H100" i="4"/>
  <c r="I100" i="4"/>
  <c r="C101" i="4"/>
  <c r="D101" i="4"/>
  <c r="E101" i="4"/>
  <c r="F101" i="4"/>
  <c r="G101" i="4"/>
  <c r="H101" i="4"/>
  <c r="I101" i="4"/>
  <c r="C102" i="4"/>
  <c r="D102" i="4"/>
  <c r="E102" i="4"/>
  <c r="F102" i="4"/>
  <c r="G102" i="4"/>
  <c r="H102" i="4"/>
  <c r="I102" i="4"/>
  <c r="C103" i="4"/>
  <c r="D103" i="4"/>
  <c r="E103" i="4"/>
  <c r="F103" i="4"/>
  <c r="G103" i="4"/>
  <c r="H103" i="4"/>
  <c r="I103" i="4"/>
  <c r="C104" i="4"/>
  <c r="D104" i="4"/>
  <c r="E104" i="4"/>
  <c r="F104" i="4"/>
  <c r="G104" i="4"/>
  <c r="H104" i="4"/>
  <c r="I104" i="4"/>
  <c r="C105" i="4"/>
  <c r="D105" i="4"/>
  <c r="E105" i="4"/>
  <c r="F105" i="4"/>
  <c r="G105" i="4"/>
  <c r="H105" i="4"/>
  <c r="I105" i="4"/>
  <c r="C106" i="4"/>
  <c r="D106" i="4"/>
  <c r="E106" i="4"/>
  <c r="F106" i="4"/>
  <c r="G106" i="4"/>
  <c r="H106" i="4"/>
  <c r="I106" i="4"/>
  <c r="C107" i="4"/>
  <c r="D107" i="4"/>
  <c r="E107" i="4"/>
  <c r="F107" i="4"/>
  <c r="G107" i="4"/>
  <c r="H107" i="4"/>
  <c r="I107" i="4"/>
  <c r="C108" i="4"/>
  <c r="D108" i="4"/>
  <c r="E108" i="4"/>
  <c r="F108" i="4"/>
  <c r="G108" i="4"/>
  <c r="H108" i="4"/>
  <c r="I108" i="4"/>
  <c r="C109" i="4"/>
  <c r="D109" i="4"/>
  <c r="E109" i="4"/>
  <c r="F109" i="4"/>
  <c r="G109" i="4"/>
  <c r="H109" i="4"/>
  <c r="I109" i="4"/>
  <c r="C110" i="4"/>
  <c r="D110" i="4"/>
  <c r="E110" i="4"/>
  <c r="F110" i="4"/>
  <c r="G110" i="4"/>
  <c r="H110" i="4"/>
  <c r="I110" i="4"/>
  <c r="C111" i="4"/>
  <c r="D111" i="4"/>
  <c r="E111" i="4"/>
  <c r="F111" i="4"/>
  <c r="G111" i="4"/>
  <c r="H111" i="4"/>
  <c r="I111" i="4"/>
  <c r="C112" i="4"/>
  <c r="D112" i="4"/>
  <c r="E112" i="4"/>
  <c r="F112" i="4"/>
  <c r="G112" i="4"/>
  <c r="H112" i="4"/>
  <c r="I112" i="4"/>
  <c r="C113" i="4"/>
  <c r="D113" i="4"/>
  <c r="E113" i="4"/>
  <c r="F113" i="4"/>
  <c r="G113" i="4"/>
  <c r="H113" i="4"/>
  <c r="I113" i="4"/>
  <c r="C114" i="4"/>
  <c r="D114" i="4"/>
  <c r="E114" i="4"/>
  <c r="F114" i="4"/>
  <c r="G114" i="4"/>
  <c r="H114" i="4"/>
  <c r="I114" i="4"/>
  <c r="C115" i="4"/>
  <c r="D115" i="4"/>
  <c r="E115" i="4"/>
  <c r="F115" i="4"/>
  <c r="G115" i="4"/>
  <c r="H115" i="4"/>
  <c r="I115" i="4"/>
  <c r="C116" i="4"/>
  <c r="D116" i="4"/>
  <c r="E116" i="4"/>
  <c r="F116" i="4"/>
  <c r="G116" i="4"/>
  <c r="H116" i="4"/>
  <c r="I116" i="4"/>
  <c r="C117" i="4"/>
  <c r="D117" i="4"/>
  <c r="E117" i="4"/>
  <c r="F117" i="4"/>
  <c r="G117" i="4"/>
  <c r="H117" i="4"/>
  <c r="I117" i="4"/>
  <c r="C118" i="4"/>
  <c r="D118" i="4"/>
  <c r="E118" i="4"/>
  <c r="F118" i="4"/>
  <c r="G118" i="4"/>
  <c r="H118" i="4"/>
  <c r="I118" i="4"/>
  <c r="C119" i="4"/>
  <c r="D119" i="4"/>
  <c r="E119" i="4"/>
  <c r="F119" i="4"/>
  <c r="G119" i="4"/>
  <c r="H119" i="4"/>
  <c r="I119" i="4"/>
  <c r="C120" i="4"/>
  <c r="D120" i="4"/>
  <c r="E120" i="4"/>
  <c r="F120" i="4"/>
  <c r="G120" i="4"/>
  <c r="H120" i="4"/>
  <c r="I120" i="4"/>
  <c r="C121" i="4"/>
  <c r="D121" i="4"/>
  <c r="E121" i="4"/>
  <c r="F121" i="4"/>
  <c r="G121" i="4"/>
  <c r="H121" i="4"/>
  <c r="I121" i="4"/>
  <c r="C122" i="4"/>
  <c r="D122" i="4"/>
  <c r="E122" i="4"/>
  <c r="F122" i="4"/>
  <c r="G122" i="4"/>
  <c r="H122" i="4"/>
  <c r="I122" i="4"/>
  <c r="C123" i="4"/>
  <c r="D123" i="4"/>
  <c r="E123" i="4"/>
  <c r="F123" i="4"/>
  <c r="G123" i="4"/>
  <c r="H123" i="4"/>
  <c r="I123" i="4"/>
  <c r="C124" i="4"/>
  <c r="D124" i="4"/>
  <c r="E124" i="4"/>
  <c r="F124" i="4"/>
  <c r="G124" i="4"/>
  <c r="H124" i="4"/>
  <c r="I124" i="4"/>
  <c r="C125" i="4"/>
  <c r="D125" i="4"/>
  <c r="E125" i="4"/>
  <c r="F125" i="4"/>
  <c r="G125" i="4"/>
  <c r="H125" i="4"/>
  <c r="I125" i="4"/>
  <c r="C126" i="4"/>
  <c r="D126" i="4"/>
  <c r="E126" i="4"/>
  <c r="F126" i="4"/>
  <c r="G126" i="4"/>
  <c r="H126" i="4"/>
  <c r="I126" i="4"/>
  <c r="C127" i="4"/>
  <c r="D127" i="4"/>
  <c r="E127" i="4"/>
  <c r="F127" i="4"/>
  <c r="G127" i="4"/>
  <c r="H127" i="4"/>
  <c r="I127" i="4"/>
  <c r="C128" i="4"/>
  <c r="D128" i="4"/>
  <c r="E128" i="4"/>
  <c r="F128" i="4"/>
  <c r="G128" i="4"/>
  <c r="H128" i="4"/>
  <c r="I128" i="4"/>
  <c r="C129" i="4"/>
  <c r="D129" i="4"/>
  <c r="E129" i="4"/>
  <c r="F129" i="4"/>
  <c r="G129" i="4"/>
  <c r="H129" i="4"/>
  <c r="I129" i="4"/>
  <c r="C130" i="4"/>
  <c r="D130" i="4"/>
  <c r="E130" i="4"/>
  <c r="F130" i="4"/>
  <c r="G130" i="4"/>
  <c r="H130" i="4"/>
  <c r="I130" i="4"/>
  <c r="C131" i="4"/>
  <c r="D131" i="4"/>
  <c r="E131" i="4"/>
  <c r="F131" i="4"/>
  <c r="G131" i="4"/>
  <c r="H131" i="4"/>
  <c r="I131" i="4"/>
  <c r="C132" i="4"/>
  <c r="D132" i="4"/>
  <c r="E132" i="4"/>
  <c r="F132" i="4"/>
  <c r="G132" i="4"/>
  <c r="H132" i="4"/>
  <c r="I132" i="4"/>
  <c r="C133" i="4"/>
  <c r="D133" i="4"/>
  <c r="E133" i="4"/>
  <c r="F133" i="4"/>
  <c r="G133" i="4"/>
  <c r="H133" i="4"/>
  <c r="I133" i="4"/>
  <c r="C134" i="4"/>
  <c r="D134" i="4"/>
  <c r="E134" i="4"/>
  <c r="F134" i="4"/>
  <c r="G134" i="4"/>
  <c r="H134" i="4"/>
  <c r="I134" i="4"/>
  <c r="C135" i="4"/>
  <c r="D135" i="4"/>
  <c r="E135" i="4"/>
  <c r="F135" i="4"/>
  <c r="G135" i="4"/>
  <c r="H135" i="4"/>
  <c r="I135" i="4"/>
  <c r="C136" i="4"/>
  <c r="D136" i="4"/>
  <c r="E136" i="4"/>
  <c r="F136" i="4"/>
  <c r="G136" i="4"/>
  <c r="H136" i="4"/>
  <c r="I136" i="4"/>
  <c r="C137" i="4"/>
  <c r="D137" i="4"/>
  <c r="E137" i="4"/>
  <c r="F137" i="4"/>
  <c r="G137" i="4"/>
  <c r="H137" i="4"/>
  <c r="I137" i="4"/>
  <c r="C138" i="4"/>
  <c r="D138" i="4"/>
  <c r="E138" i="4"/>
  <c r="F138" i="4"/>
  <c r="G138" i="4"/>
  <c r="H138" i="4"/>
  <c r="I138" i="4"/>
  <c r="C139" i="4"/>
  <c r="D139" i="4"/>
  <c r="E139" i="4"/>
  <c r="F139" i="4"/>
  <c r="G139" i="4"/>
  <c r="H139" i="4"/>
  <c r="I139" i="4"/>
  <c r="C140" i="4"/>
  <c r="D140" i="4"/>
  <c r="E140" i="4"/>
  <c r="F140" i="4"/>
  <c r="G140" i="4"/>
  <c r="H140" i="4"/>
  <c r="I140" i="4"/>
  <c r="C141" i="4"/>
  <c r="D141" i="4"/>
  <c r="E141" i="4"/>
  <c r="F141" i="4"/>
  <c r="G141" i="4"/>
  <c r="H141" i="4"/>
  <c r="I141" i="4"/>
  <c r="C142" i="4"/>
  <c r="D142" i="4"/>
  <c r="E142" i="4"/>
  <c r="F142" i="4"/>
  <c r="G142" i="4"/>
  <c r="H142" i="4"/>
  <c r="I142" i="4"/>
  <c r="C143" i="4"/>
  <c r="D143" i="4"/>
  <c r="E143" i="4"/>
  <c r="F143" i="4"/>
  <c r="G143" i="4"/>
  <c r="H143" i="4"/>
  <c r="I143" i="4"/>
  <c r="C144" i="4"/>
  <c r="D144" i="4"/>
  <c r="E144" i="4"/>
  <c r="F144" i="4"/>
  <c r="G144" i="4"/>
  <c r="H144" i="4"/>
  <c r="I144" i="4"/>
  <c r="C145" i="4"/>
  <c r="D145" i="4"/>
  <c r="E145" i="4"/>
  <c r="F145" i="4"/>
  <c r="G145" i="4"/>
  <c r="H145" i="4"/>
  <c r="I145" i="4"/>
  <c r="C146" i="4"/>
  <c r="D146" i="4"/>
  <c r="E146" i="4"/>
  <c r="F146" i="4"/>
  <c r="G146" i="4"/>
  <c r="H146" i="4"/>
  <c r="I146" i="4"/>
  <c r="C147" i="4"/>
  <c r="D147" i="4"/>
  <c r="E147" i="4"/>
  <c r="F147" i="4"/>
  <c r="G147" i="4"/>
  <c r="H147" i="4"/>
  <c r="I147" i="4"/>
  <c r="C148" i="4"/>
  <c r="D148" i="4"/>
  <c r="E148" i="4"/>
  <c r="F148" i="4"/>
  <c r="G148" i="4"/>
  <c r="H148" i="4"/>
  <c r="I148" i="4"/>
  <c r="C149" i="4"/>
  <c r="D149" i="4"/>
  <c r="E149" i="4"/>
  <c r="F149" i="4"/>
  <c r="G149" i="4"/>
  <c r="H149" i="4"/>
  <c r="I149" i="4"/>
  <c r="C150" i="4"/>
  <c r="D150" i="4"/>
  <c r="E150" i="4"/>
  <c r="F150" i="4"/>
  <c r="G150" i="4"/>
  <c r="H150" i="4"/>
  <c r="I150" i="4"/>
  <c r="C151" i="4"/>
  <c r="D151" i="4"/>
  <c r="E151" i="4"/>
  <c r="F151" i="4"/>
  <c r="G151" i="4"/>
  <c r="H151" i="4"/>
  <c r="I151" i="4"/>
  <c r="C152" i="4"/>
  <c r="D152" i="4"/>
  <c r="E152" i="4"/>
  <c r="F152" i="4"/>
  <c r="G152" i="4"/>
  <c r="H152" i="4"/>
  <c r="I152" i="4"/>
  <c r="C153" i="4"/>
  <c r="D153" i="4"/>
  <c r="E153" i="4"/>
  <c r="F153" i="4"/>
  <c r="G153" i="4"/>
  <c r="H153" i="4"/>
  <c r="I153" i="4"/>
  <c r="C154" i="4"/>
  <c r="D154" i="4"/>
  <c r="E154" i="4"/>
  <c r="F154" i="4"/>
  <c r="G154" i="4"/>
  <c r="H154" i="4"/>
  <c r="I154" i="4"/>
  <c r="C155" i="4"/>
  <c r="D155" i="4"/>
  <c r="E155" i="4"/>
  <c r="F155" i="4"/>
  <c r="G155" i="4"/>
  <c r="H155" i="4"/>
  <c r="I155" i="4"/>
  <c r="C156" i="4"/>
  <c r="D156" i="4"/>
  <c r="E156" i="4"/>
  <c r="F156" i="4"/>
  <c r="G156" i="4"/>
  <c r="H156" i="4"/>
  <c r="I156" i="4"/>
  <c r="C157" i="4"/>
  <c r="D157" i="4"/>
  <c r="E157" i="4"/>
  <c r="F157" i="4"/>
  <c r="G157" i="4"/>
  <c r="H157" i="4"/>
  <c r="I157" i="4"/>
  <c r="C158" i="4"/>
  <c r="D158" i="4"/>
  <c r="E158" i="4"/>
  <c r="F158" i="4"/>
  <c r="G158" i="4"/>
  <c r="H158" i="4"/>
  <c r="I158" i="4"/>
  <c r="C159" i="4"/>
  <c r="D159" i="4"/>
  <c r="E159" i="4"/>
  <c r="F159" i="4"/>
  <c r="G159" i="4"/>
  <c r="H159" i="4"/>
  <c r="I159" i="4"/>
  <c r="C160" i="4"/>
  <c r="D160" i="4"/>
  <c r="E160" i="4"/>
  <c r="F160" i="4"/>
  <c r="G160" i="4"/>
  <c r="H160" i="4"/>
  <c r="I160" i="4"/>
  <c r="C161" i="4"/>
  <c r="D161" i="4"/>
  <c r="E161" i="4"/>
  <c r="F161" i="4"/>
  <c r="G161" i="4"/>
  <c r="H161" i="4"/>
  <c r="I161" i="4"/>
  <c r="C162" i="4"/>
  <c r="D162" i="4"/>
  <c r="E162" i="4"/>
  <c r="F162" i="4"/>
  <c r="G162" i="4"/>
  <c r="H162" i="4"/>
  <c r="I162" i="4"/>
  <c r="C163" i="4"/>
  <c r="D163" i="4"/>
  <c r="E163" i="4"/>
  <c r="F163" i="4"/>
  <c r="G163" i="4"/>
  <c r="H163" i="4"/>
  <c r="I163" i="4"/>
  <c r="C164" i="4"/>
  <c r="D164" i="4"/>
  <c r="E164" i="4"/>
  <c r="F164" i="4"/>
  <c r="G164" i="4"/>
  <c r="H164" i="4"/>
  <c r="I164" i="4"/>
  <c r="C165" i="4"/>
  <c r="D165" i="4"/>
  <c r="E165" i="4"/>
  <c r="F165" i="4"/>
  <c r="G165" i="4"/>
  <c r="H165" i="4"/>
  <c r="I165" i="4"/>
  <c r="C166" i="4"/>
  <c r="D166" i="4"/>
  <c r="E166" i="4"/>
  <c r="F166" i="4"/>
  <c r="G166" i="4"/>
  <c r="H166" i="4"/>
  <c r="I166" i="4"/>
  <c r="C167" i="4"/>
  <c r="D167" i="4"/>
  <c r="E167" i="4"/>
  <c r="F167" i="4"/>
  <c r="G167" i="4"/>
  <c r="H167" i="4"/>
  <c r="I167" i="4"/>
  <c r="C168" i="4"/>
  <c r="D168" i="4"/>
  <c r="E168" i="4"/>
  <c r="F168" i="4"/>
  <c r="G168" i="4"/>
  <c r="H168" i="4"/>
  <c r="I168" i="4"/>
  <c r="C169" i="4"/>
  <c r="D169" i="4"/>
  <c r="E169" i="4"/>
  <c r="F169" i="4"/>
  <c r="G169" i="4"/>
  <c r="H169" i="4"/>
  <c r="I169" i="4"/>
  <c r="C170" i="4"/>
  <c r="D170" i="4"/>
  <c r="E170" i="4"/>
  <c r="F170" i="4"/>
  <c r="G170" i="4"/>
  <c r="H170" i="4"/>
  <c r="I170" i="4"/>
  <c r="C171" i="4"/>
  <c r="D171" i="4"/>
  <c r="E171" i="4"/>
  <c r="F171" i="4"/>
  <c r="G171" i="4"/>
  <c r="H171" i="4"/>
  <c r="I171" i="4"/>
  <c r="C172" i="4"/>
  <c r="D172" i="4"/>
  <c r="E172" i="4"/>
  <c r="F172" i="4"/>
  <c r="G172" i="4"/>
  <c r="H172" i="4"/>
  <c r="I172" i="4"/>
  <c r="C173" i="4"/>
  <c r="D173" i="4"/>
  <c r="E173" i="4"/>
  <c r="F173" i="4"/>
  <c r="G173" i="4"/>
  <c r="H173" i="4"/>
  <c r="I173" i="4"/>
  <c r="C174" i="4"/>
  <c r="D174" i="4"/>
  <c r="E174" i="4"/>
  <c r="F174" i="4"/>
  <c r="G174" i="4"/>
  <c r="H174" i="4"/>
  <c r="I174" i="4"/>
  <c r="C175" i="4"/>
  <c r="D175" i="4"/>
  <c r="E175" i="4"/>
  <c r="F175" i="4"/>
  <c r="G175" i="4"/>
  <c r="H175" i="4"/>
  <c r="I175" i="4"/>
  <c r="C176" i="4"/>
  <c r="D176" i="4"/>
  <c r="E176" i="4"/>
  <c r="F176" i="4"/>
  <c r="G176" i="4"/>
  <c r="H176" i="4"/>
  <c r="I176" i="4"/>
  <c r="C177" i="4"/>
  <c r="D177" i="4"/>
  <c r="E177" i="4"/>
  <c r="F177" i="4"/>
  <c r="G177" i="4"/>
  <c r="H177" i="4"/>
  <c r="I177" i="4"/>
  <c r="C178" i="4"/>
  <c r="D178" i="4"/>
  <c r="E178" i="4"/>
  <c r="F178" i="4"/>
  <c r="G178" i="4"/>
  <c r="H178" i="4"/>
  <c r="I178" i="4"/>
  <c r="C179" i="4"/>
  <c r="D179" i="4"/>
  <c r="E179" i="4"/>
  <c r="F179" i="4"/>
  <c r="G179" i="4"/>
  <c r="H179" i="4"/>
  <c r="I179" i="4"/>
  <c r="C180" i="4"/>
  <c r="D180" i="4"/>
  <c r="E180" i="4"/>
  <c r="F180" i="4"/>
  <c r="G180" i="4"/>
  <c r="H180" i="4"/>
  <c r="I180" i="4"/>
  <c r="C181" i="4"/>
  <c r="D181" i="4"/>
  <c r="E181" i="4"/>
  <c r="F181" i="4"/>
  <c r="G181" i="4"/>
  <c r="H181" i="4"/>
  <c r="I181" i="4"/>
  <c r="C182" i="4"/>
  <c r="D182" i="4"/>
  <c r="E182" i="4"/>
  <c r="F182" i="4"/>
  <c r="G182" i="4"/>
  <c r="H182" i="4"/>
  <c r="I182" i="4"/>
  <c r="C183" i="4"/>
  <c r="D183" i="4"/>
  <c r="E183" i="4"/>
  <c r="F183" i="4"/>
  <c r="G183" i="4"/>
  <c r="H183" i="4"/>
  <c r="I183" i="4"/>
  <c r="C184" i="4"/>
  <c r="D184" i="4"/>
  <c r="E184" i="4"/>
  <c r="F184" i="4"/>
  <c r="G184" i="4"/>
  <c r="H184" i="4"/>
  <c r="I184" i="4"/>
  <c r="C185" i="4"/>
  <c r="D185" i="4"/>
  <c r="E185" i="4"/>
  <c r="F185" i="4"/>
  <c r="G185" i="4"/>
  <c r="H185" i="4"/>
  <c r="I185" i="4"/>
  <c r="C186" i="4"/>
  <c r="D186" i="4"/>
  <c r="E186" i="4"/>
  <c r="F186" i="4"/>
  <c r="G186" i="4"/>
  <c r="H186" i="4"/>
  <c r="I186" i="4"/>
  <c r="C187" i="4"/>
  <c r="D187" i="4"/>
  <c r="E187" i="4"/>
  <c r="F187" i="4"/>
  <c r="G187" i="4"/>
  <c r="H187" i="4"/>
  <c r="I187" i="4"/>
  <c r="C188" i="4"/>
  <c r="D188" i="4"/>
  <c r="E188" i="4"/>
  <c r="F188" i="4"/>
  <c r="G188" i="4"/>
  <c r="H188" i="4"/>
  <c r="I188" i="4"/>
  <c r="C189" i="4"/>
  <c r="D189" i="4"/>
  <c r="E189" i="4"/>
  <c r="F189" i="4"/>
  <c r="G189" i="4"/>
  <c r="H189" i="4"/>
  <c r="I189" i="4"/>
  <c r="C190" i="4"/>
  <c r="D190" i="4"/>
  <c r="E190" i="4"/>
  <c r="F190" i="4"/>
  <c r="G190" i="4"/>
  <c r="H190" i="4"/>
  <c r="I190" i="4"/>
  <c r="C191" i="4"/>
  <c r="D191" i="4"/>
  <c r="E191" i="4"/>
  <c r="F191" i="4"/>
  <c r="G191" i="4"/>
  <c r="H191" i="4"/>
  <c r="I191" i="4"/>
  <c r="C192" i="4"/>
  <c r="D192" i="4"/>
  <c r="E192" i="4"/>
  <c r="F192" i="4"/>
  <c r="G192" i="4"/>
  <c r="H192" i="4"/>
  <c r="I192" i="4"/>
  <c r="C193" i="4"/>
  <c r="D193" i="4"/>
  <c r="E193" i="4"/>
  <c r="F193" i="4"/>
  <c r="G193" i="4"/>
  <c r="H193" i="4"/>
  <c r="I193" i="4"/>
  <c r="C194" i="4"/>
  <c r="D194" i="4"/>
  <c r="E194" i="4"/>
  <c r="F194" i="4"/>
  <c r="G194" i="4"/>
  <c r="H194" i="4"/>
  <c r="I194" i="4"/>
  <c r="C195" i="4"/>
  <c r="D195" i="4"/>
  <c r="E195" i="4"/>
  <c r="F195" i="4"/>
  <c r="G195" i="4"/>
  <c r="H195" i="4"/>
  <c r="I195" i="4"/>
  <c r="C196" i="4"/>
  <c r="D196" i="4"/>
  <c r="E196" i="4"/>
  <c r="F196" i="4"/>
  <c r="G196" i="4"/>
  <c r="H196" i="4"/>
  <c r="I196" i="4"/>
  <c r="C197" i="4"/>
  <c r="D197" i="4"/>
  <c r="E197" i="4"/>
  <c r="F197" i="4"/>
  <c r="G197" i="4"/>
  <c r="H197" i="4"/>
  <c r="I197" i="4"/>
  <c r="C198" i="4"/>
  <c r="D198" i="4"/>
  <c r="E198" i="4"/>
  <c r="F198" i="4"/>
  <c r="G198" i="4"/>
  <c r="H198" i="4"/>
  <c r="I198" i="4"/>
  <c r="C199" i="4"/>
  <c r="D199" i="4"/>
  <c r="E199" i="4"/>
  <c r="F199" i="4"/>
  <c r="G199" i="4"/>
  <c r="H199" i="4"/>
  <c r="I199" i="4"/>
  <c r="C200" i="4"/>
  <c r="D200" i="4"/>
  <c r="E200" i="4"/>
  <c r="F200" i="4"/>
  <c r="G200" i="4"/>
  <c r="H200" i="4"/>
  <c r="I200" i="4"/>
  <c r="C201" i="4"/>
  <c r="D201" i="4"/>
  <c r="E201" i="4"/>
  <c r="F201" i="4"/>
  <c r="G201" i="4"/>
  <c r="H201" i="4"/>
  <c r="I201" i="4"/>
  <c r="C202" i="4"/>
  <c r="D202" i="4"/>
  <c r="E202" i="4"/>
  <c r="F202" i="4"/>
  <c r="G202" i="4"/>
  <c r="H202" i="4"/>
  <c r="I202" i="4"/>
  <c r="C203" i="4"/>
  <c r="D203" i="4"/>
  <c r="E203" i="4"/>
  <c r="F203" i="4"/>
  <c r="G203" i="4"/>
  <c r="H203" i="4"/>
  <c r="I203" i="4"/>
  <c r="C204" i="4"/>
  <c r="D204" i="4"/>
  <c r="E204" i="4"/>
  <c r="F204" i="4"/>
  <c r="G204" i="4"/>
  <c r="H204" i="4"/>
  <c r="I204" i="4"/>
  <c r="C205" i="4"/>
  <c r="D205" i="4"/>
  <c r="E205" i="4"/>
  <c r="F205" i="4"/>
  <c r="G205" i="4"/>
  <c r="H205" i="4"/>
  <c r="I205" i="4"/>
  <c r="C206" i="4"/>
  <c r="D206" i="4"/>
  <c r="E206" i="4"/>
  <c r="F206" i="4"/>
  <c r="G206" i="4"/>
  <c r="H206" i="4"/>
  <c r="I206" i="4"/>
  <c r="C207" i="4"/>
  <c r="D207" i="4"/>
  <c r="E207" i="4"/>
  <c r="F207" i="4"/>
  <c r="G207" i="4"/>
  <c r="H207" i="4"/>
  <c r="I207" i="4"/>
  <c r="C208" i="4"/>
  <c r="D208" i="4"/>
  <c r="E208" i="4"/>
  <c r="F208" i="4"/>
  <c r="G208" i="4"/>
  <c r="H208" i="4"/>
  <c r="I208" i="4"/>
  <c r="C209" i="4"/>
  <c r="D209" i="4"/>
  <c r="E209" i="4"/>
  <c r="F209" i="4"/>
  <c r="G209" i="4"/>
  <c r="H209" i="4"/>
  <c r="I209" i="4"/>
  <c r="C210" i="4"/>
  <c r="D210" i="4"/>
  <c r="E210" i="4"/>
  <c r="F210" i="4"/>
  <c r="G210" i="4"/>
  <c r="H210" i="4"/>
  <c r="I210" i="4"/>
  <c r="C211" i="4"/>
  <c r="D211" i="4"/>
  <c r="E211" i="4"/>
  <c r="F211" i="4"/>
  <c r="G211" i="4"/>
  <c r="H211" i="4"/>
  <c r="I211" i="4"/>
  <c r="C212" i="4"/>
  <c r="D212" i="4"/>
  <c r="E212" i="4"/>
  <c r="F212" i="4"/>
  <c r="G212" i="4"/>
  <c r="H212" i="4"/>
  <c r="I212" i="4"/>
  <c r="C213" i="4"/>
  <c r="D213" i="4"/>
  <c r="E213" i="4"/>
  <c r="F213" i="4"/>
  <c r="G213" i="4"/>
  <c r="H213" i="4"/>
  <c r="I213" i="4"/>
  <c r="C214" i="4"/>
  <c r="D214" i="4"/>
  <c r="E214" i="4"/>
  <c r="F214" i="4"/>
  <c r="G214" i="4"/>
  <c r="H214" i="4"/>
  <c r="I214" i="4"/>
  <c r="C215" i="4"/>
  <c r="D215" i="4"/>
  <c r="E215" i="4"/>
  <c r="F215" i="4"/>
  <c r="G215" i="4"/>
  <c r="H215" i="4"/>
  <c r="I215" i="4"/>
  <c r="C216" i="4"/>
  <c r="D216" i="4"/>
  <c r="E216" i="4"/>
  <c r="F216" i="4"/>
  <c r="G216" i="4"/>
  <c r="H216" i="4"/>
  <c r="I216" i="4"/>
  <c r="C217" i="4"/>
  <c r="D217" i="4"/>
  <c r="E217" i="4"/>
  <c r="F217" i="4"/>
  <c r="G217" i="4"/>
  <c r="H217" i="4"/>
  <c r="I217" i="4"/>
  <c r="C218" i="4"/>
  <c r="D218" i="4"/>
  <c r="E218" i="4"/>
  <c r="F218" i="4"/>
  <c r="G218" i="4"/>
  <c r="H218" i="4"/>
  <c r="I218" i="4"/>
  <c r="C219" i="4"/>
  <c r="D219" i="4"/>
  <c r="E219" i="4"/>
  <c r="F219" i="4"/>
  <c r="G219" i="4"/>
  <c r="H219" i="4"/>
  <c r="I219" i="4"/>
  <c r="C220" i="4"/>
  <c r="D220" i="4"/>
  <c r="E220" i="4"/>
  <c r="F220" i="4"/>
  <c r="G220" i="4"/>
  <c r="H220" i="4"/>
  <c r="I220" i="4"/>
  <c r="C221" i="4"/>
  <c r="D221" i="4"/>
  <c r="E221" i="4"/>
  <c r="F221" i="4"/>
  <c r="G221" i="4"/>
  <c r="H221" i="4"/>
  <c r="I221" i="4"/>
  <c r="C222" i="4"/>
  <c r="D222" i="4"/>
  <c r="E222" i="4"/>
  <c r="F222" i="4"/>
  <c r="G222" i="4"/>
  <c r="H222" i="4"/>
  <c r="I222" i="4"/>
  <c r="C223" i="4"/>
  <c r="D223" i="4"/>
  <c r="E223" i="4"/>
  <c r="F223" i="4"/>
  <c r="G223" i="4"/>
  <c r="H223" i="4"/>
  <c r="I223" i="4"/>
  <c r="C224" i="4"/>
  <c r="D224" i="4"/>
  <c r="E224" i="4"/>
  <c r="F224" i="4"/>
  <c r="G224" i="4"/>
  <c r="H224" i="4"/>
  <c r="I224" i="4"/>
  <c r="C225" i="4"/>
  <c r="D225" i="4"/>
  <c r="E225" i="4"/>
  <c r="F225" i="4"/>
  <c r="G225" i="4"/>
  <c r="H225" i="4"/>
  <c r="I225" i="4"/>
  <c r="C226" i="4"/>
  <c r="D226" i="4"/>
  <c r="E226" i="4"/>
  <c r="F226" i="4"/>
  <c r="G226" i="4"/>
  <c r="H226" i="4"/>
  <c r="I226" i="4"/>
  <c r="C227" i="4"/>
  <c r="D227" i="4"/>
  <c r="E227" i="4"/>
  <c r="F227" i="4"/>
  <c r="G227" i="4"/>
  <c r="H227" i="4"/>
  <c r="I227" i="4"/>
  <c r="C228" i="4"/>
  <c r="D228" i="4"/>
  <c r="E228" i="4"/>
  <c r="F228" i="4"/>
  <c r="G228" i="4"/>
  <c r="H228" i="4"/>
  <c r="I228" i="4"/>
  <c r="C229" i="4"/>
  <c r="D229" i="4"/>
  <c r="E229" i="4"/>
  <c r="F229" i="4"/>
  <c r="G229" i="4"/>
  <c r="H229" i="4"/>
  <c r="I229" i="4"/>
  <c r="C230" i="4"/>
  <c r="D230" i="4"/>
  <c r="E230" i="4"/>
  <c r="F230" i="4"/>
  <c r="G230" i="4"/>
  <c r="H230" i="4"/>
  <c r="I230" i="4"/>
  <c r="C231" i="4"/>
  <c r="D231" i="4"/>
  <c r="E231" i="4"/>
  <c r="F231" i="4"/>
  <c r="G231" i="4"/>
  <c r="H231" i="4"/>
  <c r="I231" i="4"/>
  <c r="C232" i="4"/>
  <c r="D232" i="4"/>
  <c r="E232" i="4"/>
  <c r="F232" i="4"/>
  <c r="G232" i="4"/>
  <c r="H232" i="4"/>
  <c r="I232" i="4"/>
  <c r="C233" i="4"/>
  <c r="D233" i="4"/>
  <c r="E233" i="4"/>
  <c r="F233" i="4"/>
  <c r="G233" i="4"/>
  <c r="H233" i="4"/>
  <c r="I233" i="4"/>
  <c r="C234" i="4"/>
  <c r="D234" i="4"/>
  <c r="E234" i="4"/>
  <c r="F234" i="4"/>
  <c r="G234" i="4"/>
  <c r="H234" i="4"/>
  <c r="I234" i="4"/>
  <c r="C235" i="4"/>
  <c r="D235" i="4"/>
  <c r="E235" i="4"/>
  <c r="F235" i="4"/>
  <c r="G235" i="4"/>
  <c r="H235" i="4"/>
  <c r="I235" i="4"/>
  <c r="C236" i="4"/>
  <c r="D236" i="4"/>
  <c r="E236" i="4"/>
  <c r="F236" i="4"/>
  <c r="G236" i="4"/>
  <c r="H236" i="4"/>
  <c r="I236" i="4"/>
  <c r="C237" i="4"/>
  <c r="D237" i="4"/>
  <c r="E237" i="4"/>
  <c r="F237" i="4"/>
  <c r="G237" i="4"/>
  <c r="H237" i="4"/>
  <c r="I237" i="4"/>
  <c r="C238" i="4"/>
  <c r="D238" i="4"/>
  <c r="E238" i="4"/>
  <c r="F238" i="4"/>
  <c r="G238" i="4"/>
  <c r="H238" i="4"/>
  <c r="I238" i="4"/>
  <c r="C239" i="4"/>
  <c r="D239" i="4"/>
  <c r="E239" i="4"/>
  <c r="F239" i="4"/>
  <c r="G239" i="4"/>
  <c r="H239" i="4"/>
  <c r="I239" i="4"/>
  <c r="C240" i="4"/>
  <c r="D240" i="4"/>
  <c r="E240" i="4"/>
  <c r="F240" i="4"/>
  <c r="G240" i="4"/>
  <c r="H240" i="4"/>
  <c r="I240" i="4"/>
  <c r="C241" i="4"/>
  <c r="D241" i="4"/>
  <c r="E241" i="4"/>
  <c r="F241" i="4"/>
  <c r="G241" i="4"/>
  <c r="H241" i="4"/>
  <c r="I241" i="4"/>
  <c r="C242" i="4"/>
  <c r="D242" i="4"/>
  <c r="E242" i="4"/>
  <c r="F242" i="4"/>
  <c r="G242" i="4"/>
  <c r="H242" i="4"/>
  <c r="I242" i="4"/>
  <c r="C243" i="4"/>
  <c r="D243" i="4"/>
  <c r="E243" i="4"/>
  <c r="F243" i="4"/>
  <c r="G243" i="4"/>
  <c r="H243" i="4"/>
  <c r="I243" i="4"/>
  <c r="C244" i="4"/>
  <c r="D244" i="4"/>
  <c r="E244" i="4"/>
  <c r="F244" i="4"/>
  <c r="G244" i="4"/>
  <c r="H244" i="4"/>
  <c r="I244" i="4"/>
  <c r="C245" i="4"/>
  <c r="D245" i="4"/>
  <c r="E245" i="4"/>
  <c r="F245" i="4"/>
  <c r="G245" i="4"/>
  <c r="H245" i="4"/>
  <c r="I245" i="4"/>
  <c r="C246" i="4"/>
  <c r="D246" i="4"/>
  <c r="E246" i="4"/>
  <c r="F246" i="4"/>
  <c r="G246" i="4"/>
  <c r="H246" i="4"/>
  <c r="I246" i="4"/>
  <c r="C247" i="4"/>
  <c r="D247" i="4"/>
  <c r="E247" i="4"/>
  <c r="F247" i="4"/>
  <c r="G247" i="4"/>
  <c r="H247" i="4"/>
  <c r="I247" i="4"/>
  <c r="C248" i="4"/>
  <c r="D248" i="4"/>
  <c r="E248" i="4"/>
  <c r="F248" i="4"/>
  <c r="G248" i="4"/>
  <c r="H248" i="4"/>
  <c r="I248" i="4"/>
  <c r="C249" i="4"/>
  <c r="D249" i="4"/>
  <c r="E249" i="4"/>
  <c r="F249" i="4"/>
  <c r="G249" i="4"/>
  <c r="H249" i="4"/>
  <c r="I249" i="4"/>
  <c r="C250" i="4"/>
  <c r="D250" i="4"/>
  <c r="E250" i="4"/>
  <c r="F250" i="4"/>
  <c r="G250" i="4"/>
  <c r="H250" i="4"/>
  <c r="I250" i="4"/>
  <c r="C251" i="4"/>
  <c r="D251" i="4"/>
  <c r="E251" i="4"/>
  <c r="F251" i="4"/>
  <c r="G251" i="4"/>
  <c r="H251" i="4"/>
  <c r="I251" i="4"/>
  <c r="C252" i="4"/>
  <c r="D252" i="4"/>
  <c r="E252" i="4"/>
  <c r="F252" i="4"/>
  <c r="G252" i="4"/>
  <c r="H252" i="4"/>
  <c r="I252" i="4"/>
  <c r="C253" i="4"/>
  <c r="D253" i="4"/>
  <c r="E253" i="4"/>
  <c r="F253" i="4"/>
  <c r="G253" i="4"/>
  <c r="H253" i="4"/>
  <c r="I253" i="4"/>
  <c r="C254" i="4"/>
  <c r="D254" i="4"/>
  <c r="E254" i="4"/>
  <c r="F254" i="4"/>
  <c r="G254" i="4"/>
  <c r="H254" i="4"/>
  <c r="I254" i="4"/>
  <c r="C255" i="4"/>
  <c r="D255" i="4"/>
  <c r="E255" i="4"/>
  <c r="F255" i="4"/>
  <c r="G255" i="4"/>
  <c r="H255" i="4"/>
  <c r="I255" i="4"/>
  <c r="C256" i="4"/>
  <c r="D256" i="4"/>
  <c r="E256" i="4"/>
  <c r="F256" i="4"/>
  <c r="G256" i="4"/>
  <c r="H256" i="4"/>
  <c r="I256" i="4"/>
  <c r="C257" i="4"/>
  <c r="D257" i="4"/>
  <c r="E257" i="4"/>
  <c r="F257" i="4"/>
  <c r="G257" i="4"/>
  <c r="H257" i="4"/>
  <c r="I257" i="4"/>
  <c r="C258" i="4"/>
  <c r="D258" i="4"/>
  <c r="E258" i="4"/>
  <c r="F258" i="4"/>
  <c r="G258" i="4"/>
  <c r="H258" i="4"/>
  <c r="I258" i="4"/>
  <c r="C259" i="4"/>
  <c r="D259" i="4"/>
  <c r="E259" i="4"/>
  <c r="F259" i="4"/>
  <c r="G259" i="4"/>
  <c r="H259" i="4"/>
  <c r="I259" i="4"/>
  <c r="C260" i="4"/>
  <c r="D260" i="4"/>
  <c r="E260" i="4"/>
  <c r="F260" i="4"/>
  <c r="G260" i="4"/>
  <c r="H260" i="4"/>
  <c r="I260" i="4"/>
  <c r="C261" i="4"/>
  <c r="D261" i="4"/>
  <c r="E261" i="4"/>
  <c r="F261" i="4"/>
  <c r="G261" i="4"/>
  <c r="H261" i="4"/>
  <c r="I261" i="4"/>
  <c r="C262" i="4"/>
  <c r="D262" i="4"/>
  <c r="E262" i="4"/>
  <c r="F262" i="4"/>
  <c r="G262" i="4"/>
  <c r="H262" i="4"/>
  <c r="I262" i="4"/>
  <c r="C263" i="4"/>
  <c r="D263" i="4"/>
  <c r="E263" i="4"/>
  <c r="F263" i="4"/>
  <c r="G263" i="4"/>
  <c r="H263" i="4"/>
  <c r="I263" i="4"/>
  <c r="C264" i="4"/>
  <c r="D264" i="4"/>
  <c r="E264" i="4"/>
  <c r="F264" i="4"/>
  <c r="G264" i="4"/>
  <c r="H264" i="4"/>
  <c r="I264" i="4"/>
  <c r="C265" i="4"/>
  <c r="D265" i="4"/>
  <c r="E265" i="4"/>
  <c r="F265" i="4"/>
  <c r="G265" i="4"/>
  <c r="H265" i="4"/>
  <c r="I265" i="4"/>
  <c r="C266" i="4"/>
  <c r="D266" i="4"/>
  <c r="E266" i="4"/>
  <c r="F266" i="4"/>
  <c r="G266" i="4"/>
  <c r="H266" i="4"/>
  <c r="I266" i="4"/>
  <c r="C267" i="4"/>
  <c r="D267" i="4"/>
  <c r="E267" i="4"/>
  <c r="F267" i="4"/>
  <c r="G267" i="4"/>
  <c r="H267" i="4"/>
  <c r="I267" i="4"/>
  <c r="C268" i="4"/>
  <c r="D268" i="4"/>
  <c r="E268" i="4"/>
  <c r="F268" i="4"/>
  <c r="G268" i="4"/>
  <c r="H268" i="4"/>
  <c r="I268" i="4"/>
  <c r="C269" i="4"/>
  <c r="D269" i="4"/>
  <c r="E269" i="4"/>
  <c r="F269" i="4"/>
  <c r="G269" i="4"/>
  <c r="H269" i="4"/>
  <c r="I269" i="4"/>
  <c r="C270" i="4"/>
  <c r="D270" i="4"/>
  <c r="E270" i="4"/>
  <c r="F270" i="4"/>
  <c r="G270" i="4"/>
  <c r="H270" i="4"/>
  <c r="I270" i="4"/>
  <c r="C271" i="4"/>
  <c r="D271" i="4"/>
  <c r="E271" i="4"/>
  <c r="F271" i="4"/>
  <c r="G271" i="4"/>
  <c r="H271" i="4"/>
  <c r="I271" i="4"/>
  <c r="C272" i="4"/>
  <c r="D272" i="4"/>
  <c r="E272" i="4"/>
  <c r="F272" i="4"/>
  <c r="G272" i="4"/>
  <c r="H272" i="4"/>
  <c r="I272" i="4"/>
  <c r="C273" i="4"/>
  <c r="D273" i="4"/>
  <c r="E273" i="4"/>
  <c r="F273" i="4"/>
  <c r="G273" i="4"/>
  <c r="H273" i="4"/>
  <c r="I273" i="4"/>
  <c r="C274" i="4"/>
  <c r="D274" i="4"/>
  <c r="E274" i="4"/>
  <c r="F274" i="4"/>
  <c r="G274" i="4"/>
  <c r="H274" i="4"/>
  <c r="I274" i="4"/>
  <c r="C275" i="4"/>
  <c r="D275" i="4"/>
  <c r="E275" i="4"/>
  <c r="F275" i="4"/>
  <c r="G275" i="4"/>
  <c r="H275" i="4"/>
  <c r="I275" i="4"/>
  <c r="C276" i="4"/>
  <c r="D276" i="4"/>
  <c r="E276" i="4"/>
  <c r="F276" i="4"/>
  <c r="G276" i="4"/>
  <c r="H276" i="4"/>
  <c r="I276" i="4"/>
  <c r="C277" i="4"/>
  <c r="D277" i="4"/>
  <c r="E277" i="4"/>
  <c r="F277" i="4"/>
  <c r="G277" i="4"/>
  <c r="H277" i="4"/>
  <c r="I277" i="4"/>
  <c r="C278" i="4"/>
  <c r="D278" i="4"/>
  <c r="E278" i="4"/>
  <c r="F278" i="4"/>
  <c r="G278" i="4"/>
  <c r="H278" i="4"/>
  <c r="I278" i="4"/>
  <c r="C279" i="4"/>
  <c r="D279" i="4"/>
  <c r="E279" i="4"/>
  <c r="F279" i="4"/>
  <c r="G279" i="4"/>
  <c r="H279" i="4"/>
  <c r="I279" i="4"/>
  <c r="C280" i="4"/>
  <c r="D280" i="4"/>
  <c r="E280" i="4"/>
  <c r="F280" i="4"/>
  <c r="G280" i="4"/>
  <c r="H280" i="4"/>
  <c r="I280" i="4"/>
  <c r="C281" i="4"/>
  <c r="D281" i="4"/>
  <c r="E281" i="4"/>
  <c r="F281" i="4"/>
  <c r="G281" i="4"/>
  <c r="H281" i="4"/>
  <c r="I281" i="4"/>
  <c r="C282" i="4"/>
  <c r="D282" i="4"/>
  <c r="E282" i="4"/>
  <c r="F282" i="4"/>
  <c r="G282" i="4"/>
  <c r="H282" i="4"/>
  <c r="I282" i="4"/>
  <c r="C283" i="4"/>
  <c r="D283" i="4"/>
  <c r="E283" i="4"/>
  <c r="F283" i="4"/>
  <c r="G283" i="4"/>
  <c r="H283" i="4"/>
  <c r="I283" i="4"/>
  <c r="C284" i="4"/>
  <c r="D284" i="4"/>
  <c r="E284" i="4"/>
  <c r="F284" i="4"/>
  <c r="G284" i="4"/>
  <c r="H284" i="4"/>
  <c r="I284" i="4"/>
  <c r="C285" i="4"/>
  <c r="D285" i="4"/>
  <c r="E285" i="4"/>
  <c r="F285" i="4"/>
  <c r="G285" i="4"/>
  <c r="H285" i="4"/>
  <c r="I285" i="4"/>
  <c r="C286" i="4"/>
  <c r="D286" i="4"/>
  <c r="E286" i="4"/>
  <c r="F286" i="4"/>
  <c r="G286" i="4"/>
  <c r="H286" i="4"/>
  <c r="I286" i="4"/>
  <c r="C287" i="4"/>
  <c r="D287" i="4"/>
  <c r="E287" i="4"/>
  <c r="F287" i="4"/>
  <c r="G287" i="4"/>
  <c r="H287" i="4"/>
  <c r="I287" i="4"/>
  <c r="C288" i="4"/>
  <c r="D288" i="4"/>
  <c r="E288" i="4"/>
  <c r="F288" i="4"/>
  <c r="G288" i="4"/>
  <c r="H288" i="4"/>
  <c r="I288" i="4"/>
  <c r="C289" i="4"/>
  <c r="D289" i="4"/>
  <c r="E289" i="4"/>
  <c r="F289" i="4"/>
  <c r="G289" i="4"/>
  <c r="H289" i="4"/>
  <c r="I289" i="4"/>
  <c r="C290" i="4"/>
  <c r="D290" i="4"/>
  <c r="E290" i="4"/>
  <c r="F290" i="4"/>
  <c r="G290" i="4"/>
  <c r="H290" i="4"/>
  <c r="I290" i="4"/>
  <c r="C291" i="4"/>
  <c r="D291" i="4"/>
  <c r="E291" i="4"/>
  <c r="F291" i="4"/>
  <c r="G291" i="4"/>
  <c r="H291" i="4"/>
  <c r="I291" i="4"/>
  <c r="C292" i="4"/>
  <c r="D292" i="4"/>
  <c r="E292" i="4"/>
  <c r="F292" i="4"/>
  <c r="G292" i="4"/>
  <c r="H292" i="4"/>
  <c r="I292" i="4"/>
  <c r="C293" i="4"/>
  <c r="D293" i="4"/>
  <c r="E293" i="4"/>
  <c r="F293" i="4"/>
  <c r="G293" i="4"/>
  <c r="H293" i="4"/>
  <c r="I293" i="4"/>
  <c r="C294" i="4"/>
  <c r="D294" i="4"/>
  <c r="E294" i="4"/>
  <c r="F294" i="4"/>
  <c r="G294" i="4"/>
  <c r="H294" i="4"/>
  <c r="I294" i="4"/>
  <c r="C295" i="4"/>
  <c r="D295" i="4"/>
  <c r="E295" i="4"/>
  <c r="F295" i="4"/>
  <c r="G295" i="4"/>
  <c r="H295" i="4"/>
  <c r="I295" i="4"/>
  <c r="C296" i="4"/>
  <c r="D296" i="4"/>
  <c r="E296" i="4"/>
  <c r="F296" i="4"/>
  <c r="G296" i="4"/>
  <c r="H296" i="4"/>
  <c r="I296" i="4"/>
  <c r="C297" i="4"/>
  <c r="D297" i="4"/>
  <c r="E297" i="4"/>
  <c r="F297" i="4"/>
  <c r="G297" i="4"/>
  <c r="H297" i="4"/>
  <c r="I297" i="4"/>
  <c r="C298" i="4"/>
  <c r="D298" i="4"/>
  <c r="E298" i="4"/>
  <c r="F298" i="4"/>
  <c r="G298" i="4"/>
  <c r="H298" i="4"/>
  <c r="I298" i="4"/>
  <c r="C299" i="4"/>
  <c r="D299" i="4"/>
  <c r="E299" i="4"/>
  <c r="F299" i="4"/>
  <c r="G299" i="4"/>
  <c r="H299" i="4"/>
  <c r="I299" i="4"/>
  <c r="C300" i="4"/>
  <c r="D300" i="4"/>
  <c r="E300" i="4"/>
  <c r="F300" i="4"/>
  <c r="G300" i="4"/>
  <c r="H300" i="4"/>
  <c r="I300" i="4"/>
  <c r="C301" i="4"/>
  <c r="D301" i="4"/>
  <c r="E301" i="4"/>
  <c r="F301" i="4"/>
  <c r="G301" i="4"/>
  <c r="H301" i="4"/>
  <c r="I301" i="4"/>
  <c r="C302" i="4"/>
  <c r="D302" i="4"/>
  <c r="E302" i="4"/>
  <c r="F302" i="4"/>
  <c r="G302" i="4"/>
  <c r="H302" i="4"/>
  <c r="I302" i="4"/>
  <c r="C303" i="4"/>
  <c r="D303" i="4"/>
  <c r="E303" i="4"/>
  <c r="F303" i="4"/>
  <c r="G303" i="4"/>
  <c r="H303" i="4"/>
  <c r="I303" i="4"/>
  <c r="C304" i="4"/>
  <c r="D304" i="4"/>
  <c r="E304" i="4"/>
  <c r="F304" i="4"/>
  <c r="G304" i="4"/>
  <c r="H304" i="4"/>
  <c r="I304" i="4"/>
  <c r="C305" i="4"/>
  <c r="D305" i="4"/>
  <c r="E305" i="4"/>
  <c r="F305" i="4"/>
  <c r="G305" i="4"/>
  <c r="H305" i="4"/>
  <c r="I305" i="4"/>
  <c r="C306" i="4"/>
  <c r="D306" i="4"/>
  <c r="E306" i="4"/>
  <c r="F306" i="4"/>
  <c r="G306" i="4"/>
  <c r="H306" i="4"/>
  <c r="I306" i="4"/>
  <c r="C307" i="4"/>
  <c r="D307" i="4"/>
  <c r="E307" i="4"/>
  <c r="F307" i="4"/>
  <c r="G307" i="4"/>
  <c r="H307" i="4"/>
  <c r="I307" i="4"/>
  <c r="C308" i="4"/>
  <c r="D308" i="4"/>
  <c r="E308" i="4"/>
  <c r="F308" i="4"/>
  <c r="G308" i="4"/>
  <c r="H308" i="4"/>
  <c r="I308" i="4"/>
  <c r="C309" i="4"/>
  <c r="D309" i="4"/>
  <c r="E309" i="4"/>
  <c r="F309" i="4"/>
  <c r="G309" i="4"/>
  <c r="H309" i="4"/>
  <c r="I309" i="4"/>
  <c r="C310" i="4"/>
  <c r="D310" i="4"/>
  <c r="E310" i="4"/>
  <c r="F310" i="4"/>
  <c r="G310" i="4"/>
  <c r="H310" i="4"/>
  <c r="I310" i="4"/>
  <c r="C311" i="4"/>
  <c r="D311" i="4"/>
  <c r="E311" i="4"/>
  <c r="F311" i="4"/>
  <c r="G311" i="4"/>
  <c r="H311" i="4"/>
  <c r="I311" i="4"/>
  <c r="C312" i="4"/>
  <c r="D312" i="4"/>
  <c r="E312" i="4"/>
  <c r="F312" i="4"/>
  <c r="G312" i="4"/>
  <c r="H312" i="4"/>
  <c r="I312" i="4"/>
  <c r="C313" i="4"/>
  <c r="D313" i="4"/>
  <c r="E313" i="4"/>
  <c r="F313" i="4"/>
  <c r="G313" i="4"/>
  <c r="H313" i="4"/>
  <c r="I313" i="4"/>
  <c r="C314" i="4"/>
  <c r="D314" i="4"/>
  <c r="E314" i="4"/>
  <c r="F314" i="4"/>
  <c r="G314" i="4"/>
  <c r="H314" i="4"/>
  <c r="I314" i="4"/>
  <c r="C315" i="4"/>
  <c r="D315" i="4"/>
  <c r="E315" i="4"/>
  <c r="F315" i="4"/>
  <c r="G315" i="4"/>
  <c r="H315" i="4"/>
  <c r="I315" i="4"/>
  <c r="C316" i="4"/>
  <c r="D316" i="4"/>
  <c r="E316" i="4"/>
  <c r="F316" i="4"/>
  <c r="G316" i="4"/>
  <c r="H316" i="4"/>
  <c r="I316" i="4"/>
  <c r="C317" i="4"/>
  <c r="D317" i="4"/>
  <c r="E317" i="4"/>
  <c r="F317" i="4"/>
  <c r="G317" i="4"/>
  <c r="H317" i="4"/>
  <c r="I317" i="4"/>
  <c r="C318" i="4"/>
  <c r="D318" i="4"/>
  <c r="E318" i="4"/>
  <c r="F318" i="4"/>
  <c r="G318" i="4"/>
  <c r="H318" i="4"/>
  <c r="I318" i="4"/>
  <c r="C319" i="4"/>
  <c r="D319" i="4"/>
  <c r="E319" i="4"/>
  <c r="F319" i="4"/>
  <c r="G319" i="4"/>
  <c r="H319" i="4"/>
  <c r="I319" i="4"/>
  <c r="C320" i="4"/>
  <c r="D320" i="4"/>
  <c r="E320" i="4"/>
  <c r="F320" i="4"/>
  <c r="G320" i="4"/>
  <c r="H320" i="4"/>
  <c r="I320" i="4"/>
  <c r="C321" i="4"/>
  <c r="D321" i="4"/>
  <c r="E321" i="4"/>
  <c r="F321" i="4"/>
  <c r="G321" i="4"/>
  <c r="H321" i="4"/>
  <c r="I321" i="4"/>
  <c r="C322" i="4"/>
  <c r="D322" i="4"/>
  <c r="E322" i="4"/>
  <c r="F322" i="4"/>
  <c r="G322" i="4"/>
  <c r="H322" i="4"/>
  <c r="I322" i="4"/>
  <c r="C323" i="4"/>
  <c r="D323" i="4"/>
  <c r="E323" i="4"/>
  <c r="F323" i="4"/>
  <c r="G323" i="4"/>
  <c r="H323" i="4"/>
  <c r="I323" i="4"/>
  <c r="C324" i="4"/>
  <c r="D324" i="4"/>
  <c r="E324" i="4"/>
  <c r="F324" i="4"/>
  <c r="G324" i="4"/>
  <c r="H324" i="4"/>
  <c r="I324" i="4"/>
  <c r="C325" i="4"/>
  <c r="D325" i="4"/>
  <c r="E325" i="4"/>
  <c r="F325" i="4"/>
  <c r="G325" i="4"/>
  <c r="H325" i="4"/>
  <c r="I325" i="4"/>
  <c r="C326" i="4"/>
  <c r="D326" i="4"/>
  <c r="E326" i="4"/>
  <c r="F326" i="4"/>
  <c r="G326" i="4"/>
  <c r="H326" i="4"/>
  <c r="I326" i="4"/>
  <c r="C327" i="4"/>
  <c r="D327" i="4"/>
  <c r="E327" i="4"/>
  <c r="F327" i="4"/>
  <c r="G327" i="4"/>
  <c r="H327" i="4"/>
  <c r="I327" i="4"/>
  <c r="C328" i="4"/>
  <c r="D328" i="4"/>
  <c r="E328" i="4"/>
  <c r="F328" i="4"/>
  <c r="G328" i="4"/>
  <c r="H328" i="4"/>
  <c r="I328" i="4"/>
  <c r="C329" i="4"/>
  <c r="D329" i="4"/>
  <c r="E329" i="4"/>
  <c r="F329" i="4"/>
  <c r="G329" i="4"/>
  <c r="H329" i="4"/>
  <c r="I329" i="4"/>
  <c r="C330" i="4"/>
  <c r="D330" i="4"/>
  <c r="E330" i="4"/>
  <c r="F330" i="4"/>
  <c r="G330" i="4"/>
  <c r="H330" i="4"/>
  <c r="I330" i="4"/>
  <c r="C331" i="4"/>
  <c r="D331" i="4"/>
  <c r="E331" i="4"/>
  <c r="F331" i="4"/>
  <c r="G331" i="4"/>
  <c r="H331" i="4"/>
  <c r="I331" i="4"/>
  <c r="C332" i="4"/>
  <c r="D332" i="4"/>
  <c r="E332" i="4"/>
  <c r="F332" i="4"/>
  <c r="G332" i="4"/>
  <c r="H332" i="4"/>
  <c r="I332" i="4"/>
  <c r="C333" i="4"/>
  <c r="D333" i="4"/>
  <c r="E333" i="4"/>
  <c r="F333" i="4"/>
  <c r="G333" i="4"/>
  <c r="H333" i="4"/>
  <c r="I333" i="4"/>
  <c r="C334" i="4"/>
  <c r="D334" i="4"/>
  <c r="E334" i="4"/>
  <c r="F334" i="4"/>
  <c r="G334" i="4"/>
  <c r="H334" i="4"/>
  <c r="I334" i="4"/>
  <c r="C335" i="4"/>
  <c r="D335" i="4"/>
  <c r="E335" i="4"/>
  <c r="F335" i="4"/>
  <c r="G335" i="4"/>
  <c r="H335" i="4"/>
  <c r="I335" i="4"/>
  <c r="C336" i="4"/>
  <c r="D336" i="4"/>
  <c r="E336" i="4"/>
  <c r="F336" i="4"/>
  <c r="G336" i="4"/>
  <c r="H336" i="4"/>
  <c r="I336" i="4"/>
  <c r="C337" i="4"/>
  <c r="D337" i="4"/>
  <c r="E337" i="4"/>
  <c r="F337" i="4"/>
  <c r="G337" i="4"/>
  <c r="H337" i="4"/>
  <c r="I337" i="4"/>
  <c r="C338" i="4"/>
  <c r="D338" i="4"/>
  <c r="E338" i="4"/>
  <c r="F338" i="4"/>
  <c r="G338" i="4"/>
  <c r="H338" i="4"/>
  <c r="I338" i="4"/>
  <c r="C339" i="4"/>
  <c r="D339" i="4"/>
  <c r="E339" i="4"/>
  <c r="F339" i="4"/>
  <c r="G339" i="4"/>
  <c r="H339" i="4"/>
  <c r="I339" i="4"/>
  <c r="C340" i="4"/>
  <c r="D340" i="4"/>
  <c r="E340" i="4"/>
  <c r="F340" i="4"/>
  <c r="G340" i="4"/>
  <c r="H340" i="4"/>
  <c r="I340" i="4"/>
  <c r="C341" i="4"/>
  <c r="D341" i="4"/>
  <c r="E341" i="4"/>
  <c r="F341" i="4"/>
  <c r="G341" i="4"/>
  <c r="H341" i="4"/>
  <c r="I341" i="4"/>
  <c r="C342" i="4"/>
  <c r="D342" i="4"/>
  <c r="E342" i="4"/>
  <c r="F342" i="4"/>
  <c r="G342" i="4"/>
  <c r="H342" i="4"/>
  <c r="I342" i="4"/>
  <c r="C343" i="4"/>
  <c r="D343" i="4"/>
  <c r="E343" i="4"/>
  <c r="F343" i="4"/>
  <c r="G343" i="4"/>
  <c r="H343" i="4"/>
  <c r="I343" i="4"/>
  <c r="C344" i="4"/>
  <c r="D344" i="4"/>
  <c r="E344" i="4"/>
  <c r="F344" i="4"/>
  <c r="G344" i="4"/>
  <c r="H344" i="4"/>
  <c r="I344" i="4"/>
  <c r="C345" i="4"/>
  <c r="D345" i="4"/>
  <c r="E345" i="4"/>
  <c r="F345" i="4"/>
  <c r="G345" i="4"/>
  <c r="H345" i="4"/>
  <c r="I345" i="4"/>
  <c r="C346" i="4"/>
  <c r="D346" i="4"/>
  <c r="E346" i="4"/>
  <c r="F346" i="4"/>
  <c r="G346" i="4"/>
  <c r="H346" i="4"/>
  <c r="I346" i="4"/>
  <c r="C347" i="4"/>
  <c r="D347" i="4"/>
  <c r="E347" i="4"/>
  <c r="F347" i="4"/>
  <c r="G347" i="4"/>
  <c r="H347" i="4"/>
  <c r="I347" i="4"/>
  <c r="C348" i="4"/>
  <c r="D348" i="4"/>
  <c r="E348" i="4"/>
  <c r="F348" i="4"/>
  <c r="G348" i="4"/>
  <c r="H348" i="4"/>
  <c r="I348" i="4"/>
  <c r="C349" i="4"/>
  <c r="D349" i="4"/>
  <c r="E349" i="4"/>
  <c r="F349" i="4"/>
  <c r="G349" i="4"/>
  <c r="H349" i="4"/>
  <c r="I349" i="4"/>
  <c r="C350" i="4"/>
  <c r="D350" i="4"/>
  <c r="E350" i="4"/>
  <c r="F350" i="4"/>
  <c r="G350" i="4"/>
  <c r="H350" i="4"/>
  <c r="I350" i="4"/>
  <c r="C351" i="4"/>
  <c r="D351" i="4"/>
  <c r="E351" i="4"/>
  <c r="F351" i="4"/>
  <c r="G351" i="4"/>
  <c r="H351" i="4"/>
  <c r="I351" i="4"/>
  <c r="C352" i="4"/>
  <c r="D352" i="4"/>
  <c r="E352" i="4"/>
  <c r="F352" i="4"/>
  <c r="G352" i="4"/>
  <c r="H352" i="4"/>
  <c r="I352" i="4"/>
  <c r="C353" i="4"/>
  <c r="D353" i="4"/>
  <c r="E353" i="4"/>
  <c r="F353" i="4"/>
  <c r="G353" i="4"/>
  <c r="H353" i="4"/>
  <c r="I353" i="4"/>
  <c r="C354" i="4"/>
  <c r="D354" i="4"/>
  <c r="E354" i="4"/>
  <c r="F354" i="4"/>
  <c r="G354" i="4"/>
  <c r="H354" i="4"/>
  <c r="I354" i="4"/>
  <c r="C355" i="4"/>
  <c r="D355" i="4"/>
  <c r="E355" i="4"/>
  <c r="F355" i="4"/>
  <c r="G355" i="4"/>
  <c r="H355" i="4"/>
  <c r="I355" i="4"/>
  <c r="C356" i="4"/>
  <c r="D356" i="4"/>
  <c r="E356" i="4"/>
  <c r="F356" i="4"/>
  <c r="G356" i="4"/>
  <c r="H356" i="4"/>
  <c r="I356" i="4"/>
  <c r="C357" i="4"/>
  <c r="D357" i="4"/>
  <c r="E357" i="4"/>
  <c r="F357" i="4"/>
  <c r="G357" i="4"/>
  <c r="H357" i="4"/>
  <c r="I357" i="4"/>
  <c r="C358" i="4"/>
  <c r="D358" i="4"/>
  <c r="E358" i="4"/>
  <c r="F358" i="4"/>
  <c r="G358" i="4"/>
  <c r="H358" i="4"/>
  <c r="I358" i="4"/>
  <c r="C359" i="4"/>
  <c r="D359" i="4"/>
  <c r="E359" i="4"/>
  <c r="F359" i="4"/>
  <c r="G359" i="4"/>
  <c r="H359" i="4"/>
  <c r="I359" i="4"/>
  <c r="C360" i="4"/>
  <c r="D360" i="4"/>
  <c r="E360" i="4"/>
  <c r="F360" i="4"/>
  <c r="G360" i="4"/>
  <c r="H360" i="4"/>
  <c r="I360" i="4"/>
  <c r="C361" i="4"/>
  <c r="D361" i="4"/>
  <c r="E361" i="4"/>
  <c r="F361" i="4"/>
  <c r="G361" i="4"/>
  <c r="H361" i="4"/>
  <c r="I361" i="4"/>
  <c r="C362" i="4"/>
  <c r="D362" i="4"/>
  <c r="E362" i="4"/>
  <c r="F362" i="4"/>
  <c r="G362" i="4"/>
  <c r="H362" i="4"/>
  <c r="I362" i="4"/>
  <c r="C363" i="4"/>
  <c r="D363" i="4"/>
  <c r="E363" i="4"/>
  <c r="F363" i="4"/>
  <c r="G363" i="4"/>
  <c r="H363" i="4"/>
  <c r="I363" i="4"/>
  <c r="C364" i="4"/>
  <c r="D364" i="4"/>
  <c r="E364" i="4"/>
  <c r="F364" i="4"/>
  <c r="G364" i="4"/>
  <c r="H364" i="4"/>
  <c r="I364" i="4"/>
  <c r="C365" i="4"/>
  <c r="D365" i="4"/>
  <c r="E365" i="4"/>
  <c r="F365" i="4"/>
  <c r="G365" i="4"/>
  <c r="H365" i="4"/>
  <c r="I365" i="4"/>
  <c r="C366" i="4"/>
  <c r="D366" i="4"/>
  <c r="E366" i="4"/>
  <c r="F366" i="4"/>
  <c r="G366" i="4"/>
  <c r="H366" i="4"/>
  <c r="I366" i="4"/>
  <c r="C367" i="4"/>
  <c r="D367" i="4"/>
  <c r="E367" i="4"/>
  <c r="F367" i="4"/>
  <c r="G367" i="4"/>
  <c r="H367" i="4"/>
  <c r="I367" i="4"/>
  <c r="C368" i="4"/>
  <c r="D368" i="4"/>
  <c r="E368" i="4"/>
  <c r="F368" i="4"/>
  <c r="G368" i="4"/>
  <c r="H368" i="4"/>
  <c r="I368" i="4"/>
  <c r="C369" i="4"/>
  <c r="D369" i="4"/>
  <c r="E369" i="4"/>
  <c r="F369" i="4"/>
  <c r="G369" i="4"/>
  <c r="H369" i="4"/>
  <c r="I369" i="4"/>
  <c r="C370" i="4"/>
  <c r="D370" i="4"/>
  <c r="E370" i="4"/>
  <c r="F370" i="4"/>
  <c r="G370" i="4"/>
  <c r="H370" i="4"/>
  <c r="I370" i="4"/>
  <c r="C371" i="4"/>
  <c r="D371" i="4"/>
  <c r="E371" i="4"/>
  <c r="F371" i="4"/>
  <c r="G371" i="4"/>
  <c r="H371" i="4"/>
  <c r="I371" i="4"/>
  <c r="C372" i="4"/>
  <c r="D372" i="4"/>
  <c r="E372" i="4"/>
  <c r="F372" i="4"/>
  <c r="G372" i="4"/>
  <c r="H372" i="4"/>
  <c r="I372" i="4"/>
  <c r="C373" i="4"/>
  <c r="D373" i="4"/>
  <c r="E373" i="4"/>
  <c r="F373" i="4"/>
  <c r="G373" i="4"/>
  <c r="H373" i="4"/>
  <c r="I373" i="4"/>
  <c r="C374" i="4"/>
  <c r="D374" i="4"/>
  <c r="E374" i="4"/>
  <c r="F374" i="4"/>
  <c r="G374" i="4"/>
  <c r="H374" i="4"/>
  <c r="I374" i="4"/>
  <c r="C375" i="4"/>
  <c r="D375" i="4"/>
  <c r="E375" i="4"/>
  <c r="F375" i="4"/>
  <c r="G375" i="4"/>
  <c r="H375" i="4"/>
  <c r="I375" i="4"/>
  <c r="C376" i="4"/>
  <c r="D376" i="4"/>
  <c r="E376" i="4"/>
  <c r="F376" i="4"/>
  <c r="G376" i="4"/>
  <c r="H376" i="4"/>
  <c r="I376" i="4"/>
  <c r="C377" i="4"/>
  <c r="D377" i="4"/>
  <c r="E377" i="4"/>
  <c r="F377" i="4"/>
  <c r="G377" i="4"/>
  <c r="H377" i="4"/>
  <c r="I377" i="4"/>
  <c r="C378" i="4"/>
  <c r="D378" i="4"/>
  <c r="E378" i="4"/>
  <c r="F378" i="4"/>
  <c r="G378" i="4"/>
  <c r="H378" i="4"/>
  <c r="I378" i="4"/>
  <c r="C379" i="4"/>
  <c r="D379" i="4"/>
  <c r="E379" i="4"/>
  <c r="F379" i="4"/>
  <c r="G379" i="4"/>
  <c r="H379" i="4"/>
  <c r="I379" i="4"/>
  <c r="C380" i="4"/>
  <c r="D380" i="4"/>
  <c r="E380" i="4"/>
  <c r="F380" i="4"/>
  <c r="G380" i="4"/>
  <c r="H380" i="4"/>
  <c r="I380" i="4"/>
  <c r="C381" i="4"/>
  <c r="D381" i="4"/>
  <c r="E381" i="4"/>
  <c r="F381" i="4"/>
  <c r="G381" i="4"/>
  <c r="H381" i="4"/>
  <c r="I381" i="4"/>
  <c r="C382" i="4"/>
  <c r="D382" i="4"/>
  <c r="E382" i="4"/>
  <c r="F382" i="4"/>
  <c r="G382" i="4"/>
  <c r="H382" i="4"/>
  <c r="I382" i="4"/>
  <c r="C383" i="4"/>
  <c r="D383" i="4"/>
  <c r="E383" i="4"/>
  <c r="F383" i="4"/>
  <c r="G383" i="4"/>
  <c r="H383" i="4"/>
  <c r="I383" i="4"/>
  <c r="C384" i="4"/>
  <c r="D384" i="4"/>
  <c r="E384" i="4"/>
  <c r="F384" i="4"/>
  <c r="G384" i="4"/>
  <c r="H384" i="4"/>
  <c r="I384" i="4"/>
  <c r="C385" i="4"/>
  <c r="D385" i="4"/>
  <c r="E385" i="4"/>
  <c r="F385" i="4"/>
  <c r="G385" i="4"/>
  <c r="H385" i="4"/>
  <c r="I385" i="4"/>
  <c r="C386" i="4"/>
  <c r="D386" i="4"/>
  <c r="E386" i="4"/>
  <c r="F386" i="4"/>
  <c r="G386" i="4"/>
  <c r="H386" i="4"/>
  <c r="I386" i="4"/>
  <c r="C387" i="4"/>
  <c r="D387" i="4"/>
  <c r="E387" i="4"/>
  <c r="F387" i="4"/>
  <c r="G387" i="4"/>
  <c r="H387" i="4"/>
  <c r="I387" i="4"/>
  <c r="C388" i="4"/>
  <c r="D388" i="4"/>
  <c r="E388" i="4"/>
  <c r="F388" i="4"/>
  <c r="G388" i="4"/>
  <c r="H388" i="4"/>
  <c r="I388" i="4"/>
  <c r="C389" i="4"/>
  <c r="D389" i="4"/>
  <c r="E389" i="4"/>
  <c r="F389" i="4"/>
  <c r="G389" i="4"/>
  <c r="H389" i="4"/>
  <c r="I389" i="4"/>
  <c r="C390" i="4"/>
  <c r="D390" i="4"/>
  <c r="E390" i="4"/>
  <c r="F390" i="4"/>
  <c r="G390" i="4"/>
  <c r="H390" i="4"/>
  <c r="I390" i="4"/>
  <c r="C391" i="4"/>
  <c r="D391" i="4"/>
  <c r="E391" i="4"/>
  <c r="F391" i="4"/>
  <c r="G391" i="4"/>
  <c r="H391" i="4"/>
  <c r="I391" i="4"/>
  <c r="C392" i="4"/>
  <c r="D392" i="4"/>
  <c r="E392" i="4"/>
  <c r="F392" i="4"/>
  <c r="G392" i="4"/>
  <c r="H392" i="4"/>
  <c r="I392" i="4"/>
  <c r="C393" i="4"/>
  <c r="D393" i="4"/>
  <c r="E393" i="4"/>
  <c r="F393" i="4"/>
  <c r="G393" i="4"/>
  <c r="H393" i="4"/>
  <c r="I393" i="4"/>
  <c r="C394" i="4"/>
  <c r="D394" i="4"/>
  <c r="E394" i="4"/>
  <c r="F394" i="4"/>
  <c r="G394" i="4"/>
  <c r="H394" i="4"/>
  <c r="I394" i="4"/>
  <c r="C395" i="4"/>
  <c r="D395" i="4"/>
  <c r="E395" i="4"/>
  <c r="F395" i="4"/>
  <c r="G395" i="4"/>
  <c r="H395" i="4"/>
  <c r="I395" i="4"/>
  <c r="C396" i="4"/>
  <c r="D396" i="4"/>
  <c r="E396" i="4"/>
  <c r="F396" i="4"/>
  <c r="G396" i="4"/>
  <c r="H396" i="4"/>
  <c r="I396" i="4"/>
  <c r="C397" i="4"/>
  <c r="D397" i="4"/>
  <c r="E397" i="4"/>
  <c r="F397" i="4"/>
  <c r="G397" i="4"/>
  <c r="H397" i="4"/>
  <c r="I397" i="4"/>
  <c r="C398" i="4"/>
  <c r="D398" i="4"/>
  <c r="E398" i="4"/>
  <c r="F398" i="4"/>
  <c r="G398" i="4"/>
  <c r="H398" i="4"/>
  <c r="I398" i="4"/>
  <c r="C399" i="4"/>
  <c r="D399" i="4"/>
  <c r="E399" i="4"/>
  <c r="F399" i="4"/>
  <c r="G399" i="4"/>
  <c r="H399" i="4"/>
  <c r="I399" i="4"/>
  <c r="C400" i="4"/>
  <c r="D400" i="4"/>
  <c r="E400" i="4"/>
  <c r="F400" i="4"/>
  <c r="G400" i="4"/>
  <c r="H400" i="4"/>
  <c r="I400" i="4"/>
  <c r="C401" i="4"/>
  <c r="D401" i="4"/>
  <c r="E401" i="4"/>
  <c r="F401" i="4"/>
  <c r="G401" i="4"/>
  <c r="H401" i="4"/>
  <c r="I401" i="4"/>
  <c r="C402" i="4"/>
  <c r="D402" i="4"/>
  <c r="E402" i="4"/>
  <c r="F402" i="4"/>
  <c r="G402" i="4"/>
  <c r="H402" i="4"/>
  <c r="I402" i="4"/>
  <c r="C403" i="4"/>
  <c r="D403" i="4"/>
  <c r="E403" i="4"/>
  <c r="F403" i="4"/>
  <c r="G403" i="4"/>
  <c r="H403" i="4"/>
  <c r="I403" i="4"/>
  <c r="C404" i="4"/>
  <c r="D404" i="4"/>
  <c r="E404" i="4"/>
  <c r="F404" i="4"/>
  <c r="G404" i="4"/>
  <c r="H404" i="4"/>
  <c r="I404" i="4"/>
  <c r="C405" i="4"/>
  <c r="D405" i="4"/>
  <c r="E405" i="4"/>
  <c r="F405" i="4"/>
  <c r="G405" i="4"/>
  <c r="H405" i="4"/>
  <c r="I405" i="4"/>
  <c r="C406" i="4"/>
  <c r="D406" i="4"/>
  <c r="E406" i="4"/>
  <c r="F406" i="4"/>
  <c r="G406" i="4"/>
  <c r="H406" i="4"/>
  <c r="I406" i="4"/>
  <c r="C407" i="4"/>
  <c r="D407" i="4"/>
  <c r="E407" i="4"/>
  <c r="F407" i="4"/>
  <c r="G407" i="4"/>
  <c r="H407" i="4"/>
  <c r="I407" i="4"/>
  <c r="C408" i="4"/>
  <c r="D408" i="4"/>
  <c r="E408" i="4"/>
  <c r="F408" i="4"/>
  <c r="G408" i="4"/>
  <c r="H408" i="4"/>
  <c r="I408" i="4"/>
  <c r="C409" i="4"/>
  <c r="D409" i="4"/>
  <c r="E409" i="4"/>
  <c r="F409" i="4"/>
  <c r="G409" i="4"/>
  <c r="H409" i="4"/>
  <c r="I409" i="4"/>
  <c r="C410" i="4"/>
  <c r="D410" i="4"/>
  <c r="E410" i="4"/>
  <c r="F410" i="4"/>
  <c r="G410" i="4"/>
  <c r="H410" i="4"/>
  <c r="I410" i="4"/>
  <c r="C411" i="4"/>
  <c r="D411" i="4"/>
  <c r="E411" i="4"/>
  <c r="F411" i="4"/>
  <c r="G411" i="4"/>
  <c r="H411" i="4"/>
  <c r="I411" i="4"/>
  <c r="C412" i="4"/>
  <c r="D412" i="4"/>
  <c r="E412" i="4"/>
  <c r="F412" i="4"/>
  <c r="G412" i="4"/>
  <c r="H412" i="4"/>
  <c r="I412" i="4"/>
  <c r="C413" i="4"/>
  <c r="D413" i="4"/>
  <c r="E413" i="4"/>
  <c r="F413" i="4"/>
  <c r="G413" i="4"/>
  <c r="H413" i="4"/>
  <c r="I413" i="4"/>
  <c r="C414" i="4"/>
  <c r="D414" i="4"/>
  <c r="E414" i="4"/>
  <c r="F414" i="4"/>
  <c r="G414" i="4"/>
  <c r="H414" i="4"/>
  <c r="I414" i="4"/>
  <c r="C415" i="4"/>
  <c r="D415" i="4"/>
  <c r="E415" i="4"/>
  <c r="F415" i="4"/>
  <c r="G415" i="4"/>
  <c r="H415" i="4"/>
  <c r="I415" i="4"/>
  <c r="C416" i="4"/>
  <c r="D416" i="4"/>
  <c r="E416" i="4"/>
  <c r="F416" i="4"/>
  <c r="G416" i="4"/>
  <c r="H416" i="4"/>
  <c r="I416" i="4"/>
  <c r="C417" i="4"/>
  <c r="D417" i="4"/>
  <c r="E417" i="4"/>
  <c r="F417" i="4"/>
  <c r="G417" i="4"/>
  <c r="H417" i="4"/>
  <c r="I417" i="4"/>
  <c r="C418" i="4"/>
  <c r="D418" i="4"/>
  <c r="E418" i="4"/>
  <c r="F418" i="4"/>
  <c r="G418" i="4"/>
  <c r="H418" i="4"/>
  <c r="I418" i="4"/>
  <c r="C419" i="4"/>
  <c r="D419" i="4"/>
  <c r="E419" i="4"/>
  <c r="F419" i="4"/>
  <c r="G419" i="4"/>
  <c r="H419" i="4"/>
  <c r="I419" i="4"/>
  <c r="C420" i="4"/>
  <c r="D420" i="4"/>
  <c r="E420" i="4"/>
  <c r="F420" i="4"/>
  <c r="G420" i="4"/>
  <c r="H420" i="4"/>
  <c r="I420" i="4"/>
  <c r="C421" i="4"/>
  <c r="D421" i="4"/>
  <c r="E421" i="4"/>
  <c r="F421" i="4"/>
  <c r="G421" i="4"/>
  <c r="H421" i="4"/>
  <c r="I421" i="4"/>
  <c r="C422" i="4"/>
  <c r="D422" i="4"/>
  <c r="E422" i="4"/>
  <c r="F422" i="4"/>
  <c r="G422" i="4"/>
  <c r="H422" i="4"/>
  <c r="I422" i="4"/>
  <c r="C423" i="4"/>
  <c r="D423" i="4"/>
  <c r="E423" i="4"/>
  <c r="F423" i="4"/>
  <c r="G423" i="4"/>
  <c r="H423" i="4"/>
  <c r="I423" i="4"/>
  <c r="C424" i="4"/>
  <c r="D424" i="4"/>
  <c r="E424" i="4"/>
  <c r="F424" i="4"/>
  <c r="G424" i="4"/>
  <c r="H424" i="4"/>
  <c r="I424" i="4"/>
  <c r="C425" i="4"/>
  <c r="D425" i="4"/>
  <c r="E425" i="4"/>
  <c r="F425" i="4"/>
  <c r="G425" i="4"/>
  <c r="H425" i="4"/>
  <c r="I425" i="4"/>
  <c r="C426" i="4"/>
  <c r="D426" i="4"/>
  <c r="E426" i="4"/>
  <c r="F426" i="4"/>
  <c r="G426" i="4"/>
  <c r="H426" i="4"/>
  <c r="I426" i="4"/>
  <c r="C427" i="4"/>
  <c r="D427" i="4"/>
  <c r="E427" i="4"/>
  <c r="F427" i="4"/>
  <c r="G427" i="4"/>
  <c r="H427" i="4"/>
  <c r="I427" i="4"/>
  <c r="C428" i="4"/>
  <c r="D428" i="4"/>
  <c r="E428" i="4"/>
  <c r="F428" i="4"/>
  <c r="G428" i="4"/>
  <c r="H428" i="4"/>
  <c r="I428" i="4"/>
  <c r="C429" i="4"/>
  <c r="D429" i="4"/>
  <c r="E429" i="4"/>
  <c r="F429" i="4"/>
  <c r="G429" i="4"/>
  <c r="H429" i="4"/>
  <c r="I429" i="4"/>
  <c r="C430" i="4"/>
  <c r="D430" i="4"/>
  <c r="E430" i="4"/>
  <c r="F430" i="4"/>
  <c r="G430" i="4"/>
  <c r="H430" i="4"/>
  <c r="I430" i="4"/>
  <c r="C431" i="4"/>
  <c r="D431" i="4"/>
  <c r="E431" i="4"/>
  <c r="F431" i="4"/>
  <c r="G431" i="4"/>
  <c r="H431" i="4"/>
  <c r="I431" i="4"/>
  <c r="C432" i="4"/>
  <c r="D432" i="4"/>
  <c r="E432" i="4"/>
  <c r="F432" i="4"/>
  <c r="G432" i="4"/>
  <c r="H432" i="4"/>
  <c r="I432" i="4"/>
  <c r="C433" i="4"/>
  <c r="D433" i="4"/>
  <c r="E433" i="4"/>
  <c r="F433" i="4"/>
  <c r="G433" i="4"/>
  <c r="H433" i="4"/>
  <c r="I433" i="4"/>
  <c r="C434" i="4"/>
  <c r="D434" i="4"/>
  <c r="E434" i="4"/>
  <c r="F434" i="4"/>
  <c r="G434" i="4"/>
  <c r="H434" i="4"/>
  <c r="I434" i="4"/>
  <c r="C435" i="4"/>
  <c r="D435" i="4"/>
  <c r="E435" i="4"/>
  <c r="F435" i="4"/>
  <c r="G435" i="4"/>
  <c r="H435" i="4"/>
  <c r="I435" i="4"/>
  <c r="C436" i="4"/>
  <c r="D436" i="4"/>
  <c r="E436" i="4"/>
  <c r="F436" i="4"/>
  <c r="G436" i="4"/>
  <c r="H436" i="4"/>
  <c r="I436" i="4"/>
  <c r="C437" i="4"/>
  <c r="D437" i="4"/>
  <c r="E437" i="4"/>
  <c r="F437" i="4"/>
  <c r="G437" i="4"/>
  <c r="H437" i="4"/>
  <c r="I437" i="4"/>
  <c r="C438" i="4"/>
  <c r="D438" i="4"/>
  <c r="E438" i="4"/>
  <c r="F438" i="4"/>
  <c r="G438" i="4"/>
  <c r="H438" i="4"/>
  <c r="I438" i="4"/>
  <c r="C439" i="4"/>
  <c r="D439" i="4"/>
  <c r="E439" i="4"/>
  <c r="F439" i="4"/>
  <c r="G439" i="4"/>
  <c r="H439" i="4"/>
  <c r="I439" i="4"/>
  <c r="C440" i="4"/>
  <c r="D440" i="4"/>
  <c r="E440" i="4"/>
  <c r="F440" i="4"/>
  <c r="G440" i="4"/>
  <c r="H440" i="4"/>
  <c r="I440" i="4"/>
  <c r="C441" i="4"/>
  <c r="D441" i="4"/>
  <c r="E441" i="4"/>
  <c r="F441" i="4"/>
  <c r="G441" i="4"/>
  <c r="H441" i="4"/>
  <c r="I441" i="4"/>
  <c r="C442" i="4"/>
  <c r="D442" i="4"/>
  <c r="E442" i="4"/>
  <c r="F442" i="4"/>
  <c r="G442" i="4"/>
  <c r="H442" i="4"/>
  <c r="I442" i="4"/>
  <c r="C443" i="4"/>
  <c r="D443" i="4"/>
  <c r="E443" i="4"/>
  <c r="F443" i="4"/>
  <c r="G443" i="4"/>
  <c r="H443" i="4"/>
  <c r="I443" i="4"/>
  <c r="C444" i="4"/>
  <c r="D444" i="4"/>
  <c r="E444" i="4"/>
  <c r="F444" i="4"/>
  <c r="G444" i="4"/>
  <c r="H444" i="4"/>
  <c r="I444" i="4"/>
  <c r="C445" i="4"/>
  <c r="D445" i="4"/>
  <c r="E445" i="4"/>
  <c r="F445" i="4"/>
  <c r="G445" i="4"/>
  <c r="H445" i="4"/>
  <c r="I445" i="4"/>
  <c r="C446" i="4"/>
  <c r="D446" i="4"/>
  <c r="E446" i="4"/>
  <c r="F446" i="4"/>
  <c r="G446" i="4"/>
  <c r="H446" i="4"/>
  <c r="I446" i="4"/>
  <c r="C447" i="4"/>
  <c r="D447" i="4"/>
  <c r="E447" i="4"/>
  <c r="F447" i="4"/>
  <c r="G447" i="4"/>
  <c r="H447" i="4"/>
  <c r="I447" i="4"/>
  <c r="C448" i="4"/>
  <c r="D448" i="4"/>
  <c r="E448" i="4"/>
  <c r="F448" i="4"/>
  <c r="G448" i="4"/>
  <c r="H448" i="4"/>
  <c r="I448" i="4"/>
  <c r="C449" i="4"/>
  <c r="D449" i="4"/>
  <c r="E449" i="4"/>
  <c r="F449" i="4"/>
  <c r="G449" i="4"/>
  <c r="H449" i="4"/>
  <c r="I449" i="4"/>
  <c r="C450" i="4"/>
  <c r="D450" i="4"/>
  <c r="E450" i="4"/>
  <c r="F450" i="4"/>
  <c r="G450" i="4"/>
  <c r="H450" i="4"/>
  <c r="I450" i="4"/>
  <c r="C451" i="4"/>
  <c r="D451" i="4"/>
  <c r="E451" i="4"/>
  <c r="F451" i="4"/>
  <c r="G451" i="4"/>
  <c r="H451" i="4"/>
  <c r="I451" i="4"/>
  <c r="C452" i="4"/>
  <c r="D452" i="4"/>
  <c r="E452" i="4"/>
  <c r="F452" i="4"/>
  <c r="G452" i="4"/>
  <c r="H452" i="4"/>
  <c r="I452" i="4"/>
  <c r="C453" i="4"/>
  <c r="D453" i="4"/>
  <c r="E453" i="4"/>
  <c r="F453" i="4"/>
  <c r="G453" i="4"/>
  <c r="H453" i="4"/>
  <c r="I453" i="4"/>
  <c r="C454" i="4"/>
  <c r="D454" i="4"/>
  <c r="E454" i="4"/>
  <c r="F454" i="4"/>
  <c r="G454" i="4"/>
  <c r="H454" i="4"/>
  <c r="I454" i="4"/>
  <c r="C455" i="4"/>
  <c r="D455" i="4"/>
  <c r="E455" i="4"/>
  <c r="F455" i="4"/>
  <c r="G455" i="4"/>
  <c r="H455" i="4"/>
  <c r="I455" i="4"/>
  <c r="C456" i="4"/>
  <c r="D456" i="4"/>
  <c r="E456" i="4"/>
  <c r="F456" i="4"/>
  <c r="G456" i="4"/>
  <c r="H456" i="4"/>
  <c r="I456" i="4"/>
  <c r="C457" i="4"/>
  <c r="D457" i="4"/>
  <c r="E457" i="4"/>
  <c r="F457" i="4"/>
  <c r="G457" i="4"/>
  <c r="H457" i="4"/>
  <c r="I457" i="4"/>
  <c r="C458" i="4"/>
  <c r="D458" i="4"/>
  <c r="E458" i="4"/>
  <c r="F458" i="4"/>
  <c r="G458" i="4"/>
  <c r="H458" i="4"/>
  <c r="I458" i="4"/>
  <c r="C459" i="4"/>
  <c r="D459" i="4"/>
  <c r="E459" i="4"/>
  <c r="F459" i="4"/>
  <c r="G459" i="4"/>
  <c r="H459" i="4"/>
  <c r="I459" i="4"/>
  <c r="C460" i="4"/>
  <c r="D460" i="4"/>
  <c r="E460" i="4"/>
  <c r="F460" i="4"/>
  <c r="G460" i="4"/>
  <c r="H460" i="4"/>
  <c r="I460" i="4"/>
  <c r="C461" i="4"/>
  <c r="D461" i="4"/>
  <c r="E461" i="4"/>
  <c r="F461" i="4"/>
  <c r="G461" i="4"/>
  <c r="H461" i="4"/>
  <c r="I461" i="4"/>
  <c r="C462" i="4"/>
  <c r="D462" i="4"/>
  <c r="E462" i="4"/>
  <c r="F462" i="4"/>
  <c r="G462" i="4"/>
  <c r="H462" i="4"/>
  <c r="I462" i="4"/>
  <c r="C463" i="4"/>
  <c r="D463" i="4"/>
  <c r="E463" i="4"/>
  <c r="F463" i="4"/>
  <c r="G463" i="4"/>
  <c r="H463" i="4"/>
  <c r="I463" i="4"/>
  <c r="C464" i="4"/>
  <c r="D464" i="4"/>
  <c r="E464" i="4"/>
  <c r="F464" i="4"/>
  <c r="G464" i="4"/>
  <c r="H464" i="4"/>
  <c r="I464" i="4"/>
  <c r="C465" i="4"/>
  <c r="D465" i="4"/>
  <c r="E465" i="4"/>
  <c r="F465" i="4"/>
  <c r="G465" i="4"/>
  <c r="H465" i="4"/>
  <c r="I465" i="4"/>
  <c r="C466" i="4"/>
  <c r="D466" i="4"/>
  <c r="E466" i="4"/>
  <c r="F466" i="4"/>
  <c r="G466" i="4"/>
  <c r="H466" i="4"/>
  <c r="I466" i="4"/>
  <c r="C467" i="4"/>
  <c r="D467" i="4"/>
  <c r="E467" i="4"/>
  <c r="F467" i="4"/>
  <c r="G467" i="4"/>
  <c r="H467" i="4"/>
  <c r="I467" i="4"/>
  <c r="C468" i="4"/>
  <c r="D468" i="4"/>
  <c r="E468" i="4"/>
  <c r="F468" i="4"/>
  <c r="G468" i="4"/>
  <c r="H468" i="4"/>
  <c r="I468" i="4"/>
  <c r="C469" i="4"/>
  <c r="D469" i="4"/>
  <c r="E469" i="4"/>
  <c r="F469" i="4"/>
  <c r="G469" i="4"/>
  <c r="H469" i="4"/>
  <c r="I469" i="4"/>
  <c r="C470" i="4"/>
  <c r="D470" i="4"/>
  <c r="E470" i="4"/>
  <c r="F470" i="4"/>
  <c r="G470" i="4"/>
  <c r="H470" i="4"/>
  <c r="I470" i="4"/>
  <c r="C471" i="4"/>
  <c r="D471" i="4"/>
  <c r="E471" i="4"/>
  <c r="F471" i="4"/>
  <c r="G471" i="4"/>
  <c r="H471" i="4"/>
  <c r="I471" i="4"/>
  <c r="C472" i="4"/>
  <c r="D472" i="4"/>
  <c r="E472" i="4"/>
  <c r="F472" i="4"/>
  <c r="G472" i="4"/>
  <c r="H472" i="4"/>
  <c r="I472" i="4"/>
  <c r="C473" i="4"/>
  <c r="D473" i="4"/>
  <c r="E473" i="4"/>
  <c r="F473" i="4"/>
  <c r="G473" i="4"/>
  <c r="H473" i="4"/>
  <c r="I473" i="4"/>
  <c r="C474" i="4"/>
  <c r="D474" i="4"/>
  <c r="E474" i="4"/>
  <c r="F474" i="4"/>
  <c r="G474" i="4"/>
  <c r="H474" i="4"/>
  <c r="I474" i="4"/>
  <c r="C475" i="4"/>
  <c r="D475" i="4"/>
  <c r="E475" i="4"/>
  <c r="F475" i="4"/>
  <c r="G475" i="4"/>
  <c r="H475" i="4"/>
  <c r="I475" i="4"/>
  <c r="C476" i="4"/>
  <c r="D476" i="4"/>
  <c r="E476" i="4"/>
  <c r="F476" i="4"/>
  <c r="G476" i="4"/>
  <c r="H476" i="4"/>
  <c r="I476" i="4"/>
  <c r="C477" i="4"/>
  <c r="D477" i="4"/>
  <c r="E477" i="4"/>
  <c r="F477" i="4"/>
  <c r="G477" i="4"/>
  <c r="H477" i="4"/>
  <c r="I477" i="4"/>
  <c r="C478" i="4"/>
  <c r="D478" i="4"/>
  <c r="E478" i="4"/>
  <c r="F478" i="4"/>
  <c r="G478" i="4"/>
  <c r="H478" i="4"/>
  <c r="I478" i="4"/>
  <c r="C479" i="4"/>
  <c r="D479" i="4"/>
  <c r="E479" i="4"/>
  <c r="F479" i="4"/>
  <c r="G479" i="4"/>
  <c r="H479" i="4"/>
  <c r="I479" i="4"/>
  <c r="C480" i="4"/>
  <c r="D480" i="4"/>
  <c r="E480" i="4"/>
  <c r="F480" i="4"/>
  <c r="G480" i="4"/>
  <c r="H480" i="4"/>
  <c r="I480" i="4"/>
  <c r="C481" i="4"/>
  <c r="D481" i="4"/>
  <c r="E481" i="4"/>
  <c r="F481" i="4"/>
  <c r="G481" i="4"/>
  <c r="H481" i="4"/>
  <c r="I481" i="4"/>
  <c r="C482" i="4"/>
  <c r="D482" i="4"/>
  <c r="E482" i="4"/>
  <c r="F482" i="4"/>
  <c r="G482" i="4"/>
  <c r="H482" i="4"/>
  <c r="I482" i="4"/>
  <c r="C483" i="4"/>
  <c r="D483" i="4"/>
  <c r="E483" i="4"/>
  <c r="F483" i="4"/>
  <c r="G483" i="4"/>
  <c r="H483" i="4"/>
  <c r="I483" i="4"/>
  <c r="C484" i="4"/>
  <c r="D484" i="4"/>
  <c r="E484" i="4"/>
  <c r="F484" i="4"/>
  <c r="G484" i="4"/>
  <c r="H484" i="4"/>
  <c r="I484" i="4"/>
  <c r="C485" i="4"/>
  <c r="D485" i="4"/>
  <c r="E485" i="4"/>
  <c r="F485" i="4"/>
  <c r="G485" i="4"/>
  <c r="H485" i="4"/>
  <c r="I485" i="4"/>
  <c r="C486" i="4"/>
  <c r="D486" i="4"/>
  <c r="E486" i="4"/>
  <c r="F486" i="4"/>
  <c r="G486" i="4"/>
  <c r="H486" i="4"/>
  <c r="I486" i="4"/>
  <c r="C487" i="4"/>
  <c r="D487" i="4"/>
  <c r="E487" i="4"/>
  <c r="F487" i="4"/>
  <c r="G487" i="4"/>
  <c r="H487" i="4"/>
  <c r="I487" i="4"/>
  <c r="C488" i="4"/>
  <c r="D488" i="4"/>
  <c r="E488" i="4"/>
  <c r="F488" i="4"/>
  <c r="G488" i="4"/>
  <c r="H488" i="4"/>
  <c r="I488" i="4"/>
  <c r="C489" i="4"/>
  <c r="D489" i="4"/>
  <c r="E489" i="4"/>
  <c r="F489" i="4"/>
  <c r="G489" i="4"/>
  <c r="H489" i="4"/>
  <c r="I489" i="4"/>
  <c r="C490" i="4"/>
  <c r="D490" i="4"/>
  <c r="E490" i="4"/>
  <c r="F490" i="4"/>
  <c r="G490" i="4"/>
  <c r="H490" i="4"/>
  <c r="I490" i="4"/>
  <c r="C491" i="4"/>
  <c r="D491" i="4"/>
  <c r="E491" i="4"/>
  <c r="F491" i="4"/>
  <c r="G491" i="4"/>
  <c r="H491" i="4"/>
  <c r="I491" i="4"/>
  <c r="C492" i="4"/>
  <c r="D492" i="4"/>
  <c r="E492" i="4"/>
  <c r="F492" i="4"/>
  <c r="G492" i="4"/>
  <c r="H492" i="4"/>
  <c r="I492" i="4"/>
  <c r="C493" i="4"/>
  <c r="D493" i="4"/>
  <c r="E493" i="4"/>
  <c r="F493" i="4"/>
  <c r="G493" i="4"/>
  <c r="H493" i="4"/>
  <c r="I493" i="4"/>
  <c r="C494" i="4"/>
  <c r="D494" i="4"/>
  <c r="E494" i="4"/>
  <c r="F494" i="4"/>
  <c r="G494" i="4"/>
  <c r="H494" i="4"/>
  <c r="I494" i="4"/>
  <c r="C495" i="4"/>
  <c r="D495" i="4"/>
  <c r="E495" i="4"/>
  <c r="F495" i="4"/>
  <c r="G495" i="4"/>
  <c r="H495" i="4"/>
  <c r="I495" i="4"/>
  <c r="C496" i="4"/>
  <c r="D496" i="4"/>
  <c r="E496" i="4"/>
  <c r="F496" i="4"/>
  <c r="G496" i="4"/>
  <c r="H496" i="4"/>
  <c r="I496" i="4"/>
  <c r="C497" i="4"/>
  <c r="D497" i="4"/>
  <c r="E497" i="4"/>
  <c r="F497" i="4"/>
  <c r="G497" i="4"/>
  <c r="H497" i="4"/>
  <c r="I497" i="4"/>
  <c r="C498" i="4"/>
  <c r="D498" i="4"/>
  <c r="E498" i="4"/>
  <c r="F498" i="4"/>
  <c r="G498" i="4"/>
  <c r="H498" i="4"/>
  <c r="I498" i="4"/>
  <c r="C499" i="4"/>
  <c r="D499" i="4"/>
  <c r="E499" i="4"/>
  <c r="F499" i="4"/>
  <c r="G499" i="4"/>
  <c r="H499" i="4"/>
  <c r="I499" i="4"/>
  <c r="C500" i="4"/>
  <c r="D500" i="4"/>
  <c r="E500" i="4"/>
  <c r="F500" i="4"/>
  <c r="G500" i="4"/>
  <c r="H500" i="4"/>
  <c r="I500" i="4"/>
  <c r="C501" i="4"/>
  <c r="D501" i="4"/>
  <c r="E501" i="4"/>
  <c r="F501" i="4"/>
  <c r="G501" i="4"/>
  <c r="H501" i="4"/>
  <c r="I501" i="4"/>
  <c r="C502" i="4"/>
  <c r="D502" i="4"/>
  <c r="E502" i="4"/>
  <c r="F502" i="4"/>
  <c r="G502" i="4"/>
  <c r="H502" i="4"/>
  <c r="I502" i="4"/>
  <c r="C503" i="4"/>
  <c r="D503" i="4"/>
  <c r="E503" i="4"/>
  <c r="F503" i="4"/>
  <c r="G503" i="4"/>
  <c r="H503" i="4"/>
  <c r="I503" i="4"/>
  <c r="C504" i="4"/>
  <c r="D504" i="4"/>
  <c r="E504" i="4"/>
  <c r="F504" i="4"/>
  <c r="G504" i="4"/>
  <c r="H504" i="4"/>
  <c r="I504" i="4"/>
  <c r="C505" i="4"/>
  <c r="D505" i="4"/>
  <c r="E505" i="4"/>
  <c r="F505" i="4"/>
  <c r="G505" i="4"/>
  <c r="H505" i="4"/>
  <c r="I505" i="4"/>
  <c r="C506" i="4"/>
  <c r="D506" i="4"/>
  <c r="E506" i="4"/>
  <c r="F506" i="4"/>
  <c r="G506" i="4"/>
  <c r="H506" i="4"/>
  <c r="I506" i="4"/>
  <c r="C507" i="4"/>
  <c r="D507" i="4"/>
  <c r="E507" i="4"/>
  <c r="F507" i="4"/>
  <c r="G507" i="4"/>
  <c r="H507" i="4"/>
  <c r="I507" i="4"/>
  <c r="C508" i="4"/>
  <c r="D508" i="4"/>
  <c r="E508" i="4"/>
  <c r="F508" i="4"/>
  <c r="G508" i="4"/>
  <c r="H508" i="4"/>
  <c r="I508" i="4"/>
  <c r="C509" i="4"/>
  <c r="D509" i="4"/>
  <c r="E509" i="4"/>
  <c r="F509" i="4"/>
  <c r="G509" i="4"/>
  <c r="H509" i="4"/>
  <c r="I509" i="4"/>
  <c r="C510" i="4"/>
  <c r="D510" i="4"/>
  <c r="E510" i="4"/>
  <c r="F510" i="4"/>
  <c r="G510" i="4"/>
  <c r="H510" i="4"/>
  <c r="I510" i="4"/>
  <c r="C511" i="4"/>
  <c r="D511" i="4"/>
  <c r="E511" i="4"/>
  <c r="F511" i="4"/>
  <c r="G511" i="4"/>
  <c r="H511" i="4"/>
  <c r="I511" i="4"/>
  <c r="C512" i="4"/>
  <c r="D512" i="4"/>
  <c r="E512" i="4"/>
  <c r="F512" i="4"/>
  <c r="G512" i="4"/>
  <c r="H512" i="4"/>
  <c r="I512" i="4"/>
  <c r="C513" i="4"/>
  <c r="D513" i="4"/>
  <c r="E513" i="4"/>
  <c r="F513" i="4"/>
  <c r="G513" i="4"/>
  <c r="H513" i="4"/>
  <c r="I513" i="4"/>
  <c r="C514" i="4"/>
  <c r="D514" i="4"/>
  <c r="E514" i="4"/>
  <c r="F514" i="4"/>
  <c r="G514" i="4"/>
  <c r="H514" i="4"/>
  <c r="I514" i="4"/>
  <c r="C515" i="4"/>
  <c r="D515" i="4"/>
  <c r="E515" i="4"/>
  <c r="F515" i="4"/>
  <c r="G515" i="4"/>
  <c r="H515" i="4"/>
  <c r="I515" i="4"/>
  <c r="C516" i="4"/>
  <c r="D516" i="4"/>
  <c r="E516" i="4"/>
  <c r="F516" i="4"/>
  <c r="G516" i="4"/>
  <c r="H516" i="4"/>
  <c r="I516" i="4"/>
  <c r="C517" i="4"/>
  <c r="D517" i="4"/>
  <c r="E517" i="4"/>
  <c r="F517" i="4"/>
  <c r="G517" i="4"/>
  <c r="H517" i="4"/>
  <c r="I517" i="4"/>
  <c r="C518" i="4"/>
  <c r="D518" i="4"/>
  <c r="E518" i="4"/>
  <c r="F518" i="4"/>
  <c r="G518" i="4"/>
  <c r="H518" i="4"/>
  <c r="I518" i="4"/>
  <c r="C519" i="4"/>
  <c r="D519" i="4"/>
  <c r="E519" i="4"/>
  <c r="F519" i="4"/>
  <c r="G519" i="4"/>
  <c r="H519" i="4"/>
  <c r="I519" i="4"/>
  <c r="C520" i="4"/>
  <c r="D520" i="4"/>
  <c r="E520" i="4"/>
  <c r="F520" i="4"/>
  <c r="G520" i="4"/>
  <c r="H520" i="4"/>
  <c r="I520" i="4"/>
  <c r="C521" i="4"/>
  <c r="D521" i="4"/>
  <c r="E521" i="4"/>
  <c r="F521" i="4"/>
  <c r="G521" i="4"/>
  <c r="H521" i="4"/>
  <c r="I521" i="4"/>
  <c r="C522" i="4"/>
  <c r="D522" i="4"/>
  <c r="E522" i="4"/>
  <c r="F522" i="4"/>
  <c r="G522" i="4"/>
  <c r="H522" i="4"/>
  <c r="I522" i="4"/>
  <c r="C523" i="4"/>
  <c r="D523" i="4"/>
  <c r="E523" i="4"/>
  <c r="F523" i="4"/>
  <c r="G523" i="4"/>
  <c r="H523" i="4"/>
  <c r="I523" i="4"/>
  <c r="C524" i="4"/>
  <c r="D524" i="4"/>
  <c r="E524" i="4"/>
  <c r="F524" i="4"/>
  <c r="G524" i="4"/>
  <c r="H524" i="4"/>
  <c r="I524" i="4"/>
  <c r="C525" i="4"/>
  <c r="D525" i="4"/>
  <c r="E525" i="4"/>
  <c r="F525" i="4"/>
  <c r="G525" i="4"/>
  <c r="H525" i="4"/>
  <c r="I525" i="4"/>
  <c r="C526" i="4"/>
  <c r="D526" i="4"/>
  <c r="E526" i="4"/>
  <c r="F526" i="4"/>
  <c r="G526" i="4"/>
  <c r="H526" i="4"/>
  <c r="I526" i="4"/>
  <c r="C527" i="4"/>
  <c r="D527" i="4"/>
  <c r="E527" i="4"/>
  <c r="F527" i="4"/>
  <c r="G527" i="4"/>
  <c r="H527" i="4"/>
  <c r="I527" i="4"/>
  <c r="C528" i="4"/>
  <c r="D528" i="4"/>
  <c r="E528" i="4"/>
  <c r="F528" i="4"/>
  <c r="G528" i="4"/>
  <c r="H528" i="4"/>
  <c r="I528" i="4"/>
  <c r="C529" i="4"/>
  <c r="D529" i="4"/>
  <c r="E529" i="4"/>
  <c r="F529" i="4"/>
  <c r="G529" i="4"/>
  <c r="H529" i="4"/>
  <c r="I529" i="4"/>
  <c r="C530" i="4"/>
  <c r="D530" i="4"/>
  <c r="E530" i="4"/>
  <c r="F530" i="4"/>
  <c r="G530" i="4"/>
  <c r="H530" i="4"/>
  <c r="I530" i="4"/>
  <c r="C531" i="4"/>
  <c r="D531" i="4"/>
  <c r="E531" i="4"/>
  <c r="F531" i="4"/>
  <c r="G531" i="4"/>
  <c r="H531" i="4"/>
  <c r="I531" i="4"/>
  <c r="C532" i="4"/>
  <c r="D532" i="4"/>
  <c r="E532" i="4"/>
  <c r="F532" i="4"/>
  <c r="G532" i="4"/>
  <c r="H532" i="4"/>
  <c r="I532" i="4"/>
  <c r="C533" i="4"/>
  <c r="D533" i="4"/>
  <c r="E533" i="4"/>
  <c r="F533" i="4"/>
  <c r="G533" i="4"/>
  <c r="H533" i="4"/>
  <c r="I533" i="4"/>
  <c r="C534" i="4"/>
  <c r="D534" i="4"/>
  <c r="E534" i="4"/>
  <c r="F534" i="4"/>
  <c r="G534" i="4"/>
  <c r="H534" i="4"/>
  <c r="I534" i="4"/>
  <c r="C535" i="4"/>
  <c r="D535" i="4"/>
  <c r="E535" i="4"/>
  <c r="F535" i="4"/>
  <c r="G535" i="4"/>
  <c r="H535" i="4"/>
  <c r="I535" i="4"/>
  <c r="C536" i="4"/>
  <c r="D536" i="4"/>
  <c r="E536" i="4"/>
  <c r="F536" i="4"/>
  <c r="G536" i="4"/>
  <c r="H536" i="4"/>
  <c r="I536" i="4"/>
  <c r="C537" i="4"/>
  <c r="D537" i="4"/>
  <c r="E537" i="4"/>
  <c r="F537" i="4"/>
  <c r="G537" i="4"/>
  <c r="H537" i="4"/>
  <c r="I537" i="4"/>
  <c r="C538" i="4"/>
  <c r="D538" i="4"/>
  <c r="E538" i="4"/>
  <c r="F538" i="4"/>
  <c r="G538" i="4"/>
  <c r="H538" i="4"/>
  <c r="I538" i="4"/>
  <c r="C539" i="4"/>
  <c r="D539" i="4"/>
  <c r="E539" i="4"/>
  <c r="F539" i="4"/>
  <c r="G539" i="4"/>
  <c r="H539" i="4"/>
  <c r="I539" i="4"/>
  <c r="C540" i="4"/>
  <c r="D540" i="4"/>
  <c r="E540" i="4"/>
  <c r="F540" i="4"/>
  <c r="G540" i="4"/>
  <c r="H540" i="4"/>
  <c r="I540" i="4"/>
  <c r="C541" i="4"/>
  <c r="D541" i="4"/>
  <c r="E541" i="4"/>
  <c r="F541" i="4"/>
  <c r="G541" i="4"/>
  <c r="H541" i="4"/>
  <c r="I541" i="4"/>
  <c r="C542" i="4"/>
  <c r="D542" i="4"/>
  <c r="E542" i="4"/>
  <c r="F542" i="4"/>
  <c r="G542" i="4"/>
  <c r="H542" i="4"/>
  <c r="I542" i="4"/>
  <c r="C543" i="4"/>
  <c r="D543" i="4"/>
  <c r="E543" i="4"/>
  <c r="F543" i="4"/>
  <c r="G543" i="4"/>
  <c r="H543" i="4"/>
  <c r="I543" i="4"/>
  <c r="C544" i="4"/>
  <c r="D544" i="4"/>
  <c r="E544" i="4"/>
  <c r="F544" i="4"/>
  <c r="G544" i="4"/>
  <c r="H544" i="4"/>
  <c r="I544" i="4"/>
  <c r="C545" i="4"/>
  <c r="D545" i="4"/>
  <c r="E545" i="4"/>
  <c r="F545" i="4"/>
  <c r="G545" i="4"/>
  <c r="H545" i="4"/>
  <c r="I545" i="4"/>
  <c r="C546" i="4"/>
  <c r="D546" i="4"/>
  <c r="E546" i="4"/>
  <c r="F546" i="4"/>
  <c r="G546" i="4"/>
  <c r="H546" i="4"/>
  <c r="I546" i="4"/>
  <c r="C547" i="4"/>
  <c r="D547" i="4"/>
  <c r="E547" i="4"/>
  <c r="F547" i="4"/>
  <c r="G547" i="4"/>
  <c r="H547" i="4"/>
  <c r="I547" i="4"/>
  <c r="C548" i="4"/>
  <c r="D548" i="4"/>
  <c r="E548" i="4"/>
  <c r="F548" i="4"/>
  <c r="G548" i="4"/>
  <c r="H548" i="4"/>
  <c r="I548" i="4"/>
  <c r="C549" i="4"/>
  <c r="D549" i="4"/>
  <c r="E549" i="4"/>
  <c r="F549" i="4"/>
  <c r="G549" i="4"/>
  <c r="H549" i="4"/>
  <c r="I549" i="4"/>
  <c r="C550" i="4"/>
  <c r="D550" i="4"/>
  <c r="E550" i="4"/>
  <c r="F550" i="4"/>
  <c r="G550" i="4"/>
  <c r="H550" i="4"/>
  <c r="I550" i="4"/>
  <c r="C551" i="4"/>
  <c r="D551" i="4"/>
  <c r="E551" i="4"/>
  <c r="F551" i="4"/>
  <c r="G551" i="4"/>
  <c r="H551" i="4"/>
  <c r="I551" i="4"/>
  <c r="C552" i="4"/>
  <c r="D552" i="4"/>
  <c r="E552" i="4"/>
  <c r="F552" i="4"/>
  <c r="G552" i="4"/>
  <c r="H552" i="4"/>
  <c r="I552" i="4"/>
  <c r="C553" i="4"/>
  <c r="D553" i="4"/>
  <c r="E553" i="4"/>
  <c r="F553" i="4"/>
  <c r="G553" i="4"/>
  <c r="H553" i="4"/>
  <c r="I553" i="4"/>
  <c r="C554" i="4"/>
  <c r="D554" i="4"/>
  <c r="E554" i="4"/>
  <c r="F554" i="4"/>
  <c r="G554" i="4"/>
  <c r="H554" i="4"/>
  <c r="I554" i="4"/>
  <c r="C555" i="4"/>
  <c r="D555" i="4"/>
  <c r="E555" i="4"/>
  <c r="F555" i="4"/>
  <c r="G555" i="4"/>
  <c r="H555" i="4"/>
  <c r="I555" i="4"/>
  <c r="C556" i="4"/>
  <c r="D556" i="4"/>
  <c r="E556" i="4"/>
  <c r="F556" i="4"/>
  <c r="G556" i="4"/>
  <c r="H556" i="4"/>
  <c r="I556" i="4"/>
  <c r="C557" i="4"/>
  <c r="D557" i="4"/>
  <c r="E557" i="4"/>
  <c r="F557" i="4"/>
  <c r="G557" i="4"/>
  <c r="H557" i="4"/>
  <c r="I557" i="4"/>
  <c r="C558" i="4"/>
  <c r="D558" i="4"/>
  <c r="E558" i="4"/>
  <c r="F558" i="4"/>
  <c r="G558" i="4"/>
  <c r="H558" i="4"/>
  <c r="I558" i="4"/>
  <c r="C559" i="4"/>
  <c r="D559" i="4"/>
  <c r="E559" i="4"/>
  <c r="F559" i="4"/>
  <c r="G559" i="4"/>
  <c r="H559" i="4"/>
  <c r="I559" i="4"/>
  <c r="C560" i="4"/>
  <c r="D560" i="4"/>
  <c r="E560" i="4"/>
  <c r="F560" i="4"/>
  <c r="G560" i="4"/>
  <c r="H560" i="4"/>
  <c r="I560" i="4"/>
  <c r="C561" i="4"/>
  <c r="D561" i="4"/>
  <c r="E561" i="4"/>
  <c r="F561" i="4"/>
  <c r="G561" i="4"/>
  <c r="H561" i="4"/>
  <c r="I561" i="4"/>
  <c r="C562" i="4"/>
  <c r="D562" i="4"/>
  <c r="E562" i="4"/>
  <c r="F562" i="4"/>
  <c r="G562" i="4"/>
  <c r="H562" i="4"/>
  <c r="I562" i="4"/>
  <c r="C563" i="4"/>
  <c r="D563" i="4"/>
  <c r="E563" i="4"/>
  <c r="F563" i="4"/>
  <c r="G563" i="4"/>
  <c r="H563" i="4"/>
  <c r="I563" i="4"/>
  <c r="C564" i="4"/>
  <c r="D564" i="4"/>
  <c r="E564" i="4"/>
  <c r="F564" i="4"/>
  <c r="G564" i="4"/>
  <c r="H564" i="4"/>
  <c r="I564" i="4"/>
  <c r="C565" i="4"/>
  <c r="D565" i="4"/>
  <c r="E565" i="4"/>
  <c r="F565" i="4"/>
  <c r="G565" i="4"/>
  <c r="H565" i="4"/>
  <c r="I565" i="4"/>
  <c r="C566" i="4"/>
  <c r="D566" i="4"/>
  <c r="E566" i="4"/>
  <c r="F566" i="4"/>
  <c r="G566" i="4"/>
  <c r="H566" i="4"/>
  <c r="I566" i="4"/>
  <c r="C567" i="4"/>
  <c r="D567" i="4"/>
  <c r="E567" i="4"/>
  <c r="F567" i="4"/>
  <c r="G567" i="4"/>
  <c r="H567" i="4"/>
  <c r="I567" i="4"/>
  <c r="C568" i="4"/>
  <c r="D568" i="4"/>
  <c r="E568" i="4"/>
  <c r="F568" i="4"/>
  <c r="G568" i="4"/>
  <c r="H568" i="4"/>
  <c r="I568" i="4"/>
  <c r="C569" i="4"/>
  <c r="D569" i="4"/>
  <c r="E569" i="4"/>
  <c r="F569" i="4"/>
  <c r="G569" i="4"/>
  <c r="H569" i="4"/>
  <c r="I569" i="4"/>
  <c r="C570" i="4"/>
  <c r="D570" i="4"/>
  <c r="E570" i="4"/>
  <c r="F570" i="4"/>
  <c r="G570" i="4"/>
  <c r="H570" i="4"/>
  <c r="I570" i="4"/>
  <c r="C571" i="4"/>
  <c r="D571" i="4"/>
  <c r="E571" i="4"/>
  <c r="F571" i="4"/>
  <c r="G571" i="4"/>
  <c r="H571" i="4"/>
  <c r="I571" i="4"/>
  <c r="C572" i="4"/>
  <c r="D572" i="4"/>
  <c r="E572" i="4"/>
  <c r="F572" i="4"/>
  <c r="G572" i="4"/>
  <c r="H572" i="4"/>
  <c r="I572" i="4"/>
  <c r="C573" i="4"/>
  <c r="D573" i="4"/>
  <c r="E573" i="4"/>
  <c r="F573" i="4"/>
  <c r="G573" i="4"/>
  <c r="H573" i="4"/>
  <c r="I573" i="4"/>
  <c r="C574" i="4"/>
  <c r="D574" i="4"/>
  <c r="E574" i="4"/>
  <c r="F574" i="4"/>
  <c r="G574" i="4"/>
  <c r="H574" i="4"/>
  <c r="I574" i="4"/>
  <c r="C575" i="4"/>
  <c r="D575" i="4"/>
  <c r="E575" i="4"/>
  <c r="F575" i="4"/>
  <c r="G575" i="4"/>
  <c r="H575" i="4"/>
  <c r="I575" i="4"/>
  <c r="C576" i="4"/>
  <c r="D576" i="4"/>
  <c r="E576" i="4"/>
  <c r="F576" i="4"/>
  <c r="G576" i="4"/>
  <c r="H576" i="4"/>
  <c r="I576" i="4"/>
  <c r="C577" i="4"/>
  <c r="D577" i="4"/>
  <c r="E577" i="4"/>
  <c r="F577" i="4"/>
  <c r="G577" i="4"/>
  <c r="H577" i="4"/>
  <c r="I577" i="4"/>
  <c r="C578" i="4"/>
  <c r="D578" i="4"/>
  <c r="E578" i="4"/>
  <c r="F578" i="4"/>
  <c r="G578" i="4"/>
  <c r="H578" i="4"/>
  <c r="I578" i="4"/>
  <c r="C579" i="4"/>
  <c r="D579" i="4"/>
  <c r="E579" i="4"/>
  <c r="F579" i="4"/>
  <c r="G579" i="4"/>
  <c r="H579" i="4"/>
  <c r="I579" i="4"/>
  <c r="C580" i="4"/>
  <c r="D580" i="4"/>
  <c r="E580" i="4"/>
  <c r="F580" i="4"/>
  <c r="G580" i="4"/>
  <c r="H580" i="4"/>
  <c r="I580" i="4"/>
  <c r="C581" i="4"/>
  <c r="D581" i="4"/>
  <c r="E581" i="4"/>
  <c r="F581" i="4"/>
  <c r="G581" i="4"/>
  <c r="H581" i="4"/>
  <c r="I581" i="4"/>
  <c r="C582" i="4"/>
  <c r="D582" i="4"/>
  <c r="E582" i="4"/>
  <c r="F582" i="4"/>
  <c r="G582" i="4"/>
  <c r="H582" i="4"/>
  <c r="I582" i="4"/>
  <c r="C583" i="4"/>
  <c r="D583" i="4"/>
  <c r="E583" i="4"/>
  <c r="F583" i="4"/>
  <c r="G583" i="4"/>
  <c r="H583" i="4"/>
  <c r="I583" i="4"/>
  <c r="C584" i="4"/>
  <c r="D584" i="4"/>
  <c r="E584" i="4"/>
  <c r="F584" i="4"/>
  <c r="G584" i="4"/>
  <c r="H584" i="4"/>
  <c r="I584" i="4"/>
  <c r="C585" i="4"/>
  <c r="D585" i="4"/>
  <c r="E585" i="4"/>
  <c r="F585" i="4"/>
  <c r="G585" i="4"/>
  <c r="H585" i="4"/>
  <c r="I585" i="4"/>
  <c r="C586" i="4"/>
  <c r="D586" i="4"/>
  <c r="E586" i="4"/>
  <c r="F586" i="4"/>
  <c r="G586" i="4"/>
  <c r="H586" i="4"/>
  <c r="I586" i="4"/>
  <c r="C587" i="4"/>
  <c r="D587" i="4"/>
  <c r="E587" i="4"/>
  <c r="F587" i="4"/>
  <c r="G587" i="4"/>
  <c r="H587" i="4"/>
  <c r="I587" i="4"/>
  <c r="C588" i="4"/>
  <c r="D588" i="4"/>
  <c r="E588" i="4"/>
  <c r="F588" i="4"/>
  <c r="G588" i="4"/>
  <c r="H588" i="4"/>
  <c r="I588" i="4"/>
  <c r="C589" i="4"/>
  <c r="D589" i="4"/>
  <c r="E589" i="4"/>
  <c r="F589" i="4"/>
  <c r="G589" i="4"/>
  <c r="H589" i="4"/>
  <c r="I589" i="4"/>
  <c r="C590" i="4"/>
  <c r="D590" i="4"/>
  <c r="E590" i="4"/>
  <c r="F590" i="4"/>
  <c r="G590" i="4"/>
  <c r="H590" i="4"/>
  <c r="I590" i="4"/>
  <c r="C591" i="4"/>
  <c r="D591" i="4"/>
  <c r="E591" i="4"/>
  <c r="F591" i="4"/>
  <c r="G591" i="4"/>
  <c r="H591" i="4"/>
  <c r="I591" i="4"/>
  <c r="C592" i="4"/>
  <c r="D592" i="4"/>
  <c r="E592" i="4"/>
  <c r="F592" i="4"/>
  <c r="G592" i="4"/>
  <c r="H592" i="4"/>
  <c r="I592" i="4"/>
  <c r="C593" i="4"/>
  <c r="D593" i="4"/>
  <c r="E593" i="4"/>
  <c r="F593" i="4"/>
  <c r="G593" i="4"/>
  <c r="H593" i="4"/>
  <c r="I593" i="4"/>
  <c r="C594" i="4"/>
  <c r="D594" i="4"/>
  <c r="E594" i="4"/>
  <c r="F594" i="4"/>
  <c r="G594" i="4"/>
  <c r="H594" i="4"/>
  <c r="I594" i="4"/>
  <c r="C595" i="4"/>
  <c r="D595" i="4"/>
  <c r="E595" i="4"/>
  <c r="F595" i="4"/>
  <c r="G595" i="4"/>
  <c r="H595" i="4"/>
  <c r="I595" i="4"/>
  <c r="C596" i="4"/>
  <c r="D596" i="4"/>
  <c r="E596" i="4"/>
  <c r="F596" i="4"/>
  <c r="G596" i="4"/>
  <c r="H596" i="4"/>
  <c r="I596" i="4"/>
  <c r="C597" i="4"/>
  <c r="D597" i="4"/>
  <c r="E597" i="4"/>
  <c r="F597" i="4"/>
  <c r="G597" i="4"/>
  <c r="H597" i="4"/>
  <c r="I597" i="4"/>
  <c r="C598" i="4"/>
  <c r="D598" i="4"/>
  <c r="E598" i="4"/>
  <c r="F598" i="4"/>
  <c r="G598" i="4"/>
  <c r="H598" i="4"/>
  <c r="I598" i="4"/>
  <c r="C599" i="4"/>
  <c r="D599" i="4"/>
  <c r="E599" i="4"/>
  <c r="F599" i="4"/>
  <c r="G599" i="4"/>
  <c r="H599" i="4"/>
  <c r="I599" i="4"/>
  <c r="C600" i="4"/>
  <c r="D600" i="4"/>
  <c r="E600" i="4"/>
  <c r="F600" i="4"/>
  <c r="G600" i="4"/>
  <c r="H600" i="4"/>
  <c r="I600" i="4"/>
  <c r="C601" i="4"/>
  <c r="D601" i="4"/>
  <c r="E601" i="4"/>
  <c r="F601" i="4"/>
  <c r="G601" i="4"/>
  <c r="H601" i="4"/>
  <c r="I601" i="4"/>
  <c r="C602" i="4"/>
  <c r="D602" i="4"/>
  <c r="E602" i="4"/>
  <c r="F602" i="4"/>
  <c r="G602" i="4"/>
  <c r="H602" i="4"/>
  <c r="I602" i="4"/>
  <c r="C603" i="4"/>
  <c r="D603" i="4"/>
  <c r="E603" i="4"/>
  <c r="F603" i="4"/>
  <c r="G603" i="4"/>
  <c r="H603" i="4"/>
  <c r="I603" i="4"/>
  <c r="C604" i="4"/>
  <c r="D604" i="4"/>
  <c r="E604" i="4"/>
  <c r="F604" i="4"/>
  <c r="G604" i="4"/>
  <c r="H604" i="4"/>
  <c r="I604" i="4"/>
  <c r="C605" i="4"/>
  <c r="D605" i="4"/>
  <c r="E605" i="4"/>
  <c r="F605" i="4"/>
  <c r="G605" i="4"/>
  <c r="H605" i="4"/>
  <c r="I605" i="4"/>
  <c r="C606" i="4"/>
  <c r="D606" i="4"/>
  <c r="E606" i="4"/>
  <c r="F606" i="4"/>
  <c r="G606" i="4"/>
  <c r="H606" i="4"/>
  <c r="I606" i="4"/>
  <c r="C607" i="4"/>
  <c r="D607" i="4"/>
  <c r="E607" i="4"/>
  <c r="F607" i="4"/>
  <c r="G607" i="4"/>
  <c r="H607" i="4"/>
  <c r="I607" i="4"/>
  <c r="C608" i="4"/>
  <c r="D608" i="4"/>
  <c r="E608" i="4"/>
  <c r="F608" i="4"/>
  <c r="G608" i="4"/>
  <c r="H608" i="4"/>
  <c r="I608" i="4"/>
  <c r="C609" i="4"/>
  <c r="D609" i="4"/>
  <c r="E609" i="4"/>
  <c r="F609" i="4"/>
  <c r="G609" i="4"/>
  <c r="H609" i="4"/>
  <c r="I609" i="4"/>
  <c r="C610" i="4"/>
  <c r="D610" i="4"/>
  <c r="E610" i="4"/>
  <c r="F610" i="4"/>
  <c r="G610" i="4"/>
  <c r="H610" i="4"/>
  <c r="I610" i="4"/>
  <c r="C611" i="4"/>
  <c r="D611" i="4"/>
  <c r="E611" i="4"/>
  <c r="F611" i="4"/>
  <c r="G611" i="4"/>
  <c r="H611" i="4"/>
  <c r="I611" i="4"/>
  <c r="C612" i="4"/>
  <c r="D612" i="4"/>
  <c r="E612" i="4"/>
  <c r="F612" i="4"/>
  <c r="G612" i="4"/>
  <c r="H612" i="4"/>
  <c r="I612" i="4"/>
  <c r="C613" i="4"/>
  <c r="D613" i="4"/>
  <c r="E613" i="4"/>
  <c r="F613" i="4"/>
  <c r="G613" i="4"/>
  <c r="H613" i="4"/>
  <c r="I613" i="4"/>
  <c r="C614" i="4"/>
  <c r="D614" i="4"/>
  <c r="E614" i="4"/>
  <c r="F614" i="4"/>
  <c r="G614" i="4"/>
  <c r="H614" i="4"/>
  <c r="I614" i="4"/>
  <c r="C615" i="4"/>
  <c r="D615" i="4"/>
  <c r="E615" i="4"/>
  <c r="F615" i="4"/>
  <c r="G615" i="4"/>
  <c r="H615" i="4"/>
  <c r="I615" i="4"/>
  <c r="C616" i="4"/>
  <c r="D616" i="4"/>
  <c r="E616" i="4"/>
  <c r="F616" i="4"/>
  <c r="G616" i="4"/>
  <c r="H616" i="4"/>
  <c r="I616" i="4"/>
  <c r="C617" i="4"/>
  <c r="D617" i="4"/>
  <c r="E617" i="4"/>
  <c r="F617" i="4"/>
  <c r="G617" i="4"/>
  <c r="H617" i="4"/>
  <c r="I617" i="4"/>
  <c r="C618" i="4"/>
  <c r="D618" i="4"/>
  <c r="E618" i="4"/>
  <c r="F618" i="4"/>
  <c r="G618" i="4"/>
  <c r="H618" i="4"/>
  <c r="I618" i="4"/>
  <c r="C619" i="4"/>
  <c r="D619" i="4"/>
  <c r="E619" i="4"/>
  <c r="F619" i="4"/>
  <c r="G619" i="4"/>
  <c r="H619" i="4"/>
  <c r="I619" i="4"/>
  <c r="C620" i="4"/>
  <c r="D620" i="4"/>
  <c r="E620" i="4"/>
  <c r="F620" i="4"/>
  <c r="G620" i="4"/>
  <c r="H620" i="4"/>
  <c r="I620" i="4"/>
  <c r="C621" i="4"/>
  <c r="D621" i="4"/>
  <c r="E621" i="4"/>
  <c r="F621" i="4"/>
  <c r="G621" i="4"/>
  <c r="H621" i="4"/>
  <c r="I621" i="4"/>
  <c r="C622" i="4"/>
  <c r="D622" i="4"/>
  <c r="E622" i="4"/>
  <c r="F622" i="4"/>
  <c r="G622" i="4"/>
  <c r="H622" i="4"/>
  <c r="I622" i="4"/>
  <c r="C623" i="4"/>
  <c r="D623" i="4"/>
  <c r="E623" i="4"/>
  <c r="F623" i="4"/>
  <c r="G623" i="4"/>
  <c r="H623" i="4"/>
  <c r="I623" i="4"/>
  <c r="C624" i="4"/>
  <c r="D624" i="4"/>
  <c r="E624" i="4"/>
  <c r="F624" i="4"/>
  <c r="G624" i="4"/>
  <c r="H624" i="4"/>
  <c r="I624" i="4"/>
  <c r="C625" i="4"/>
  <c r="D625" i="4"/>
  <c r="E625" i="4"/>
  <c r="F625" i="4"/>
  <c r="G625" i="4"/>
  <c r="H625" i="4"/>
  <c r="I625" i="4"/>
  <c r="C626" i="4"/>
  <c r="D626" i="4"/>
  <c r="E626" i="4"/>
  <c r="F626" i="4"/>
  <c r="G626" i="4"/>
  <c r="H626" i="4"/>
  <c r="I626" i="4"/>
  <c r="C627" i="4"/>
  <c r="D627" i="4"/>
  <c r="E627" i="4"/>
  <c r="F627" i="4"/>
  <c r="G627" i="4"/>
  <c r="H627" i="4"/>
  <c r="I627" i="4"/>
  <c r="C628" i="4"/>
  <c r="D628" i="4"/>
  <c r="E628" i="4"/>
  <c r="F628" i="4"/>
  <c r="G628" i="4"/>
  <c r="H628" i="4"/>
  <c r="I628" i="4"/>
  <c r="C629" i="4"/>
  <c r="D629" i="4"/>
  <c r="E629" i="4"/>
  <c r="F629" i="4"/>
  <c r="G629" i="4"/>
  <c r="H629" i="4"/>
  <c r="I629" i="4"/>
  <c r="C630" i="4"/>
  <c r="D630" i="4"/>
  <c r="E630" i="4"/>
  <c r="F630" i="4"/>
  <c r="G630" i="4"/>
  <c r="H630" i="4"/>
  <c r="I630" i="4"/>
  <c r="C631" i="4"/>
  <c r="D631" i="4"/>
  <c r="E631" i="4"/>
  <c r="F631" i="4"/>
  <c r="G631" i="4"/>
  <c r="H631" i="4"/>
  <c r="I631" i="4"/>
  <c r="C632" i="4"/>
  <c r="D632" i="4"/>
  <c r="E632" i="4"/>
  <c r="F632" i="4"/>
  <c r="G632" i="4"/>
  <c r="H632" i="4"/>
  <c r="I632" i="4"/>
  <c r="C633" i="4"/>
  <c r="D633" i="4"/>
  <c r="E633" i="4"/>
  <c r="F633" i="4"/>
  <c r="G633" i="4"/>
  <c r="H633" i="4"/>
  <c r="I633" i="4"/>
  <c r="C634" i="4"/>
  <c r="D634" i="4"/>
  <c r="E634" i="4"/>
  <c r="F634" i="4"/>
  <c r="G634" i="4"/>
  <c r="H634" i="4"/>
  <c r="I634" i="4"/>
  <c r="C635" i="4"/>
  <c r="D635" i="4"/>
  <c r="E635" i="4"/>
  <c r="F635" i="4"/>
  <c r="G635" i="4"/>
  <c r="H635" i="4"/>
  <c r="I635" i="4"/>
  <c r="C636" i="4"/>
  <c r="D636" i="4"/>
  <c r="E636" i="4"/>
  <c r="F636" i="4"/>
  <c r="G636" i="4"/>
  <c r="H636" i="4"/>
  <c r="I636" i="4"/>
  <c r="C637" i="4"/>
  <c r="D637" i="4"/>
  <c r="E637" i="4"/>
  <c r="F637" i="4"/>
  <c r="G637" i="4"/>
  <c r="H637" i="4"/>
  <c r="I637" i="4"/>
  <c r="C638" i="4"/>
  <c r="D638" i="4"/>
  <c r="E638" i="4"/>
  <c r="F638" i="4"/>
  <c r="G638" i="4"/>
  <c r="H638" i="4"/>
  <c r="I638" i="4"/>
  <c r="C639" i="4"/>
  <c r="D639" i="4"/>
  <c r="E639" i="4"/>
  <c r="F639" i="4"/>
  <c r="G639" i="4"/>
  <c r="H639" i="4"/>
  <c r="I639" i="4"/>
  <c r="C640" i="4"/>
  <c r="D640" i="4"/>
  <c r="E640" i="4"/>
  <c r="F640" i="4"/>
  <c r="G640" i="4"/>
  <c r="H640" i="4"/>
  <c r="I640" i="4"/>
  <c r="C641" i="4"/>
  <c r="D641" i="4"/>
  <c r="E641" i="4"/>
  <c r="F641" i="4"/>
  <c r="G641" i="4"/>
  <c r="H641" i="4"/>
  <c r="I641" i="4"/>
  <c r="C642" i="4"/>
  <c r="D642" i="4"/>
  <c r="E642" i="4"/>
  <c r="F642" i="4"/>
  <c r="G642" i="4"/>
  <c r="H642" i="4"/>
  <c r="I642" i="4"/>
  <c r="C643" i="4"/>
  <c r="D643" i="4"/>
  <c r="E643" i="4"/>
  <c r="F643" i="4"/>
  <c r="G643" i="4"/>
  <c r="H643" i="4"/>
  <c r="I643" i="4"/>
  <c r="C644" i="4"/>
  <c r="D644" i="4"/>
  <c r="E644" i="4"/>
  <c r="F644" i="4"/>
  <c r="G644" i="4"/>
  <c r="H644" i="4"/>
  <c r="I644" i="4"/>
  <c r="C645" i="4"/>
  <c r="D645" i="4"/>
  <c r="E645" i="4"/>
  <c r="F645" i="4"/>
  <c r="G645" i="4"/>
  <c r="H645" i="4"/>
  <c r="I645" i="4"/>
  <c r="C646" i="4"/>
  <c r="D646" i="4"/>
  <c r="E646" i="4"/>
  <c r="F646" i="4"/>
  <c r="G646" i="4"/>
  <c r="H646" i="4"/>
  <c r="I646" i="4"/>
  <c r="C647" i="4"/>
  <c r="D647" i="4"/>
  <c r="E647" i="4"/>
  <c r="F647" i="4"/>
  <c r="G647" i="4"/>
  <c r="H647" i="4"/>
  <c r="I647" i="4"/>
  <c r="C648" i="4"/>
  <c r="D648" i="4"/>
  <c r="E648" i="4"/>
  <c r="F648" i="4"/>
  <c r="G648" i="4"/>
  <c r="H648" i="4"/>
  <c r="I648" i="4"/>
  <c r="C649" i="4"/>
  <c r="D649" i="4"/>
  <c r="E649" i="4"/>
  <c r="F649" i="4"/>
  <c r="G649" i="4"/>
  <c r="H649" i="4"/>
  <c r="I649" i="4"/>
  <c r="C650" i="4"/>
  <c r="D650" i="4"/>
  <c r="E650" i="4"/>
  <c r="F650" i="4"/>
  <c r="G650" i="4"/>
  <c r="H650" i="4"/>
  <c r="I650" i="4"/>
  <c r="C651" i="4"/>
  <c r="D651" i="4"/>
  <c r="E651" i="4"/>
  <c r="F651" i="4"/>
  <c r="G651" i="4"/>
  <c r="H651" i="4"/>
  <c r="I651" i="4"/>
  <c r="C652" i="4"/>
  <c r="D652" i="4"/>
  <c r="E652" i="4"/>
  <c r="F652" i="4"/>
  <c r="G652" i="4"/>
  <c r="H652" i="4"/>
  <c r="I652" i="4"/>
  <c r="C653" i="4"/>
  <c r="D653" i="4"/>
  <c r="E653" i="4"/>
  <c r="F653" i="4"/>
  <c r="G653" i="4"/>
  <c r="H653" i="4"/>
  <c r="I653" i="4"/>
  <c r="C654" i="4"/>
  <c r="D654" i="4"/>
  <c r="E654" i="4"/>
  <c r="F654" i="4"/>
  <c r="G654" i="4"/>
  <c r="H654" i="4"/>
  <c r="I654" i="4"/>
  <c r="C655" i="4"/>
  <c r="D655" i="4"/>
  <c r="E655" i="4"/>
  <c r="F655" i="4"/>
  <c r="G655" i="4"/>
  <c r="H655" i="4"/>
  <c r="I655" i="4"/>
  <c r="C656" i="4"/>
  <c r="D656" i="4"/>
  <c r="E656" i="4"/>
  <c r="F656" i="4"/>
  <c r="G656" i="4"/>
  <c r="H656" i="4"/>
  <c r="I656" i="4"/>
  <c r="C657" i="4"/>
  <c r="D657" i="4"/>
  <c r="E657" i="4"/>
  <c r="F657" i="4"/>
  <c r="G657" i="4"/>
  <c r="H657" i="4"/>
  <c r="I657" i="4"/>
  <c r="C658" i="4"/>
  <c r="D658" i="4"/>
  <c r="E658" i="4"/>
  <c r="F658" i="4"/>
  <c r="G658" i="4"/>
  <c r="H658" i="4"/>
  <c r="I658" i="4"/>
  <c r="C659" i="4"/>
  <c r="D659" i="4"/>
  <c r="E659" i="4"/>
  <c r="F659" i="4"/>
  <c r="G659" i="4"/>
  <c r="H659" i="4"/>
  <c r="I659" i="4"/>
  <c r="C660" i="4"/>
  <c r="D660" i="4"/>
  <c r="E660" i="4"/>
  <c r="F660" i="4"/>
  <c r="G660" i="4"/>
  <c r="H660" i="4"/>
  <c r="I660" i="4"/>
  <c r="C661" i="4"/>
  <c r="D661" i="4"/>
  <c r="E661" i="4"/>
  <c r="F661" i="4"/>
  <c r="G661" i="4"/>
  <c r="H661" i="4"/>
  <c r="I661" i="4"/>
  <c r="C662" i="4"/>
  <c r="D662" i="4"/>
  <c r="E662" i="4"/>
  <c r="F662" i="4"/>
  <c r="G662" i="4"/>
  <c r="H662" i="4"/>
  <c r="I662" i="4"/>
  <c r="C663" i="4"/>
  <c r="D663" i="4"/>
  <c r="E663" i="4"/>
  <c r="F663" i="4"/>
  <c r="G663" i="4"/>
  <c r="H663" i="4"/>
  <c r="I663" i="4"/>
  <c r="C664" i="4"/>
  <c r="D664" i="4"/>
  <c r="E664" i="4"/>
  <c r="F664" i="4"/>
  <c r="G664" i="4"/>
  <c r="H664" i="4"/>
  <c r="I664" i="4"/>
  <c r="C665" i="4"/>
  <c r="D665" i="4"/>
  <c r="E665" i="4"/>
  <c r="F665" i="4"/>
  <c r="G665" i="4"/>
  <c r="H665" i="4"/>
  <c r="I665" i="4"/>
  <c r="C666" i="4"/>
  <c r="D666" i="4"/>
  <c r="E666" i="4"/>
  <c r="F666" i="4"/>
  <c r="G666" i="4"/>
  <c r="H666" i="4"/>
  <c r="I666" i="4"/>
  <c r="C667" i="4"/>
  <c r="D667" i="4"/>
  <c r="E667" i="4"/>
  <c r="F667" i="4"/>
  <c r="G667" i="4"/>
  <c r="H667" i="4"/>
  <c r="I667" i="4"/>
  <c r="C668" i="4"/>
  <c r="D668" i="4"/>
  <c r="E668" i="4"/>
  <c r="F668" i="4"/>
  <c r="G668" i="4"/>
  <c r="H668" i="4"/>
  <c r="I668" i="4"/>
  <c r="C669" i="4"/>
  <c r="D669" i="4"/>
  <c r="E669" i="4"/>
  <c r="F669" i="4"/>
  <c r="G669" i="4"/>
  <c r="H669" i="4"/>
  <c r="I669" i="4"/>
  <c r="C670" i="4"/>
  <c r="D670" i="4"/>
  <c r="E670" i="4"/>
  <c r="F670" i="4"/>
  <c r="G670" i="4"/>
  <c r="H670" i="4"/>
  <c r="I670" i="4"/>
  <c r="C671" i="4"/>
  <c r="D671" i="4"/>
  <c r="E671" i="4"/>
  <c r="F671" i="4"/>
  <c r="G671" i="4"/>
  <c r="H671" i="4"/>
  <c r="I671" i="4"/>
  <c r="C672" i="4"/>
  <c r="D672" i="4"/>
  <c r="E672" i="4"/>
  <c r="F672" i="4"/>
  <c r="G672" i="4"/>
  <c r="H672" i="4"/>
  <c r="I672" i="4"/>
  <c r="C673" i="4"/>
  <c r="D673" i="4"/>
  <c r="E673" i="4"/>
  <c r="F673" i="4"/>
  <c r="G673" i="4"/>
  <c r="H673" i="4"/>
  <c r="I673" i="4"/>
  <c r="C674" i="4"/>
  <c r="D674" i="4"/>
  <c r="E674" i="4"/>
  <c r="F674" i="4"/>
  <c r="G674" i="4"/>
  <c r="H674" i="4"/>
  <c r="I674" i="4"/>
  <c r="C675" i="4"/>
  <c r="D675" i="4"/>
  <c r="E675" i="4"/>
  <c r="F675" i="4"/>
  <c r="G675" i="4"/>
  <c r="H675" i="4"/>
  <c r="I675" i="4"/>
  <c r="C676" i="4"/>
  <c r="D676" i="4"/>
  <c r="E676" i="4"/>
  <c r="F676" i="4"/>
  <c r="G676" i="4"/>
  <c r="H676" i="4"/>
  <c r="I676" i="4"/>
  <c r="C677" i="4"/>
  <c r="D677" i="4"/>
  <c r="E677" i="4"/>
  <c r="F677" i="4"/>
  <c r="G677" i="4"/>
  <c r="H677" i="4"/>
  <c r="I677" i="4"/>
  <c r="C678" i="4"/>
  <c r="D678" i="4"/>
  <c r="E678" i="4"/>
  <c r="F678" i="4"/>
  <c r="G678" i="4"/>
  <c r="H678" i="4"/>
  <c r="I678" i="4"/>
  <c r="C679" i="4"/>
  <c r="D679" i="4"/>
  <c r="E679" i="4"/>
  <c r="F679" i="4"/>
  <c r="G679" i="4"/>
  <c r="H679" i="4"/>
  <c r="I679" i="4"/>
  <c r="C680" i="4"/>
  <c r="D680" i="4"/>
  <c r="E680" i="4"/>
  <c r="F680" i="4"/>
  <c r="G680" i="4"/>
  <c r="H680" i="4"/>
  <c r="I680" i="4"/>
  <c r="C681" i="4"/>
  <c r="D681" i="4"/>
  <c r="E681" i="4"/>
  <c r="F681" i="4"/>
  <c r="G681" i="4"/>
  <c r="H681" i="4"/>
  <c r="I681" i="4"/>
  <c r="C682" i="4"/>
  <c r="D682" i="4"/>
  <c r="E682" i="4"/>
  <c r="F682" i="4"/>
  <c r="G682" i="4"/>
  <c r="H682" i="4"/>
  <c r="I682" i="4"/>
  <c r="C683" i="4"/>
  <c r="D683" i="4"/>
  <c r="E683" i="4"/>
  <c r="F683" i="4"/>
  <c r="G683" i="4"/>
  <c r="H683" i="4"/>
  <c r="I683" i="4"/>
  <c r="C684" i="4"/>
  <c r="D684" i="4"/>
  <c r="E684" i="4"/>
  <c r="F684" i="4"/>
  <c r="G684" i="4"/>
  <c r="H684" i="4"/>
  <c r="I684" i="4"/>
  <c r="C685" i="4"/>
  <c r="D685" i="4"/>
  <c r="E685" i="4"/>
  <c r="F685" i="4"/>
  <c r="G685" i="4"/>
  <c r="H685" i="4"/>
  <c r="I685" i="4"/>
  <c r="C686" i="4"/>
  <c r="D686" i="4"/>
  <c r="E686" i="4"/>
  <c r="F686" i="4"/>
  <c r="G686" i="4"/>
  <c r="H686" i="4"/>
  <c r="I686" i="4"/>
  <c r="C687" i="4"/>
  <c r="D687" i="4"/>
  <c r="E687" i="4"/>
  <c r="F687" i="4"/>
  <c r="G687" i="4"/>
  <c r="H687" i="4"/>
  <c r="I687" i="4"/>
  <c r="C688" i="4"/>
  <c r="D688" i="4"/>
  <c r="E688" i="4"/>
  <c r="F688" i="4"/>
  <c r="G688" i="4"/>
  <c r="H688" i="4"/>
  <c r="I688" i="4"/>
  <c r="C689" i="4"/>
  <c r="D689" i="4"/>
  <c r="E689" i="4"/>
  <c r="F689" i="4"/>
  <c r="G689" i="4"/>
  <c r="H689" i="4"/>
  <c r="I689" i="4"/>
  <c r="C690" i="4"/>
  <c r="D690" i="4"/>
  <c r="E690" i="4"/>
  <c r="F690" i="4"/>
  <c r="G690" i="4"/>
  <c r="H690" i="4"/>
  <c r="I690" i="4"/>
  <c r="C691" i="4"/>
  <c r="D691" i="4"/>
  <c r="E691" i="4"/>
  <c r="F691" i="4"/>
  <c r="G691" i="4"/>
  <c r="H691" i="4"/>
  <c r="I691" i="4"/>
  <c r="C692" i="4"/>
  <c r="D692" i="4"/>
  <c r="E692" i="4"/>
  <c r="F692" i="4"/>
  <c r="G692" i="4"/>
  <c r="H692" i="4"/>
  <c r="I692" i="4"/>
  <c r="C693" i="4"/>
  <c r="D693" i="4"/>
  <c r="E693" i="4"/>
  <c r="F693" i="4"/>
  <c r="G693" i="4"/>
  <c r="H693" i="4"/>
  <c r="I693" i="4"/>
  <c r="C694" i="4"/>
  <c r="D694" i="4"/>
  <c r="E694" i="4"/>
  <c r="F694" i="4"/>
  <c r="G694" i="4"/>
  <c r="H694" i="4"/>
  <c r="I694" i="4"/>
  <c r="C695" i="4"/>
  <c r="D695" i="4"/>
  <c r="E695" i="4"/>
  <c r="F695" i="4"/>
  <c r="G695" i="4"/>
  <c r="H695" i="4"/>
  <c r="I695" i="4"/>
  <c r="C696" i="4"/>
  <c r="D696" i="4"/>
  <c r="E696" i="4"/>
  <c r="F696" i="4"/>
  <c r="G696" i="4"/>
  <c r="H696" i="4"/>
  <c r="I696" i="4"/>
  <c r="C697" i="4"/>
  <c r="D697" i="4"/>
  <c r="E697" i="4"/>
  <c r="F697" i="4"/>
  <c r="G697" i="4"/>
  <c r="H697" i="4"/>
  <c r="I697" i="4"/>
  <c r="C698" i="4"/>
  <c r="D698" i="4"/>
  <c r="E698" i="4"/>
  <c r="F698" i="4"/>
  <c r="G698" i="4"/>
  <c r="H698" i="4"/>
  <c r="I698" i="4"/>
  <c r="C699" i="4"/>
  <c r="D699" i="4"/>
  <c r="E699" i="4"/>
  <c r="F699" i="4"/>
  <c r="G699" i="4"/>
  <c r="H699" i="4"/>
  <c r="I699" i="4"/>
  <c r="C700" i="4"/>
  <c r="D700" i="4"/>
  <c r="E700" i="4"/>
  <c r="F700" i="4"/>
  <c r="G700" i="4"/>
  <c r="H700" i="4"/>
  <c r="I700" i="4"/>
  <c r="C701" i="4"/>
  <c r="D701" i="4"/>
  <c r="E701" i="4"/>
  <c r="F701" i="4"/>
  <c r="G701" i="4"/>
  <c r="H701" i="4"/>
  <c r="I701" i="4"/>
  <c r="C702" i="4"/>
  <c r="D702" i="4"/>
  <c r="E702" i="4"/>
  <c r="F702" i="4"/>
  <c r="G702" i="4"/>
  <c r="H702" i="4"/>
  <c r="I702" i="4"/>
  <c r="C703" i="4"/>
  <c r="D703" i="4"/>
  <c r="E703" i="4"/>
  <c r="F703" i="4"/>
  <c r="G703" i="4"/>
  <c r="H703" i="4"/>
  <c r="I703" i="4"/>
  <c r="C704" i="4"/>
  <c r="D704" i="4"/>
  <c r="E704" i="4"/>
  <c r="F704" i="4"/>
  <c r="G704" i="4"/>
  <c r="H704" i="4"/>
  <c r="I704" i="4"/>
  <c r="C705" i="4"/>
  <c r="D705" i="4"/>
  <c r="E705" i="4"/>
  <c r="F705" i="4"/>
  <c r="G705" i="4"/>
  <c r="H705" i="4"/>
  <c r="I705" i="4"/>
  <c r="C706" i="4"/>
  <c r="D706" i="4"/>
  <c r="E706" i="4"/>
  <c r="F706" i="4"/>
  <c r="G706" i="4"/>
  <c r="H706" i="4"/>
  <c r="I706" i="4"/>
  <c r="C707" i="4"/>
  <c r="D707" i="4"/>
  <c r="E707" i="4"/>
  <c r="F707" i="4"/>
  <c r="G707" i="4"/>
  <c r="H707" i="4"/>
  <c r="I707" i="4"/>
  <c r="C708" i="4"/>
  <c r="D708" i="4"/>
  <c r="E708" i="4"/>
  <c r="F708" i="4"/>
  <c r="G708" i="4"/>
  <c r="H708" i="4"/>
  <c r="I708" i="4"/>
  <c r="C709" i="4"/>
  <c r="D709" i="4"/>
  <c r="E709" i="4"/>
  <c r="F709" i="4"/>
  <c r="G709" i="4"/>
  <c r="H709" i="4"/>
  <c r="I709" i="4"/>
  <c r="C710" i="4"/>
  <c r="D710" i="4"/>
  <c r="E710" i="4"/>
  <c r="F710" i="4"/>
  <c r="G710" i="4"/>
  <c r="H710" i="4"/>
  <c r="I710" i="4"/>
  <c r="C711" i="4"/>
  <c r="D711" i="4"/>
  <c r="E711" i="4"/>
  <c r="F711" i="4"/>
  <c r="G711" i="4"/>
  <c r="H711" i="4"/>
  <c r="I711" i="4"/>
  <c r="C712" i="4"/>
  <c r="D712" i="4"/>
  <c r="E712" i="4"/>
  <c r="F712" i="4"/>
  <c r="G712" i="4"/>
  <c r="H712" i="4"/>
  <c r="I712" i="4"/>
  <c r="C713" i="4"/>
  <c r="D713" i="4"/>
  <c r="E713" i="4"/>
  <c r="F713" i="4"/>
  <c r="G713" i="4"/>
  <c r="H713" i="4"/>
  <c r="I713" i="4"/>
  <c r="C714" i="4"/>
  <c r="D714" i="4"/>
  <c r="E714" i="4"/>
  <c r="F714" i="4"/>
  <c r="G714" i="4"/>
  <c r="H714" i="4"/>
  <c r="I714" i="4"/>
  <c r="C715" i="4"/>
  <c r="D715" i="4"/>
  <c r="E715" i="4"/>
  <c r="F715" i="4"/>
  <c r="G715" i="4"/>
  <c r="H715" i="4"/>
  <c r="I715" i="4"/>
  <c r="C716" i="4"/>
  <c r="D716" i="4"/>
  <c r="E716" i="4"/>
  <c r="F716" i="4"/>
  <c r="G716" i="4"/>
  <c r="H716" i="4"/>
  <c r="I716" i="4"/>
  <c r="C717" i="4"/>
  <c r="D717" i="4"/>
  <c r="E717" i="4"/>
  <c r="F717" i="4"/>
  <c r="G717" i="4"/>
  <c r="H717" i="4"/>
  <c r="I717" i="4"/>
  <c r="C718" i="4"/>
  <c r="D718" i="4"/>
  <c r="E718" i="4"/>
  <c r="F718" i="4"/>
  <c r="G718" i="4"/>
  <c r="H718" i="4"/>
  <c r="I718" i="4"/>
  <c r="C719" i="4"/>
  <c r="D719" i="4"/>
  <c r="E719" i="4"/>
  <c r="F719" i="4"/>
  <c r="G719" i="4"/>
  <c r="H719" i="4"/>
  <c r="I719" i="4"/>
  <c r="C720" i="4"/>
  <c r="D720" i="4"/>
  <c r="E720" i="4"/>
  <c r="F720" i="4"/>
  <c r="G720" i="4"/>
  <c r="H720" i="4"/>
  <c r="I720" i="4"/>
  <c r="C721" i="4"/>
  <c r="D721" i="4"/>
  <c r="E721" i="4"/>
  <c r="F721" i="4"/>
  <c r="G721" i="4"/>
  <c r="H721" i="4"/>
  <c r="I721" i="4"/>
  <c r="C722" i="4"/>
  <c r="D722" i="4"/>
  <c r="E722" i="4"/>
  <c r="F722" i="4"/>
  <c r="G722" i="4"/>
  <c r="H722" i="4"/>
  <c r="I722" i="4"/>
  <c r="C723" i="4"/>
  <c r="D723" i="4"/>
  <c r="E723" i="4"/>
  <c r="F723" i="4"/>
  <c r="G723" i="4"/>
  <c r="H723" i="4"/>
  <c r="I723" i="4"/>
  <c r="C724" i="4"/>
  <c r="D724" i="4"/>
  <c r="E724" i="4"/>
  <c r="F724" i="4"/>
  <c r="G724" i="4"/>
  <c r="H724" i="4"/>
  <c r="I724" i="4"/>
  <c r="C725" i="4"/>
  <c r="D725" i="4"/>
  <c r="E725" i="4"/>
  <c r="F725" i="4"/>
  <c r="G725" i="4"/>
  <c r="H725" i="4"/>
  <c r="I725" i="4"/>
  <c r="C726" i="4"/>
  <c r="D726" i="4"/>
  <c r="E726" i="4"/>
  <c r="F726" i="4"/>
  <c r="G726" i="4"/>
  <c r="H726" i="4"/>
  <c r="I726" i="4"/>
  <c r="C727" i="4"/>
  <c r="D727" i="4"/>
  <c r="E727" i="4"/>
  <c r="F727" i="4"/>
  <c r="G727" i="4"/>
  <c r="H727" i="4"/>
  <c r="I727" i="4"/>
  <c r="C728" i="4"/>
  <c r="D728" i="4"/>
  <c r="E728" i="4"/>
  <c r="F728" i="4"/>
  <c r="G728" i="4"/>
  <c r="H728" i="4"/>
  <c r="I728" i="4"/>
  <c r="C729" i="4"/>
  <c r="D729" i="4"/>
  <c r="E729" i="4"/>
  <c r="F729" i="4"/>
  <c r="G729" i="4"/>
  <c r="H729" i="4"/>
  <c r="I729" i="4"/>
  <c r="C730" i="4"/>
  <c r="D730" i="4"/>
  <c r="E730" i="4"/>
  <c r="F730" i="4"/>
  <c r="G730" i="4"/>
  <c r="H730" i="4"/>
  <c r="I730" i="4"/>
  <c r="C731" i="4"/>
  <c r="D731" i="4"/>
  <c r="E731" i="4"/>
  <c r="F731" i="4"/>
  <c r="G731" i="4"/>
  <c r="H731" i="4"/>
  <c r="I731" i="4"/>
  <c r="C732" i="4"/>
  <c r="D732" i="4"/>
  <c r="E732" i="4"/>
  <c r="F732" i="4"/>
  <c r="G732" i="4"/>
  <c r="H732" i="4"/>
  <c r="I732" i="4"/>
  <c r="C733" i="4"/>
  <c r="D733" i="4"/>
  <c r="E733" i="4"/>
  <c r="F733" i="4"/>
  <c r="G733" i="4"/>
  <c r="H733" i="4"/>
  <c r="I733" i="4"/>
  <c r="C734" i="4"/>
  <c r="D734" i="4"/>
  <c r="E734" i="4"/>
  <c r="F734" i="4"/>
  <c r="G734" i="4"/>
  <c r="H734" i="4"/>
  <c r="I734" i="4"/>
  <c r="C735" i="4"/>
  <c r="D735" i="4"/>
  <c r="E735" i="4"/>
  <c r="F735" i="4"/>
  <c r="G735" i="4"/>
  <c r="H735" i="4"/>
  <c r="I735" i="4"/>
  <c r="C736" i="4"/>
  <c r="D736" i="4"/>
  <c r="E736" i="4"/>
  <c r="F736" i="4"/>
  <c r="G736" i="4"/>
  <c r="H736" i="4"/>
  <c r="I736" i="4"/>
  <c r="C737" i="4"/>
  <c r="D737" i="4"/>
  <c r="E737" i="4"/>
  <c r="F737" i="4"/>
  <c r="G737" i="4"/>
  <c r="H737" i="4"/>
  <c r="I737" i="4"/>
  <c r="C738" i="4"/>
  <c r="D738" i="4"/>
  <c r="E738" i="4"/>
  <c r="F738" i="4"/>
  <c r="G738" i="4"/>
  <c r="H738" i="4"/>
  <c r="I738" i="4"/>
  <c r="C739" i="4"/>
  <c r="D739" i="4"/>
  <c r="E739" i="4"/>
  <c r="F739" i="4"/>
  <c r="G739" i="4"/>
  <c r="H739" i="4"/>
  <c r="I739" i="4"/>
  <c r="C740" i="4"/>
  <c r="D740" i="4"/>
  <c r="E740" i="4"/>
  <c r="F740" i="4"/>
  <c r="G740" i="4"/>
  <c r="H740" i="4"/>
  <c r="I740" i="4"/>
  <c r="C741" i="4"/>
  <c r="D741" i="4"/>
  <c r="E741" i="4"/>
  <c r="F741" i="4"/>
  <c r="G741" i="4"/>
  <c r="H741" i="4"/>
  <c r="I741" i="4"/>
  <c r="C742" i="4"/>
  <c r="D742" i="4"/>
  <c r="E742" i="4"/>
  <c r="F742" i="4"/>
  <c r="G742" i="4"/>
  <c r="H742" i="4"/>
  <c r="I742" i="4"/>
  <c r="C743" i="4"/>
  <c r="D743" i="4"/>
  <c r="E743" i="4"/>
  <c r="F743" i="4"/>
  <c r="G743" i="4"/>
  <c r="H743" i="4"/>
  <c r="I743" i="4"/>
  <c r="C744" i="4"/>
  <c r="D744" i="4"/>
  <c r="E744" i="4"/>
  <c r="F744" i="4"/>
  <c r="G744" i="4"/>
  <c r="H744" i="4"/>
  <c r="I744" i="4"/>
  <c r="C745" i="4"/>
  <c r="D745" i="4"/>
  <c r="E745" i="4"/>
  <c r="F745" i="4"/>
  <c r="G745" i="4"/>
  <c r="H745" i="4"/>
  <c r="I745" i="4"/>
  <c r="C746" i="4"/>
  <c r="D746" i="4"/>
  <c r="E746" i="4"/>
  <c r="F746" i="4"/>
  <c r="G746" i="4"/>
  <c r="H746" i="4"/>
  <c r="I746" i="4"/>
  <c r="C747" i="4"/>
  <c r="D747" i="4"/>
  <c r="E747" i="4"/>
  <c r="F747" i="4"/>
  <c r="G747" i="4"/>
  <c r="H747" i="4"/>
  <c r="I747" i="4"/>
  <c r="C748" i="4"/>
  <c r="D748" i="4"/>
  <c r="E748" i="4"/>
  <c r="F748" i="4"/>
  <c r="G748" i="4"/>
  <c r="H748" i="4"/>
  <c r="I748" i="4"/>
  <c r="C749" i="4"/>
  <c r="D749" i="4"/>
  <c r="E749" i="4"/>
  <c r="F749" i="4"/>
  <c r="G749" i="4"/>
  <c r="H749" i="4"/>
  <c r="I749" i="4"/>
  <c r="C750" i="4"/>
  <c r="D750" i="4"/>
  <c r="E750" i="4"/>
  <c r="F750" i="4"/>
  <c r="G750" i="4"/>
  <c r="H750" i="4"/>
  <c r="I750" i="4"/>
  <c r="C751" i="4"/>
  <c r="D751" i="4"/>
  <c r="E751" i="4"/>
  <c r="F751" i="4"/>
  <c r="G751" i="4"/>
  <c r="H751" i="4"/>
  <c r="I751" i="4"/>
  <c r="C752" i="4"/>
  <c r="D752" i="4"/>
  <c r="E752" i="4"/>
  <c r="F752" i="4"/>
  <c r="G752" i="4"/>
  <c r="H752" i="4"/>
  <c r="I752" i="4"/>
  <c r="C753" i="4"/>
  <c r="D753" i="4"/>
  <c r="E753" i="4"/>
  <c r="F753" i="4"/>
  <c r="G753" i="4"/>
  <c r="H753" i="4"/>
  <c r="I753" i="4"/>
  <c r="C754" i="4"/>
  <c r="D754" i="4"/>
  <c r="E754" i="4"/>
  <c r="F754" i="4"/>
  <c r="G754" i="4"/>
  <c r="H754" i="4"/>
  <c r="I754" i="4"/>
  <c r="C755" i="4"/>
  <c r="D755" i="4"/>
  <c r="E755" i="4"/>
  <c r="F755" i="4"/>
  <c r="G755" i="4"/>
  <c r="H755" i="4"/>
  <c r="I755" i="4"/>
  <c r="C756" i="4"/>
  <c r="D756" i="4"/>
  <c r="E756" i="4"/>
  <c r="F756" i="4"/>
  <c r="G756" i="4"/>
  <c r="H756" i="4"/>
  <c r="I756" i="4"/>
  <c r="C757" i="4"/>
  <c r="D757" i="4"/>
  <c r="E757" i="4"/>
  <c r="F757" i="4"/>
  <c r="G757" i="4"/>
  <c r="H757" i="4"/>
  <c r="I757" i="4"/>
  <c r="C758" i="4"/>
  <c r="D758" i="4"/>
  <c r="E758" i="4"/>
  <c r="F758" i="4"/>
  <c r="G758" i="4"/>
  <c r="H758" i="4"/>
  <c r="I758" i="4"/>
  <c r="C759" i="4"/>
  <c r="D759" i="4"/>
  <c r="E759" i="4"/>
  <c r="F759" i="4"/>
  <c r="G759" i="4"/>
  <c r="H759" i="4"/>
  <c r="I759" i="4"/>
  <c r="C760" i="4"/>
  <c r="D760" i="4"/>
  <c r="E760" i="4"/>
  <c r="F760" i="4"/>
  <c r="G760" i="4"/>
  <c r="H760" i="4"/>
  <c r="I760" i="4"/>
  <c r="C761" i="4"/>
  <c r="D761" i="4"/>
  <c r="E761" i="4"/>
  <c r="F761" i="4"/>
  <c r="G761" i="4"/>
  <c r="H761" i="4"/>
  <c r="I761" i="4"/>
  <c r="C762" i="4"/>
  <c r="D762" i="4"/>
  <c r="E762" i="4"/>
  <c r="F762" i="4"/>
  <c r="G762" i="4"/>
  <c r="H762" i="4"/>
  <c r="I762" i="4"/>
  <c r="C763" i="4"/>
  <c r="D763" i="4"/>
  <c r="E763" i="4"/>
  <c r="F763" i="4"/>
  <c r="G763" i="4"/>
  <c r="H763" i="4"/>
  <c r="I763" i="4"/>
  <c r="C764" i="4"/>
  <c r="D764" i="4"/>
  <c r="E764" i="4"/>
  <c r="F764" i="4"/>
  <c r="G764" i="4"/>
  <c r="H764" i="4"/>
  <c r="I764" i="4"/>
  <c r="C765" i="4"/>
  <c r="D765" i="4"/>
  <c r="E765" i="4"/>
  <c r="F765" i="4"/>
  <c r="G765" i="4"/>
  <c r="H765" i="4"/>
  <c r="I765" i="4"/>
  <c r="C766" i="4"/>
  <c r="D766" i="4"/>
  <c r="E766" i="4"/>
  <c r="F766" i="4"/>
  <c r="G766" i="4"/>
  <c r="H766" i="4"/>
  <c r="I766" i="4"/>
  <c r="C767" i="4"/>
  <c r="D767" i="4"/>
  <c r="E767" i="4"/>
  <c r="F767" i="4"/>
  <c r="G767" i="4"/>
  <c r="H767" i="4"/>
  <c r="I767" i="4"/>
  <c r="C768" i="4"/>
  <c r="D768" i="4"/>
  <c r="E768" i="4"/>
  <c r="F768" i="4"/>
  <c r="G768" i="4"/>
  <c r="H768" i="4"/>
  <c r="I768" i="4"/>
  <c r="C769" i="4"/>
  <c r="D769" i="4"/>
  <c r="E769" i="4"/>
  <c r="F769" i="4"/>
  <c r="G769" i="4"/>
  <c r="H769" i="4"/>
  <c r="I769" i="4"/>
  <c r="C770" i="4"/>
  <c r="D770" i="4"/>
  <c r="E770" i="4"/>
  <c r="F770" i="4"/>
  <c r="G770" i="4"/>
  <c r="H770" i="4"/>
  <c r="I770" i="4"/>
  <c r="C771" i="4"/>
  <c r="D771" i="4"/>
  <c r="E771" i="4"/>
  <c r="F771" i="4"/>
  <c r="G771" i="4"/>
  <c r="H771" i="4"/>
  <c r="I771" i="4"/>
  <c r="C772" i="4"/>
  <c r="D772" i="4"/>
  <c r="E772" i="4"/>
  <c r="F772" i="4"/>
  <c r="G772" i="4"/>
  <c r="H772" i="4"/>
  <c r="I772" i="4"/>
  <c r="C773" i="4"/>
  <c r="D773" i="4"/>
  <c r="E773" i="4"/>
  <c r="F773" i="4"/>
  <c r="G773" i="4"/>
  <c r="H773" i="4"/>
  <c r="I773" i="4"/>
  <c r="C774" i="4"/>
  <c r="D774" i="4"/>
  <c r="E774" i="4"/>
  <c r="F774" i="4"/>
  <c r="G774" i="4"/>
  <c r="H774" i="4"/>
  <c r="I774" i="4"/>
  <c r="C775" i="4"/>
  <c r="D775" i="4"/>
  <c r="E775" i="4"/>
  <c r="F775" i="4"/>
  <c r="G775" i="4"/>
  <c r="H775" i="4"/>
  <c r="I775" i="4"/>
  <c r="C776" i="4"/>
  <c r="D776" i="4"/>
  <c r="E776" i="4"/>
  <c r="F776" i="4"/>
  <c r="G776" i="4"/>
  <c r="H776" i="4"/>
  <c r="I776" i="4"/>
  <c r="C777" i="4"/>
  <c r="D777" i="4"/>
  <c r="E777" i="4"/>
  <c r="F777" i="4"/>
  <c r="G777" i="4"/>
  <c r="H777" i="4"/>
  <c r="I777" i="4"/>
  <c r="C778" i="4"/>
  <c r="D778" i="4"/>
  <c r="E778" i="4"/>
  <c r="F778" i="4"/>
  <c r="G778" i="4"/>
  <c r="H778" i="4"/>
  <c r="I778" i="4"/>
  <c r="C779" i="4"/>
  <c r="D779" i="4"/>
  <c r="E779" i="4"/>
  <c r="F779" i="4"/>
  <c r="G779" i="4"/>
  <c r="H779" i="4"/>
  <c r="I779" i="4"/>
  <c r="C780" i="4"/>
  <c r="D780" i="4"/>
  <c r="E780" i="4"/>
  <c r="F780" i="4"/>
  <c r="G780" i="4"/>
  <c r="H780" i="4"/>
  <c r="I780" i="4"/>
  <c r="C781" i="4"/>
  <c r="D781" i="4"/>
  <c r="E781" i="4"/>
  <c r="F781" i="4"/>
  <c r="G781" i="4"/>
  <c r="H781" i="4"/>
  <c r="I781" i="4"/>
  <c r="C782" i="4"/>
  <c r="D782" i="4"/>
  <c r="E782" i="4"/>
  <c r="F782" i="4"/>
  <c r="G782" i="4"/>
  <c r="H782" i="4"/>
  <c r="I782" i="4"/>
  <c r="C783" i="4"/>
  <c r="D783" i="4"/>
  <c r="E783" i="4"/>
  <c r="F783" i="4"/>
  <c r="G783" i="4"/>
  <c r="H783" i="4"/>
  <c r="I783" i="4"/>
  <c r="C784" i="4"/>
  <c r="D784" i="4"/>
  <c r="E784" i="4"/>
  <c r="F784" i="4"/>
  <c r="G784" i="4"/>
  <c r="H784" i="4"/>
  <c r="I784" i="4"/>
  <c r="C785" i="4"/>
  <c r="D785" i="4"/>
  <c r="E785" i="4"/>
  <c r="F785" i="4"/>
  <c r="G785" i="4"/>
  <c r="H785" i="4"/>
  <c r="I785" i="4"/>
  <c r="C786" i="4"/>
  <c r="D786" i="4"/>
  <c r="E786" i="4"/>
  <c r="F786" i="4"/>
  <c r="G786" i="4"/>
  <c r="H786" i="4"/>
  <c r="I786" i="4"/>
  <c r="C787" i="4"/>
  <c r="D787" i="4"/>
  <c r="E787" i="4"/>
  <c r="F787" i="4"/>
  <c r="G787" i="4"/>
  <c r="H787" i="4"/>
  <c r="I787" i="4"/>
  <c r="C788" i="4"/>
  <c r="D788" i="4"/>
  <c r="E788" i="4"/>
  <c r="F788" i="4"/>
  <c r="G788" i="4"/>
  <c r="H788" i="4"/>
  <c r="I788" i="4"/>
  <c r="C789" i="4"/>
  <c r="D789" i="4"/>
  <c r="E789" i="4"/>
  <c r="F789" i="4"/>
  <c r="G789" i="4"/>
  <c r="H789" i="4"/>
  <c r="I789" i="4"/>
  <c r="C790" i="4"/>
  <c r="D790" i="4"/>
  <c r="E790" i="4"/>
  <c r="F790" i="4"/>
  <c r="G790" i="4"/>
  <c r="H790" i="4"/>
  <c r="I790" i="4"/>
  <c r="C791" i="4"/>
  <c r="D791" i="4"/>
  <c r="E791" i="4"/>
  <c r="F791" i="4"/>
  <c r="G791" i="4"/>
  <c r="H791" i="4"/>
  <c r="I791" i="4"/>
  <c r="C792" i="4"/>
  <c r="D792" i="4"/>
  <c r="E792" i="4"/>
  <c r="F792" i="4"/>
  <c r="G792" i="4"/>
  <c r="H792" i="4"/>
  <c r="I792" i="4"/>
  <c r="C793" i="4"/>
  <c r="D793" i="4"/>
  <c r="E793" i="4"/>
  <c r="F793" i="4"/>
  <c r="G793" i="4"/>
  <c r="H793" i="4"/>
  <c r="I793" i="4"/>
  <c r="C794" i="4"/>
  <c r="D794" i="4"/>
  <c r="E794" i="4"/>
  <c r="F794" i="4"/>
  <c r="G794" i="4"/>
  <c r="H794" i="4"/>
  <c r="I794" i="4"/>
  <c r="C795" i="4"/>
  <c r="D795" i="4"/>
  <c r="E795" i="4"/>
  <c r="F795" i="4"/>
  <c r="G795" i="4"/>
  <c r="H795" i="4"/>
  <c r="I795" i="4"/>
  <c r="M9" i="4"/>
  <c r="L9" i="4"/>
  <c r="P11" i="4"/>
  <c r="P12" i="4"/>
  <c r="P13" i="4"/>
  <c r="P10" i="4"/>
  <c r="I10" i="4"/>
  <c r="H10" i="4"/>
  <c r="G10" i="4"/>
  <c r="F10" i="4"/>
  <c r="E10" i="4"/>
  <c r="C10" i="4"/>
  <c r="D10" i="4"/>
  <c r="N7" i="3"/>
  <c r="O7" i="3" s="1"/>
  <c r="N8" i="3"/>
  <c r="O8" i="3" s="1"/>
  <c r="N9" i="3"/>
  <c r="O9" i="3" s="1"/>
  <c r="N10" i="3"/>
  <c r="O10" i="3" s="1"/>
  <c r="N11" i="3"/>
  <c r="O11" i="3" s="1"/>
  <c r="N12" i="3"/>
  <c r="O12" i="3" s="1"/>
  <c r="N13" i="3"/>
  <c r="O13" i="3" s="1"/>
  <c r="N14" i="3"/>
  <c r="O14" i="3" s="1"/>
  <c r="N15" i="3"/>
  <c r="O15" i="3" s="1"/>
  <c r="N16" i="3"/>
  <c r="O16" i="3" s="1"/>
  <c r="N17" i="3"/>
  <c r="O17" i="3" s="1"/>
  <c r="N18" i="3"/>
  <c r="P25" i="4" s="1"/>
  <c r="N19" i="3"/>
  <c r="N20" i="3"/>
  <c r="P27" i="4" s="1"/>
  <c r="N21" i="3"/>
  <c r="O21" i="3" s="1"/>
  <c r="N22" i="3"/>
  <c r="O22" i="3" s="1"/>
  <c r="N23" i="3"/>
  <c r="O23" i="3" s="1"/>
  <c r="N24" i="3"/>
  <c r="O24" i="3" s="1"/>
  <c r="N25" i="3"/>
  <c r="O25" i="3" s="1"/>
  <c r="N26" i="3"/>
  <c r="O26" i="3" s="1"/>
  <c r="N27" i="3"/>
  <c r="N28" i="3"/>
  <c r="O28" i="3" s="1"/>
  <c r="N29" i="3"/>
  <c r="O29" i="3" s="1"/>
  <c r="N30" i="3"/>
  <c r="O30" i="3" s="1"/>
  <c r="N31" i="3"/>
  <c r="O31" i="3" s="1"/>
  <c r="N32" i="3"/>
  <c r="O32" i="3" s="1"/>
  <c r="N33" i="3"/>
  <c r="O33" i="3" s="1"/>
  <c r="N34" i="3"/>
  <c r="O34" i="3" s="1"/>
  <c r="N35" i="3"/>
  <c r="O35" i="3" s="1"/>
  <c r="N36" i="3"/>
  <c r="O36" i="3" s="1"/>
  <c r="N37" i="3"/>
  <c r="O37" i="3" s="1"/>
  <c r="N38" i="3"/>
  <c r="O38" i="3" s="1"/>
  <c r="N39" i="3"/>
  <c r="P46" i="4" s="1"/>
  <c r="N40" i="3"/>
  <c r="P47" i="4" s="1"/>
  <c r="N41" i="3"/>
  <c r="P48" i="4" s="1"/>
  <c r="N42" i="3"/>
  <c r="P49" i="4" s="1"/>
  <c r="N43" i="3"/>
  <c r="P50" i="4" s="1"/>
  <c r="N44" i="3"/>
  <c r="N45" i="3"/>
  <c r="O45" i="3" s="1"/>
  <c r="N46" i="3"/>
  <c r="P53" i="4" s="1"/>
  <c r="N47" i="3"/>
  <c r="P54" i="4" s="1"/>
  <c r="N48" i="3"/>
  <c r="P55" i="4" s="1"/>
  <c r="N49" i="3"/>
  <c r="P56" i="4" s="1"/>
  <c r="N50" i="3"/>
  <c r="P57" i="4" s="1"/>
  <c r="N51" i="3"/>
  <c r="N52" i="3"/>
  <c r="P59" i="4" s="1"/>
  <c r="N53" i="3"/>
  <c r="O53" i="3" s="1"/>
  <c r="N54" i="3"/>
  <c r="O54" i="3" s="1"/>
  <c r="N55" i="3"/>
  <c r="P62" i="4" s="1"/>
  <c r="N56" i="3"/>
  <c r="P63" i="4" s="1"/>
  <c r="N57" i="3"/>
  <c r="P64" i="4" s="1"/>
  <c r="N58" i="3"/>
  <c r="P65" i="4" s="1"/>
  <c r="N59" i="3"/>
  <c r="N60" i="3"/>
  <c r="P67" i="4" s="1"/>
  <c r="N61" i="3"/>
  <c r="O61" i="3" s="1"/>
  <c r="N62" i="3"/>
  <c r="O62" i="3" s="1"/>
  <c r="N63" i="3"/>
  <c r="O63" i="3" s="1"/>
  <c r="N64" i="3"/>
  <c r="P71" i="4" s="1"/>
  <c r="N65" i="3"/>
  <c r="P72" i="4" s="1"/>
  <c r="N66" i="3"/>
  <c r="P73" i="4" s="1"/>
  <c r="N67" i="3"/>
  <c r="N68" i="3"/>
  <c r="P75" i="4" s="1"/>
  <c r="N69" i="3"/>
  <c r="O69" i="3" s="1"/>
  <c r="N70" i="3"/>
  <c r="O70" i="3" s="1"/>
  <c r="N71" i="3"/>
  <c r="O71" i="3" s="1"/>
  <c r="N72" i="3"/>
  <c r="P79" i="4" s="1"/>
  <c r="N73" i="3"/>
  <c r="P80" i="4" s="1"/>
  <c r="N74" i="3"/>
  <c r="P81" i="4" s="1"/>
  <c r="N75" i="3"/>
  <c r="P82" i="4" s="1"/>
  <c r="N76" i="3"/>
  <c r="P83" i="4" s="1"/>
  <c r="N77" i="3"/>
  <c r="O77" i="3" s="1"/>
  <c r="N78" i="3"/>
  <c r="O78" i="3" s="1"/>
  <c r="N79" i="3"/>
  <c r="O79" i="3" s="1"/>
  <c r="N80" i="3"/>
  <c r="P87" i="4" s="1"/>
  <c r="N81" i="3"/>
  <c r="P88" i="4" s="1"/>
  <c r="N82" i="3"/>
  <c r="P89" i="4" s="1"/>
  <c r="N83" i="3"/>
  <c r="P90" i="4" s="1"/>
  <c r="N84" i="3"/>
  <c r="P91" i="4" s="1"/>
  <c r="N85" i="3"/>
  <c r="N86" i="3"/>
  <c r="O86" i="3" s="1"/>
  <c r="N87" i="3"/>
  <c r="O87" i="3" s="1"/>
  <c r="N88" i="3"/>
  <c r="P95" i="4" s="1"/>
  <c r="N89" i="3"/>
  <c r="P96" i="4" s="1"/>
  <c r="N90" i="3"/>
  <c r="P97" i="4" s="1"/>
  <c r="N91" i="3"/>
  <c r="P98" i="4" s="1"/>
  <c r="N92" i="3"/>
  <c r="P99" i="4" s="1"/>
  <c r="N93" i="3"/>
  <c r="N94" i="3"/>
  <c r="O94" i="3" s="1"/>
  <c r="N95" i="3"/>
  <c r="O95" i="3" s="1"/>
  <c r="N96" i="3"/>
  <c r="P103" i="4" s="1"/>
  <c r="N97" i="3"/>
  <c r="P104" i="4" s="1"/>
  <c r="N98" i="3"/>
  <c r="P105" i="4" s="1"/>
  <c r="N99" i="3"/>
  <c r="P106" i="4" s="1"/>
  <c r="N100" i="3"/>
  <c r="P107" i="4" s="1"/>
  <c r="N101" i="3"/>
  <c r="N102" i="3"/>
  <c r="N103" i="3"/>
  <c r="O103" i="3" s="1"/>
  <c r="N104" i="3"/>
  <c r="P111" i="4" s="1"/>
  <c r="N105" i="3"/>
  <c r="P112" i="4" s="1"/>
  <c r="N106" i="3"/>
  <c r="P113" i="4" s="1"/>
  <c r="N107" i="3"/>
  <c r="P114" i="4" s="1"/>
  <c r="N108" i="3"/>
  <c r="P115" i="4" s="1"/>
  <c r="N109" i="3"/>
  <c r="N110" i="3"/>
  <c r="O110" i="3" s="1"/>
  <c r="N111" i="3"/>
  <c r="O111" i="3" s="1"/>
  <c r="N112" i="3"/>
  <c r="P119" i="4" s="1"/>
  <c r="N113" i="3"/>
  <c r="P120" i="4" s="1"/>
  <c r="N114" i="3"/>
  <c r="P121" i="4" s="1"/>
  <c r="N115" i="3"/>
  <c r="P122" i="4" s="1"/>
  <c r="N116" i="3"/>
  <c r="P123" i="4" s="1"/>
  <c r="N117" i="3"/>
  <c r="N118" i="3"/>
  <c r="O118" i="3" s="1"/>
  <c r="N119" i="3"/>
  <c r="O119" i="3" s="1"/>
  <c r="N120" i="3"/>
  <c r="P127" i="4" s="1"/>
  <c r="N121" i="3"/>
  <c r="P128" i="4" s="1"/>
  <c r="N122" i="3"/>
  <c r="P129" i="4" s="1"/>
  <c r="N123" i="3"/>
  <c r="P130" i="4" s="1"/>
  <c r="N124" i="3"/>
  <c r="P131" i="4" s="1"/>
  <c r="N125" i="3"/>
  <c r="N126" i="3"/>
  <c r="O126" i="3" s="1"/>
  <c r="N127" i="3"/>
  <c r="O127" i="3" s="1"/>
  <c r="N128" i="3"/>
  <c r="P135" i="4" s="1"/>
  <c r="N129" i="3"/>
  <c r="P136" i="4" s="1"/>
  <c r="N130" i="3"/>
  <c r="P137" i="4" s="1"/>
  <c r="N131" i="3"/>
  <c r="P138" i="4" s="1"/>
  <c r="N132" i="3"/>
  <c r="P139" i="4" s="1"/>
  <c r="N133" i="3"/>
  <c r="N134" i="3"/>
  <c r="N135" i="3"/>
  <c r="O135" i="3" s="1"/>
  <c r="N136" i="3"/>
  <c r="P143" i="4" s="1"/>
  <c r="N137" i="3"/>
  <c r="P144" i="4" s="1"/>
  <c r="N138" i="3"/>
  <c r="P145" i="4" s="1"/>
  <c r="N139" i="3"/>
  <c r="P146" i="4" s="1"/>
  <c r="N140" i="3"/>
  <c r="P147" i="4" s="1"/>
  <c r="N141" i="3"/>
  <c r="O141" i="3" s="1"/>
  <c r="N142" i="3"/>
  <c r="O142" i="3" s="1"/>
  <c r="N143" i="3"/>
  <c r="O143" i="3" s="1"/>
  <c r="N144" i="3"/>
  <c r="P151" i="4" s="1"/>
  <c r="N145" i="3"/>
  <c r="P152" i="4" s="1"/>
  <c r="N146" i="3"/>
  <c r="P153" i="4" s="1"/>
  <c r="N147" i="3"/>
  <c r="P154" i="4" s="1"/>
  <c r="N148" i="3"/>
  <c r="P155" i="4" s="1"/>
  <c r="N149" i="3"/>
  <c r="O149" i="3" s="1"/>
  <c r="N150" i="3"/>
  <c r="O150" i="3" s="1"/>
  <c r="N151" i="3"/>
  <c r="P158" i="4" s="1"/>
  <c r="N152" i="3"/>
  <c r="P159" i="4" s="1"/>
  <c r="N153" i="3"/>
  <c r="P160" i="4" s="1"/>
  <c r="N154" i="3"/>
  <c r="P161" i="4" s="1"/>
  <c r="N155" i="3"/>
  <c r="P162" i="4" s="1"/>
  <c r="N156" i="3"/>
  <c r="P163" i="4" s="1"/>
  <c r="N157" i="3"/>
  <c r="O157" i="3" s="1"/>
  <c r="N158" i="3"/>
  <c r="N159" i="3"/>
  <c r="P166" i="4" s="1"/>
  <c r="N160" i="3"/>
  <c r="P167" i="4" s="1"/>
  <c r="N161" i="3"/>
  <c r="P168" i="4" s="1"/>
  <c r="N162" i="3"/>
  <c r="P169" i="4" s="1"/>
  <c r="N163" i="3"/>
  <c r="P170" i="4" s="1"/>
  <c r="N164" i="3"/>
  <c r="P171" i="4" s="1"/>
  <c r="N165" i="3"/>
  <c r="O165" i="3" s="1"/>
  <c r="N166" i="3"/>
  <c r="P173" i="4" s="1"/>
  <c r="N167" i="3"/>
  <c r="P174" i="4" s="1"/>
  <c r="N168" i="3"/>
  <c r="P175" i="4" s="1"/>
  <c r="N169" i="3"/>
  <c r="P176" i="4" s="1"/>
  <c r="N170" i="3"/>
  <c r="P177" i="4" s="1"/>
  <c r="N171" i="3"/>
  <c r="P178" i="4" s="1"/>
  <c r="N172" i="3"/>
  <c r="P179" i="4" s="1"/>
  <c r="N173" i="3"/>
  <c r="O173" i="3" s="1"/>
  <c r="N174" i="3"/>
  <c r="N175" i="3"/>
  <c r="P182" i="4" s="1"/>
  <c r="N176" i="3"/>
  <c r="P183" i="4" s="1"/>
  <c r="N177" i="3"/>
  <c r="P184" i="4" s="1"/>
  <c r="N178" i="3"/>
  <c r="P185" i="4" s="1"/>
  <c r="N179" i="3"/>
  <c r="P186" i="4" s="1"/>
  <c r="N180" i="3"/>
  <c r="P187" i="4" s="1"/>
  <c r="N181" i="3"/>
  <c r="O181" i="3" s="1"/>
  <c r="N182" i="3"/>
  <c r="N183" i="3"/>
  <c r="P190" i="4" s="1"/>
  <c r="N184" i="3"/>
  <c r="P191" i="4" s="1"/>
  <c r="N185" i="3"/>
  <c r="P192" i="4" s="1"/>
  <c r="N186" i="3"/>
  <c r="P193" i="4" s="1"/>
  <c r="N187" i="3"/>
  <c r="P194" i="4" s="1"/>
  <c r="N188" i="3"/>
  <c r="P195" i="4" s="1"/>
  <c r="N189" i="3"/>
  <c r="O189" i="3" s="1"/>
  <c r="N190" i="3"/>
  <c r="N191" i="3"/>
  <c r="P198" i="4" s="1"/>
  <c r="N192" i="3"/>
  <c r="P199" i="4" s="1"/>
  <c r="N193" i="3"/>
  <c r="P200" i="4" s="1"/>
  <c r="N194" i="3"/>
  <c r="P201" i="4" s="1"/>
  <c r="N195" i="3"/>
  <c r="P202" i="4" s="1"/>
  <c r="N196" i="3"/>
  <c r="P203" i="4" s="1"/>
  <c r="N197" i="3"/>
  <c r="O197" i="3" s="1"/>
  <c r="N198" i="3"/>
  <c r="P205" i="4" s="1"/>
  <c r="N199" i="3"/>
  <c r="P206" i="4" s="1"/>
  <c r="N200" i="3"/>
  <c r="P207" i="4" s="1"/>
  <c r="N201" i="3"/>
  <c r="P208" i="4" s="1"/>
  <c r="N202" i="3"/>
  <c r="P209" i="4" s="1"/>
  <c r="N203" i="3"/>
  <c r="P210" i="4" s="1"/>
  <c r="N204" i="3"/>
  <c r="P211" i="4" s="1"/>
  <c r="N205" i="3"/>
  <c r="O205" i="3" s="1"/>
  <c r="N206" i="3"/>
  <c r="O206" i="3" s="1"/>
  <c r="N207" i="3"/>
  <c r="P214" i="4" s="1"/>
  <c r="N208" i="3"/>
  <c r="P215" i="4" s="1"/>
  <c r="N209" i="3"/>
  <c r="P216" i="4" s="1"/>
  <c r="N210" i="3"/>
  <c r="P217" i="4" s="1"/>
  <c r="N211" i="3"/>
  <c r="P218" i="4" s="1"/>
  <c r="N212" i="3"/>
  <c r="P219" i="4" s="1"/>
  <c r="N213" i="3"/>
  <c r="O213" i="3" s="1"/>
  <c r="N214" i="3"/>
  <c r="N215" i="3"/>
  <c r="P222" i="4" s="1"/>
  <c r="N216" i="3"/>
  <c r="P223" i="4" s="1"/>
  <c r="N217" i="3"/>
  <c r="P224" i="4" s="1"/>
  <c r="N218" i="3"/>
  <c r="P225" i="4" s="1"/>
  <c r="N219" i="3"/>
  <c r="P226" i="4" s="1"/>
  <c r="N220" i="3"/>
  <c r="P227" i="4" s="1"/>
  <c r="N221" i="3"/>
  <c r="N222" i="3"/>
  <c r="P229" i="4" s="1"/>
  <c r="N223" i="3"/>
  <c r="P230" i="4" s="1"/>
  <c r="N224" i="3"/>
  <c r="P231" i="4" s="1"/>
  <c r="N225" i="3"/>
  <c r="P232" i="4" s="1"/>
  <c r="N226" i="3"/>
  <c r="N227" i="3"/>
  <c r="P234" i="4" s="1"/>
  <c r="N228" i="3"/>
  <c r="N229" i="3"/>
  <c r="N230" i="3"/>
  <c r="N231" i="3"/>
  <c r="P238" i="4" s="1"/>
  <c r="N232" i="3"/>
  <c r="P239" i="4" s="1"/>
  <c r="N233" i="3"/>
  <c r="P240" i="4" s="1"/>
  <c r="N234" i="3"/>
  <c r="N235" i="3"/>
  <c r="P242" i="4" s="1"/>
  <c r="N236" i="3"/>
  <c r="P243" i="4" s="1"/>
  <c r="N237" i="3"/>
  <c r="N238" i="3"/>
  <c r="P245" i="4" s="1"/>
  <c r="N239" i="3"/>
  <c r="P246" i="4" s="1"/>
  <c r="N240" i="3"/>
  <c r="P247" i="4" s="1"/>
  <c r="N241" i="3"/>
  <c r="P248" i="4" s="1"/>
  <c r="N242" i="3"/>
  <c r="N243" i="3"/>
  <c r="P250" i="4" s="1"/>
  <c r="N244" i="3"/>
  <c r="P251" i="4" s="1"/>
  <c r="N245" i="3"/>
  <c r="N246" i="3"/>
  <c r="P253" i="4" s="1"/>
  <c r="N247" i="3"/>
  <c r="P254" i="4" s="1"/>
  <c r="N248" i="3"/>
  <c r="P255" i="4" s="1"/>
  <c r="N249" i="3"/>
  <c r="P256" i="4" s="1"/>
  <c r="N250" i="3"/>
  <c r="N251" i="3"/>
  <c r="P258" i="4" s="1"/>
  <c r="N252" i="3"/>
  <c r="P259" i="4" s="1"/>
  <c r="N253" i="3"/>
  <c r="N254" i="3"/>
  <c r="P261" i="4" s="1"/>
  <c r="N255" i="3"/>
  <c r="P262" i="4" s="1"/>
  <c r="N256" i="3"/>
  <c r="P263" i="4" s="1"/>
  <c r="N257" i="3"/>
  <c r="P264" i="4" s="1"/>
  <c r="N258" i="3"/>
  <c r="N259" i="3"/>
  <c r="P266" i="4" s="1"/>
  <c r="N260" i="3"/>
  <c r="P267" i="4" s="1"/>
  <c r="N261" i="3"/>
  <c r="N262" i="3"/>
  <c r="N263" i="3"/>
  <c r="P270" i="4" s="1"/>
  <c r="N264" i="3"/>
  <c r="P271" i="4" s="1"/>
  <c r="N265" i="3"/>
  <c r="P272" i="4" s="1"/>
  <c r="N266" i="3"/>
  <c r="N267" i="3"/>
  <c r="P274" i="4" s="1"/>
  <c r="N268" i="3"/>
  <c r="P275" i="4" s="1"/>
  <c r="N269" i="3"/>
  <c r="O269" i="3" s="1"/>
  <c r="N270" i="3"/>
  <c r="P277" i="4" s="1"/>
  <c r="N271" i="3"/>
  <c r="P278" i="4" s="1"/>
  <c r="N272" i="3"/>
  <c r="P279" i="4" s="1"/>
  <c r="N273" i="3"/>
  <c r="P280" i="4" s="1"/>
  <c r="N274" i="3"/>
  <c r="N275" i="3"/>
  <c r="P282" i="4" s="1"/>
  <c r="N276" i="3"/>
  <c r="P283" i="4" s="1"/>
  <c r="N277" i="3"/>
  <c r="N278" i="3"/>
  <c r="P285" i="4" s="1"/>
  <c r="N279" i="3"/>
  <c r="P286" i="4" s="1"/>
  <c r="N280" i="3"/>
  <c r="P287" i="4" s="1"/>
  <c r="N281" i="3"/>
  <c r="P288" i="4" s="1"/>
  <c r="N282" i="3"/>
  <c r="N283" i="3"/>
  <c r="P290" i="4" s="1"/>
  <c r="N284" i="3"/>
  <c r="P291" i="4" s="1"/>
  <c r="N285" i="3"/>
  <c r="N286" i="3"/>
  <c r="P293" i="4" s="1"/>
  <c r="N287" i="3"/>
  <c r="P294" i="4" s="1"/>
  <c r="N288" i="3"/>
  <c r="P295" i="4" s="1"/>
  <c r="N289" i="3"/>
  <c r="P296" i="4" s="1"/>
  <c r="N290" i="3"/>
  <c r="N291" i="3"/>
  <c r="P298" i="4" s="1"/>
  <c r="N292" i="3"/>
  <c r="N293" i="3"/>
  <c r="N294" i="3"/>
  <c r="N295" i="3"/>
  <c r="P302" i="4" s="1"/>
  <c r="N296" i="3"/>
  <c r="P303" i="4" s="1"/>
  <c r="N297" i="3"/>
  <c r="P304" i="4" s="1"/>
  <c r="N298" i="3"/>
  <c r="N299" i="3"/>
  <c r="P306" i="4" s="1"/>
  <c r="N300" i="3"/>
  <c r="P307" i="4" s="1"/>
  <c r="N301" i="3"/>
  <c r="N302" i="3"/>
  <c r="N303" i="3"/>
  <c r="P310" i="4" s="1"/>
  <c r="N304" i="3"/>
  <c r="P311" i="4" s="1"/>
  <c r="N305" i="3"/>
  <c r="P312" i="4" s="1"/>
  <c r="N306" i="3"/>
  <c r="N307" i="3"/>
  <c r="P314" i="4" s="1"/>
  <c r="N308" i="3"/>
  <c r="P315" i="4" s="1"/>
  <c r="N309" i="3"/>
  <c r="N310" i="3"/>
  <c r="N311" i="3"/>
  <c r="P318" i="4" s="1"/>
  <c r="N312" i="3"/>
  <c r="P319" i="4" s="1"/>
  <c r="N313" i="3"/>
  <c r="P320" i="4" s="1"/>
  <c r="N314" i="3"/>
  <c r="N315" i="3"/>
  <c r="P322" i="4" s="1"/>
  <c r="N316" i="3"/>
  <c r="P323" i="4" s="1"/>
  <c r="N317" i="3"/>
  <c r="N318" i="3"/>
  <c r="N319" i="3"/>
  <c r="P326" i="4" s="1"/>
  <c r="N320" i="3"/>
  <c r="P327" i="4" s="1"/>
  <c r="N321" i="3"/>
  <c r="P328" i="4" s="1"/>
  <c r="N322" i="3"/>
  <c r="N323" i="3"/>
  <c r="P330" i="4" s="1"/>
  <c r="N324" i="3"/>
  <c r="P331" i="4" s="1"/>
  <c r="N325" i="3"/>
  <c r="N326" i="3"/>
  <c r="N327" i="3"/>
  <c r="P334" i="4" s="1"/>
  <c r="N328" i="3"/>
  <c r="P335" i="4" s="1"/>
  <c r="N329" i="3"/>
  <c r="P336" i="4" s="1"/>
  <c r="N330" i="3"/>
  <c r="N331" i="3"/>
  <c r="P338" i="4" s="1"/>
  <c r="N332" i="3"/>
  <c r="P339" i="4" s="1"/>
  <c r="N333" i="3"/>
  <c r="O333" i="3" s="1"/>
  <c r="N334" i="3"/>
  <c r="N335" i="3"/>
  <c r="P342" i="4" s="1"/>
  <c r="N336" i="3"/>
  <c r="P343" i="4" s="1"/>
  <c r="N337" i="3"/>
  <c r="P344" i="4" s="1"/>
  <c r="N338" i="3"/>
  <c r="N339" i="3"/>
  <c r="P346" i="4" s="1"/>
  <c r="N340" i="3"/>
  <c r="P347" i="4" s="1"/>
  <c r="N341" i="3"/>
  <c r="N342" i="3"/>
  <c r="N343" i="3"/>
  <c r="P350" i="4" s="1"/>
  <c r="N344" i="3"/>
  <c r="N345" i="3"/>
  <c r="P352" i="4" s="1"/>
  <c r="N346" i="3"/>
  <c r="N347" i="3"/>
  <c r="P354" i="4" s="1"/>
  <c r="N348" i="3"/>
  <c r="P355" i="4" s="1"/>
  <c r="N349" i="3"/>
  <c r="N350" i="3"/>
  <c r="N351" i="3"/>
  <c r="P358" i="4" s="1"/>
  <c r="N352" i="3"/>
  <c r="N353" i="3"/>
  <c r="P360" i="4" s="1"/>
  <c r="N354" i="3"/>
  <c r="N355" i="3"/>
  <c r="P362" i="4" s="1"/>
  <c r="N356" i="3"/>
  <c r="N357" i="3"/>
  <c r="O357" i="3" s="1"/>
  <c r="N358" i="3"/>
  <c r="N359" i="3"/>
  <c r="N360" i="3"/>
  <c r="N361" i="3"/>
  <c r="N362" i="3"/>
  <c r="N363" i="3"/>
  <c r="N364" i="3"/>
  <c r="N365" i="3"/>
  <c r="N366" i="3"/>
  <c r="N367" i="3"/>
  <c r="N368" i="3"/>
  <c r="N369" i="3"/>
  <c r="N370" i="3"/>
  <c r="N371" i="3"/>
  <c r="N372" i="3"/>
  <c r="N373" i="3"/>
  <c r="P380" i="4" s="1"/>
  <c r="N374" i="3"/>
  <c r="N375" i="3"/>
  <c r="N376" i="3"/>
  <c r="N377" i="3"/>
  <c r="N378" i="3"/>
  <c r="N379" i="3"/>
  <c r="N380" i="3"/>
  <c r="N381" i="3"/>
  <c r="P388" i="4" s="1"/>
  <c r="N382" i="3"/>
  <c r="N383" i="3"/>
  <c r="N384" i="3"/>
  <c r="N385" i="3"/>
  <c r="N386" i="3"/>
  <c r="N387" i="3"/>
  <c r="N388" i="3"/>
  <c r="N389" i="3"/>
  <c r="N390" i="3"/>
  <c r="N391" i="3"/>
  <c r="N392" i="3"/>
  <c r="N393" i="3"/>
  <c r="N394" i="3"/>
  <c r="N395" i="3"/>
  <c r="N396" i="3"/>
  <c r="N397" i="3"/>
  <c r="N398" i="3"/>
  <c r="N399" i="3"/>
  <c r="N400" i="3"/>
  <c r="N401" i="3"/>
  <c r="N402" i="3"/>
  <c r="N403" i="3"/>
  <c r="N404" i="3"/>
  <c r="N405" i="3"/>
  <c r="P412" i="4" s="1"/>
  <c r="N406" i="3"/>
  <c r="N407" i="3"/>
  <c r="N408" i="3"/>
  <c r="N409" i="3"/>
  <c r="N410" i="3"/>
  <c r="N411" i="3"/>
  <c r="N412" i="3"/>
  <c r="N413" i="3"/>
  <c r="N414" i="3"/>
  <c r="N415" i="3"/>
  <c r="N416" i="3"/>
  <c r="N417" i="3"/>
  <c r="N418" i="3"/>
  <c r="N419" i="3"/>
  <c r="N420" i="3"/>
  <c r="O420" i="3" s="1"/>
  <c r="Q427" i="4" s="1"/>
  <c r="N421" i="3"/>
  <c r="P428" i="4" s="1"/>
  <c r="N422" i="3"/>
  <c r="N423" i="3"/>
  <c r="N424" i="3"/>
  <c r="N425" i="3"/>
  <c r="N426" i="3"/>
  <c r="N427" i="3"/>
  <c r="N428" i="3"/>
  <c r="N429" i="3"/>
  <c r="N430" i="3"/>
  <c r="N431" i="3"/>
  <c r="N432" i="3"/>
  <c r="N433" i="3"/>
  <c r="N434" i="3"/>
  <c r="N435" i="3"/>
  <c r="N436" i="3"/>
  <c r="N437" i="3"/>
  <c r="N438" i="3"/>
  <c r="O438" i="3" s="1"/>
  <c r="N439" i="3"/>
  <c r="P446" i="4" s="1"/>
  <c r="N440" i="3"/>
  <c r="N441" i="3"/>
  <c r="N442" i="3"/>
  <c r="N443" i="3"/>
  <c r="N444" i="3"/>
  <c r="N445" i="3"/>
  <c r="N446" i="3"/>
  <c r="N447" i="3"/>
  <c r="P454" i="4" s="1"/>
  <c r="N448" i="3"/>
  <c r="N449" i="3"/>
  <c r="N450" i="3"/>
  <c r="N451" i="3"/>
  <c r="N452" i="3"/>
  <c r="N453" i="3"/>
  <c r="N454" i="3"/>
  <c r="O454" i="3" s="1"/>
  <c r="N455" i="3"/>
  <c r="P462" i="4" s="1"/>
  <c r="N456" i="3"/>
  <c r="N457" i="3"/>
  <c r="N458" i="3"/>
  <c r="N459" i="3"/>
  <c r="N460" i="3"/>
  <c r="N461" i="3"/>
  <c r="N462" i="3"/>
  <c r="N463" i="3"/>
  <c r="P470" i="4" s="1"/>
  <c r="N464" i="3"/>
  <c r="N465" i="3"/>
  <c r="N466" i="3"/>
  <c r="N467" i="3"/>
  <c r="N468" i="3"/>
  <c r="N469" i="3"/>
  <c r="N470" i="3"/>
  <c r="O470" i="3" s="1"/>
  <c r="N471" i="3"/>
  <c r="N472" i="3"/>
  <c r="N473" i="3"/>
  <c r="N474" i="3"/>
  <c r="N475" i="3"/>
  <c r="N476" i="3"/>
  <c r="N477" i="3"/>
  <c r="N478" i="3"/>
  <c r="O478" i="3" s="1"/>
  <c r="N479" i="3"/>
  <c r="P486" i="4" s="1"/>
  <c r="N480" i="3"/>
  <c r="N481" i="3"/>
  <c r="N482" i="3"/>
  <c r="N483" i="3"/>
  <c r="N484" i="3"/>
  <c r="N485" i="3"/>
  <c r="N486" i="3"/>
  <c r="O486" i="3" s="1"/>
  <c r="N487" i="3"/>
  <c r="P494" i="4" s="1"/>
  <c r="N488" i="3"/>
  <c r="N489" i="3"/>
  <c r="N490" i="3"/>
  <c r="N491" i="3"/>
  <c r="N492" i="3"/>
  <c r="N493" i="3"/>
  <c r="N494" i="3"/>
  <c r="O494" i="3" s="1"/>
  <c r="N495" i="3"/>
  <c r="P502" i="4" s="1"/>
  <c r="N496" i="3"/>
  <c r="N497" i="3"/>
  <c r="N498" i="3"/>
  <c r="N499" i="3"/>
  <c r="N500" i="3"/>
  <c r="N501" i="3"/>
  <c r="N502" i="3"/>
  <c r="O502" i="3" s="1"/>
  <c r="N503" i="3"/>
  <c r="P510" i="4" s="1"/>
  <c r="N504" i="3"/>
  <c r="N505" i="3"/>
  <c r="N506" i="3"/>
  <c r="N507" i="3"/>
  <c r="N508" i="3"/>
  <c r="N509" i="3"/>
  <c r="N510" i="3"/>
  <c r="N511" i="3"/>
  <c r="P518" i="4" s="1"/>
  <c r="N512" i="3"/>
  <c r="N513" i="3"/>
  <c r="N514" i="3"/>
  <c r="N515" i="3"/>
  <c r="N516" i="3"/>
  <c r="N517" i="3"/>
  <c r="N518" i="3"/>
  <c r="O518" i="3" s="1"/>
  <c r="N519" i="3"/>
  <c r="P526" i="4" s="1"/>
  <c r="N520" i="3"/>
  <c r="N521" i="3"/>
  <c r="N522" i="3"/>
  <c r="N523" i="3"/>
  <c r="N524" i="3"/>
  <c r="N525" i="3"/>
  <c r="N526" i="3"/>
  <c r="N527" i="3"/>
  <c r="P534" i="4" s="1"/>
  <c r="N528" i="3"/>
  <c r="N529" i="3"/>
  <c r="N530" i="3"/>
  <c r="N531" i="3"/>
  <c r="N532" i="3"/>
  <c r="N533" i="3"/>
  <c r="N534" i="3"/>
  <c r="O534" i="3" s="1"/>
  <c r="N535" i="3"/>
  <c r="N536" i="3"/>
  <c r="N537" i="3"/>
  <c r="N538" i="3"/>
  <c r="N539" i="3"/>
  <c r="N540" i="3"/>
  <c r="N541" i="3"/>
  <c r="N542" i="3"/>
  <c r="O542" i="3" s="1"/>
  <c r="N543" i="3"/>
  <c r="P550" i="4" s="1"/>
  <c r="N544" i="3"/>
  <c r="N545" i="3"/>
  <c r="N546" i="3"/>
  <c r="N547" i="3"/>
  <c r="N548" i="3"/>
  <c r="N549" i="3"/>
  <c r="N550" i="3"/>
  <c r="O550" i="3" s="1"/>
  <c r="N551" i="3"/>
  <c r="P558" i="4" s="1"/>
  <c r="N552" i="3"/>
  <c r="N553" i="3"/>
  <c r="N554" i="3"/>
  <c r="N555" i="3"/>
  <c r="N556" i="3"/>
  <c r="N557" i="3"/>
  <c r="N558" i="3"/>
  <c r="O558" i="3" s="1"/>
  <c r="N559" i="3"/>
  <c r="P566" i="4" s="1"/>
  <c r="N560" i="3"/>
  <c r="N561" i="3"/>
  <c r="N562" i="3"/>
  <c r="N563" i="3"/>
  <c r="N564" i="3"/>
  <c r="N565" i="3"/>
  <c r="N566" i="3"/>
  <c r="O566" i="3" s="1"/>
  <c r="N567" i="3"/>
  <c r="P574" i="4" s="1"/>
  <c r="N568" i="3"/>
  <c r="N569" i="3"/>
  <c r="N570" i="3"/>
  <c r="N571" i="3"/>
  <c r="N572" i="3"/>
  <c r="N573" i="3"/>
  <c r="N574" i="3"/>
  <c r="N575" i="3"/>
  <c r="P582" i="4" s="1"/>
  <c r="N576" i="3"/>
  <c r="N577" i="3"/>
  <c r="N578" i="3"/>
  <c r="N579" i="3"/>
  <c r="N580" i="3"/>
  <c r="N581" i="3"/>
  <c r="N582" i="3"/>
  <c r="O582" i="3" s="1"/>
  <c r="N583" i="3"/>
  <c r="P590" i="4" s="1"/>
  <c r="N584" i="3"/>
  <c r="N585" i="3"/>
  <c r="N586" i="3"/>
  <c r="N587" i="3"/>
  <c r="N588" i="3"/>
  <c r="N589" i="3"/>
  <c r="N590" i="3"/>
  <c r="N591" i="3"/>
  <c r="P598" i="4" s="1"/>
  <c r="N592" i="3"/>
  <c r="N593" i="3"/>
  <c r="N594" i="3"/>
  <c r="N595" i="3"/>
  <c r="N596" i="3"/>
  <c r="N597" i="3"/>
  <c r="N598" i="3"/>
  <c r="O598" i="3" s="1"/>
  <c r="N599" i="3"/>
  <c r="N600" i="3"/>
  <c r="N601" i="3"/>
  <c r="N602" i="3"/>
  <c r="N603" i="3"/>
  <c r="N604" i="3"/>
  <c r="N605" i="3"/>
  <c r="N606" i="3"/>
  <c r="O606" i="3" s="1"/>
  <c r="N607" i="3"/>
  <c r="P614" i="4" s="1"/>
  <c r="N608" i="3"/>
  <c r="N609" i="3"/>
  <c r="N610" i="3"/>
  <c r="N611" i="3"/>
  <c r="N612" i="3"/>
  <c r="N613" i="3"/>
  <c r="N614" i="3"/>
  <c r="O614" i="3" s="1"/>
  <c r="N615" i="3"/>
  <c r="P622" i="4" s="1"/>
  <c r="N616" i="3"/>
  <c r="N617" i="3"/>
  <c r="N618" i="3"/>
  <c r="N619" i="3"/>
  <c r="N620" i="3"/>
  <c r="N621" i="3"/>
  <c r="N622" i="3"/>
  <c r="P629" i="4" s="1"/>
  <c r="N623" i="3"/>
  <c r="P630" i="4" s="1"/>
  <c r="N624" i="3"/>
  <c r="N625" i="3"/>
  <c r="N626" i="3"/>
  <c r="N627" i="3"/>
  <c r="N628" i="3"/>
  <c r="N629" i="3"/>
  <c r="N630" i="3"/>
  <c r="P637" i="4" s="1"/>
  <c r="N631" i="3"/>
  <c r="P638" i="4" s="1"/>
  <c r="N632" i="3"/>
  <c r="N633" i="3"/>
  <c r="N634" i="3"/>
  <c r="N635" i="3"/>
  <c r="N636" i="3"/>
  <c r="N637" i="3"/>
  <c r="N638" i="3"/>
  <c r="P645" i="4" s="1"/>
  <c r="N639" i="3"/>
  <c r="P646" i="4" s="1"/>
  <c r="N640" i="3"/>
  <c r="N641" i="3"/>
  <c r="N642" i="3"/>
  <c r="N643" i="3"/>
  <c r="N644" i="3"/>
  <c r="N645" i="3"/>
  <c r="N646" i="3"/>
  <c r="P653" i="4" s="1"/>
  <c r="N647" i="3"/>
  <c r="P654" i="4" s="1"/>
  <c r="N648" i="3"/>
  <c r="N649" i="3"/>
  <c r="N650" i="3"/>
  <c r="N651" i="3"/>
  <c r="P658" i="4" s="1"/>
  <c r="N652" i="3"/>
  <c r="P659" i="4" s="1"/>
  <c r="N653" i="3"/>
  <c r="N654" i="3"/>
  <c r="P661" i="4" s="1"/>
  <c r="N655" i="3"/>
  <c r="N656" i="3"/>
  <c r="P663" i="4" s="1"/>
  <c r="N657" i="3"/>
  <c r="P664" i="4" s="1"/>
  <c r="N658" i="3"/>
  <c r="P665" i="4" s="1"/>
  <c r="N659" i="3"/>
  <c r="P666" i="4" s="1"/>
  <c r="N660" i="3"/>
  <c r="P667" i="4" s="1"/>
  <c r="N661" i="3"/>
  <c r="N662" i="3"/>
  <c r="P669" i="4" s="1"/>
  <c r="N663" i="3"/>
  <c r="N664" i="3"/>
  <c r="P671" i="4" s="1"/>
  <c r="N665" i="3"/>
  <c r="P672" i="4" s="1"/>
  <c r="N666" i="3"/>
  <c r="P673" i="4" s="1"/>
  <c r="N667" i="3"/>
  <c r="P674" i="4" s="1"/>
  <c r="N668" i="3"/>
  <c r="P675" i="4" s="1"/>
  <c r="N669" i="3"/>
  <c r="N670" i="3"/>
  <c r="P677" i="4" s="1"/>
  <c r="N671" i="3"/>
  <c r="N672" i="3"/>
  <c r="P679" i="4" s="1"/>
  <c r="N673" i="3"/>
  <c r="P680" i="4" s="1"/>
  <c r="N674" i="3"/>
  <c r="P681" i="4" s="1"/>
  <c r="N675" i="3"/>
  <c r="P682" i="4" s="1"/>
  <c r="N676" i="3"/>
  <c r="P683" i="4" s="1"/>
  <c r="N677" i="3"/>
  <c r="N678" i="3"/>
  <c r="P685" i="4" s="1"/>
  <c r="N679" i="3"/>
  <c r="N680" i="3"/>
  <c r="P687" i="4" s="1"/>
  <c r="N681" i="3"/>
  <c r="P688" i="4" s="1"/>
  <c r="N682" i="3"/>
  <c r="P689" i="4" s="1"/>
  <c r="N683" i="3"/>
  <c r="P690" i="4" s="1"/>
  <c r="N684" i="3"/>
  <c r="P691" i="4" s="1"/>
  <c r="N685" i="3"/>
  <c r="N686" i="3"/>
  <c r="P693" i="4" s="1"/>
  <c r="N687" i="3"/>
  <c r="N688" i="3"/>
  <c r="P695" i="4" s="1"/>
  <c r="N689" i="3"/>
  <c r="P696" i="4" s="1"/>
  <c r="N690" i="3"/>
  <c r="P697" i="4" s="1"/>
  <c r="N691" i="3"/>
  <c r="P698" i="4" s="1"/>
  <c r="N692" i="3"/>
  <c r="P699" i="4" s="1"/>
  <c r="N693" i="3"/>
  <c r="N694" i="3"/>
  <c r="P701" i="4" s="1"/>
  <c r="N695" i="3"/>
  <c r="N696" i="3"/>
  <c r="P703" i="4" s="1"/>
  <c r="N697" i="3"/>
  <c r="P704" i="4" s="1"/>
  <c r="N698" i="3"/>
  <c r="P705" i="4" s="1"/>
  <c r="N699" i="3"/>
  <c r="P706" i="4" s="1"/>
  <c r="N700" i="3"/>
  <c r="P707" i="4" s="1"/>
  <c r="N701" i="3"/>
  <c r="N702" i="3"/>
  <c r="P709" i="4" s="1"/>
  <c r="N703" i="3"/>
  <c r="N704" i="3"/>
  <c r="P711" i="4" s="1"/>
  <c r="N705" i="3"/>
  <c r="P712" i="4" s="1"/>
  <c r="N706" i="3"/>
  <c r="P713" i="4" s="1"/>
  <c r="N707" i="3"/>
  <c r="P714" i="4" s="1"/>
  <c r="N708" i="3"/>
  <c r="P715" i="4" s="1"/>
  <c r="N709" i="3"/>
  <c r="N710" i="3"/>
  <c r="P717" i="4" s="1"/>
  <c r="N711" i="3"/>
  <c r="N712" i="3"/>
  <c r="P719" i="4" s="1"/>
  <c r="N713" i="3"/>
  <c r="P720" i="4" s="1"/>
  <c r="N714" i="3"/>
  <c r="P721" i="4" s="1"/>
  <c r="N715" i="3"/>
  <c r="P722" i="4" s="1"/>
  <c r="N716" i="3"/>
  <c r="P723" i="4" s="1"/>
  <c r="N717" i="3"/>
  <c r="N718" i="3"/>
  <c r="P725" i="4" s="1"/>
  <c r="N719" i="3"/>
  <c r="N720" i="3"/>
  <c r="P727" i="4" s="1"/>
  <c r="N721" i="3"/>
  <c r="P728" i="4" s="1"/>
  <c r="N722" i="3"/>
  <c r="P729" i="4" s="1"/>
  <c r="N723" i="3"/>
  <c r="P730" i="4" s="1"/>
  <c r="N724" i="3"/>
  <c r="P731" i="4" s="1"/>
  <c r="N725" i="3"/>
  <c r="N726" i="3"/>
  <c r="P733" i="4" s="1"/>
  <c r="N727" i="3"/>
  <c r="N728" i="3"/>
  <c r="P735" i="4" s="1"/>
  <c r="N729" i="3"/>
  <c r="P736" i="4" s="1"/>
  <c r="N730" i="3"/>
  <c r="P737" i="4" s="1"/>
  <c r="N731" i="3"/>
  <c r="P738" i="4" s="1"/>
  <c r="N732" i="3"/>
  <c r="P739" i="4" s="1"/>
  <c r="N733" i="3"/>
  <c r="N734" i="3"/>
  <c r="P741" i="4" s="1"/>
  <c r="N735" i="3"/>
  <c r="N736" i="3"/>
  <c r="P743" i="4" s="1"/>
  <c r="N737" i="3"/>
  <c r="P744" i="4" s="1"/>
  <c r="N738" i="3"/>
  <c r="P745" i="4" s="1"/>
  <c r="N739" i="3"/>
  <c r="P746" i="4" s="1"/>
  <c r="N740" i="3"/>
  <c r="P747" i="4" s="1"/>
  <c r="N741" i="3"/>
  <c r="N742" i="3"/>
  <c r="P749" i="4" s="1"/>
  <c r="N743" i="3"/>
  <c r="N744" i="3"/>
  <c r="P751" i="4" s="1"/>
  <c r="N745" i="3"/>
  <c r="P752" i="4" s="1"/>
  <c r="N746" i="3"/>
  <c r="P753" i="4" s="1"/>
  <c r="N747" i="3"/>
  <c r="P754" i="4" s="1"/>
  <c r="N748" i="3"/>
  <c r="P755" i="4" s="1"/>
  <c r="N749" i="3"/>
  <c r="N750" i="3"/>
  <c r="P757" i="4" s="1"/>
  <c r="N751" i="3"/>
  <c r="N752" i="3"/>
  <c r="P759" i="4" s="1"/>
  <c r="N753" i="3"/>
  <c r="P760" i="4" s="1"/>
  <c r="N754" i="3"/>
  <c r="P761" i="4" s="1"/>
  <c r="N755" i="3"/>
  <c r="P762" i="4" s="1"/>
  <c r="N756" i="3"/>
  <c r="P763" i="4" s="1"/>
  <c r="N757" i="3"/>
  <c r="N758" i="3"/>
  <c r="P765" i="4" s="1"/>
  <c r="N759" i="3"/>
  <c r="N760" i="3"/>
  <c r="P767" i="4" s="1"/>
  <c r="N761" i="3"/>
  <c r="P768" i="4" s="1"/>
  <c r="N762" i="3"/>
  <c r="P769" i="4" s="1"/>
  <c r="N763" i="3"/>
  <c r="P770" i="4" s="1"/>
  <c r="N764" i="3"/>
  <c r="P771" i="4" s="1"/>
  <c r="N765" i="3"/>
  <c r="N766" i="3"/>
  <c r="P773" i="4" s="1"/>
  <c r="N767" i="3"/>
  <c r="N768" i="3"/>
  <c r="P775" i="4" s="1"/>
  <c r="N769" i="3"/>
  <c r="P776" i="4" s="1"/>
  <c r="N770" i="3"/>
  <c r="P777" i="4" s="1"/>
  <c r="N771" i="3"/>
  <c r="P778" i="4" s="1"/>
  <c r="N772" i="3"/>
  <c r="P779" i="4" s="1"/>
  <c r="N773" i="3"/>
  <c r="N774" i="3"/>
  <c r="P781" i="4" s="1"/>
  <c r="N775" i="3"/>
  <c r="N776" i="3"/>
  <c r="P783" i="4" s="1"/>
  <c r="N777" i="3"/>
  <c r="P784" i="4" s="1"/>
  <c r="N778" i="3"/>
  <c r="P785" i="4" s="1"/>
  <c r="N779" i="3"/>
  <c r="P786" i="4" s="1"/>
  <c r="N780" i="3"/>
  <c r="P787" i="4" s="1"/>
  <c r="N781" i="3"/>
  <c r="N782" i="3"/>
  <c r="P789" i="4" s="1"/>
  <c r="N783" i="3"/>
  <c r="N784" i="3"/>
  <c r="P791" i="4" s="1"/>
  <c r="N785" i="3"/>
  <c r="P792" i="4" s="1"/>
  <c r="N786" i="3"/>
  <c r="P793" i="4" s="1"/>
  <c r="N787" i="3"/>
  <c r="P794" i="4" s="1"/>
  <c r="N788" i="3"/>
  <c r="P795" i="4" s="1"/>
  <c r="J4" i="3"/>
  <c r="K4" i="3" s="1"/>
  <c r="J5" i="3"/>
  <c r="K5" i="3" s="1"/>
  <c r="J6" i="3"/>
  <c r="K6" i="3" s="1"/>
  <c r="J7" i="3"/>
  <c r="K7" i="3" s="1"/>
  <c r="J8" i="3"/>
  <c r="K8" i="3" s="1"/>
  <c r="J9" i="3"/>
  <c r="K9" i="3" s="1"/>
  <c r="J10" i="3"/>
  <c r="K10" i="3" s="1"/>
  <c r="J11" i="3"/>
  <c r="K11" i="3" s="1"/>
  <c r="J12" i="3"/>
  <c r="K12" i="3" s="1"/>
  <c r="J13" i="3"/>
  <c r="K13" i="3" s="1"/>
  <c r="J14" i="3"/>
  <c r="K14" i="3" s="1"/>
  <c r="J15" i="3"/>
  <c r="K15" i="3" s="1"/>
  <c r="J16" i="3"/>
  <c r="J17" i="3"/>
  <c r="K17" i="3" s="1"/>
  <c r="J18" i="3"/>
  <c r="K18" i="3" s="1"/>
  <c r="J19" i="3"/>
  <c r="K19" i="3" s="1"/>
  <c r="J20" i="3"/>
  <c r="K20" i="3" s="1"/>
  <c r="J21" i="3"/>
  <c r="K21" i="3" s="1"/>
  <c r="J22" i="3"/>
  <c r="K22" i="3" s="1"/>
  <c r="J23" i="3"/>
  <c r="K23" i="3" s="1"/>
  <c r="J24" i="3"/>
  <c r="J25" i="3"/>
  <c r="K25" i="3" s="1"/>
  <c r="J26" i="3"/>
  <c r="K26" i="3" s="1"/>
  <c r="J27" i="3"/>
  <c r="K27" i="3" s="1"/>
  <c r="J28" i="3"/>
  <c r="K28" i="3" s="1"/>
  <c r="J29" i="3"/>
  <c r="K29" i="3" s="1"/>
  <c r="J30" i="3"/>
  <c r="K30" i="3" s="1"/>
  <c r="J31" i="3"/>
  <c r="K31" i="3" s="1"/>
  <c r="J32" i="3"/>
  <c r="J33" i="3"/>
  <c r="K33" i="3" s="1"/>
  <c r="J34" i="3"/>
  <c r="K34" i="3" s="1"/>
  <c r="J35" i="3"/>
  <c r="K35" i="3" s="1"/>
  <c r="J36" i="3"/>
  <c r="K36" i="3" s="1"/>
  <c r="J37" i="3"/>
  <c r="K37" i="3" s="1"/>
  <c r="J38" i="3"/>
  <c r="K38" i="3" s="1"/>
  <c r="J39" i="3"/>
  <c r="K39" i="3" s="1"/>
  <c r="J40" i="3"/>
  <c r="K40" i="3" s="1"/>
  <c r="J41" i="3"/>
  <c r="K41" i="3" s="1"/>
  <c r="J42" i="3"/>
  <c r="K42" i="3" s="1"/>
  <c r="J43" i="3"/>
  <c r="J44" i="3"/>
  <c r="K44" i="3" s="1"/>
  <c r="J45" i="3"/>
  <c r="K45" i="3" s="1"/>
  <c r="J46" i="3"/>
  <c r="K46" i="3" s="1"/>
  <c r="J47" i="3"/>
  <c r="K47" i="3" s="1"/>
  <c r="J48" i="3"/>
  <c r="K48" i="3" s="1"/>
  <c r="J49" i="3"/>
  <c r="K49" i="3" s="1"/>
  <c r="J50" i="3"/>
  <c r="K50" i="3" s="1"/>
  <c r="J51" i="3"/>
  <c r="J52" i="3"/>
  <c r="K52" i="3" s="1"/>
  <c r="J53" i="3"/>
  <c r="J54" i="3"/>
  <c r="K54" i="3" s="1"/>
  <c r="J55" i="3"/>
  <c r="K55" i="3" s="1"/>
  <c r="J56" i="3"/>
  <c r="K56" i="3" s="1"/>
  <c r="J57" i="3"/>
  <c r="K57" i="3" s="1"/>
  <c r="J58" i="3"/>
  <c r="K58" i="3" s="1"/>
  <c r="J59" i="3"/>
  <c r="J60" i="3"/>
  <c r="K60" i="3" s="1"/>
  <c r="J61" i="3"/>
  <c r="K61" i="3" s="1"/>
  <c r="J62" i="3"/>
  <c r="K62" i="3" s="1"/>
  <c r="J63" i="3"/>
  <c r="K63" i="3" s="1"/>
  <c r="J64" i="3"/>
  <c r="K64" i="3" s="1"/>
  <c r="J65" i="3"/>
  <c r="K65" i="3" s="1"/>
  <c r="J66" i="3"/>
  <c r="K66" i="3" s="1"/>
  <c r="J67" i="3"/>
  <c r="J68" i="3"/>
  <c r="K68" i="3" s="1"/>
  <c r="J69" i="3"/>
  <c r="K69" i="3" s="1"/>
  <c r="J70" i="3"/>
  <c r="K70" i="3" s="1"/>
  <c r="J71" i="3"/>
  <c r="K71" i="3" s="1"/>
  <c r="J72" i="3"/>
  <c r="K72" i="3" s="1"/>
  <c r="J73" i="3"/>
  <c r="K73" i="3" s="1"/>
  <c r="J74" i="3"/>
  <c r="K74" i="3" s="1"/>
  <c r="J75" i="3"/>
  <c r="K75" i="3" s="1"/>
  <c r="J76" i="3"/>
  <c r="K76" i="3" s="1"/>
  <c r="J77" i="3"/>
  <c r="K77" i="3" s="1"/>
  <c r="J78" i="3"/>
  <c r="K78" i="3" s="1"/>
  <c r="J79" i="3"/>
  <c r="K79" i="3" s="1"/>
  <c r="J80" i="3"/>
  <c r="K80" i="3" s="1"/>
  <c r="J81" i="3"/>
  <c r="K81" i="3" s="1"/>
  <c r="J82" i="3"/>
  <c r="J83" i="3"/>
  <c r="K83" i="3" s="1"/>
  <c r="J84" i="3"/>
  <c r="K84" i="3" s="1"/>
  <c r="J85" i="3"/>
  <c r="K85" i="3" s="1"/>
  <c r="J86" i="3"/>
  <c r="K86" i="3" s="1"/>
  <c r="J87" i="3"/>
  <c r="K87" i="3" s="1"/>
  <c r="J88" i="3"/>
  <c r="K88" i="3" s="1"/>
  <c r="J89" i="3"/>
  <c r="K89" i="3" s="1"/>
  <c r="J90" i="3"/>
  <c r="J91" i="3"/>
  <c r="K91" i="3" s="1"/>
  <c r="J92" i="3"/>
  <c r="K92" i="3" s="1"/>
  <c r="J93" i="3"/>
  <c r="K93" i="3" s="1"/>
  <c r="J94" i="3"/>
  <c r="K94" i="3" s="1"/>
  <c r="J95" i="3"/>
  <c r="K95" i="3" s="1"/>
  <c r="J96" i="3"/>
  <c r="K96" i="3" s="1"/>
  <c r="J97" i="3"/>
  <c r="K97" i="3" s="1"/>
  <c r="J98" i="3"/>
  <c r="J99" i="3"/>
  <c r="K99" i="3" s="1"/>
  <c r="J100" i="3"/>
  <c r="K100" i="3" s="1"/>
  <c r="J101" i="3"/>
  <c r="K101" i="3" s="1"/>
  <c r="J102" i="3"/>
  <c r="K102" i="3" s="1"/>
  <c r="J103" i="3"/>
  <c r="K103" i="3" s="1"/>
  <c r="J104" i="3"/>
  <c r="K104" i="3" s="1"/>
  <c r="J105" i="3"/>
  <c r="K105" i="3" s="1"/>
  <c r="J106" i="3"/>
  <c r="J107" i="3"/>
  <c r="K107" i="3" s="1"/>
  <c r="J108" i="3"/>
  <c r="K108" i="3" s="1"/>
  <c r="J109" i="3"/>
  <c r="K109" i="3" s="1"/>
  <c r="J110" i="3"/>
  <c r="K110" i="3" s="1"/>
  <c r="J111" i="3"/>
  <c r="K111" i="3" s="1"/>
  <c r="J112" i="3"/>
  <c r="K112" i="3" s="1"/>
  <c r="J113" i="3"/>
  <c r="K113" i="3" s="1"/>
  <c r="J114" i="3"/>
  <c r="J115" i="3"/>
  <c r="K115" i="3" s="1"/>
  <c r="J116" i="3"/>
  <c r="K116" i="3" s="1"/>
  <c r="J117" i="3"/>
  <c r="K117" i="3" s="1"/>
  <c r="J118" i="3"/>
  <c r="K118" i="3" s="1"/>
  <c r="J119" i="3"/>
  <c r="K119" i="3" s="1"/>
  <c r="J120" i="3"/>
  <c r="K120" i="3" s="1"/>
  <c r="J121" i="3"/>
  <c r="K121" i="3" s="1"/>
  <c r="J122" i="3"/>
  <c r="J123" i="3"/>
  <c r="K123" i="3" s="1"/>
  <c r="J124" i="3"/>
  <c r="K124" i="3" s="1"/>
  <c r="J125" i="3"/>
  <c r="K125" i="3" s="1"/>
  <c r="J126" i="3"/>
  <c r="K126" i="3" s="1"/>
  <c r="J127" i="3"/>
  <c r="K127" i="3" s="1"/>
  <c r="J128" i="3"/>
  <c r="K128" i="3" s="1"/>
  <c r="J129" i="3"/>
  <c r="K129" i="3" s="1"/>
  <c r="J130" i="3"/>
  <c r="J131" i="3"/>
  <c r="K131" i="3" s="1"/>
  <c r="J132" i="3"/>
  <c r="K132" i="3" s="1"/>
  <c r="J133" i="3"/>
  <c r="K133" i="3" s="1"/>
  <c r="J134" i="3"/>
  <c r="K134" i="3" s="1"/>
  <c r="J135" i="3"/>
  <c r="K135" i="3" s="1"/>
  <c r="J136" i="3"/>
  <c r="K136" i="3" s="1"/>
  <c r="J137" i="3"/>
  <c r="K137" i="3" s="1"/>
  <c r="J138" i="3"/>
  <c r="J139" i="3"/>
  <c r="K139" i="3" s="1"/>
  <c r="J140" i="3"/>
  <c r="K140" i="3" s="1"/>
  <c r="J141" i="3"/>
  <c r="K141" i="3" s="1"/>
  <c r="J142" i="3"/>
  <c r="K142" i="3" s="1"/>
  <c r="J143" i="3"/>
  <c r="K143" i="3" s="1"/>
  <c r="J144" i="3"/>
  <c r="K144" i="3" s="1"/>
  <c r="J145" i="3"/>
  <c r="K145" i="3" s="1"/>
  <c r="J146" i="3"/>
  <c r="J147" i="3"/>
  <c r="K147" i="3" s="1"/>
  <c r="J148" i="3"/>
  <c r="K148" i="3" s="1"/>
  <c r="J149" i="3"/>
  <c r="K149" i="3" s="1"/>
  <c r="J150" i="3"/>
  <c r="K150" i="3" s="1"/>
  <c r="J151" i="3"/>
  <c r="K151" i="3" s="1"/>
  <c r="J152" i="3"/>
  <c r="K152" i="3" s="1"/>
  <c r="J153" i="3"/>
  <c r="K153" i="3" s="1"/>
  <c r="J154" i="3"/>
  <c r="J155" i="3"/>
  <c r="K155" i="3" s="1"/>
  <c r="J156" i="3"/>
  <c r="K156" i="3" s="1"/>
  <c r="J157" i="3"/>
  <c r="K157" i="3" s="1"/>
  <c r="J158" i="3"/>
  <c r="K158" i="3" s="1"/>
  <c r="J159" i="3"/>
  <c r="K159" i="3" s="1"/>
  <c r="J160" i="3"/>
  <c r="K160" i="3" s="1"/>
  <c r="J161" i="3"/>
  <c r="K161" i="3" s="1"/>
  <c r="J162" i="3"/>
  <c r="J163" i="3"/>
  <c r="K163" i="3" s="1"/>
  <c r="J164" i="3"/>
  <c r="K164" i="3" s="1"/>
  <c r="J165" i="3"/>
  <c r="K165" i="3" s="1"/>
  <c r="J166" i="3"/>
  <c r="K166" i="3" s="1"/>
  <c r="J167" i="3"/>
  <c r="K167" i="3" s="1"/>
  <c r="J168" i="3"/>
  <c r="K168" i="3" s="1"/>
  <c r="J169" i="3"/>
  <c r="K169" i="3" s="1"/>
  <c r="J170" i="3"/>
  <c r="J171" i="3"/>
  <c r="K171" i="3" s="1"/>
  <c r="J172" i="3"/>
  <c r="K172" i="3" s="1"/>
  <c r="J173" i="3"/>
  <c r="K173" i="3" s="1"/>
  <c r="J174" i="3"/>
  <c r="K174" i="3" s="1"/>
  <c r="J175" i="3"/>
  <c r="K175" i="3" s="1"/>
  <c r="J176" i="3"/>
  <c r="K176" i="3" s="1"/>
  <c r="J177" i="3"/>
  <c r="K177" i="3" s="1"/>
  <c r="J178" i="3"/>
  <c r="J179" i="3"/>
  <c r="K179" i="3" s="1"/>
  <c r="J180" i="3"/>
  <c r="K180" i="3" s="1"/>
  <c r="J181" i="3"/>
  <c r="K181" i="3" s="1"/>
  <c r="J182" i="3"/>
  <c r="K182" i="3" s="1"/>
  <c r="J183" i="3"/>
  <c r="K183" i="3" s="1"/>
  <c r="J184" i="3"/>
  <c r="K184" i="3" s="1"/>
  <c r="J185" i="3"/>
  <c r="K185" i="3" s="1"/>
  <c r="J186" i="3"/>
  <c r="J187" i="3"/>
  <c r="K187" i="3" s="1"/>
  <c r="J188" i="3"/>
  <c r="K188" i="3" s="1"/>
  <c r="J189" i="3"/>
  <c r="K189" i="3" s="1"/>
  <c r="J190" i="3"/>
  <c r="K190" i="3" s="1"/>
  <c r="J191" i="3"/>
  <c r="K191" i="3" s="1"/>
  <c r="J192" i="3"/>
  <c r="K192" i="3" s="1"/>
  <c r="J193" i="3"/>
  <c r="K193" i="3" s="1"/>
  <c r="J194" i="3"/>
  <c r="J195" i="3"/>
  <c r="K195" i="3" s="1"/>
  <c r="J196" i="3"/>
  <c r="K196" i="3" s="1"/>
  <c r="J197" i="3"/>
  <c r="K197" i="3" s="1"/>
  <c r="J198" i="3"/>
  <c r="K198" i="3" s="1"/>
  <c r="J199" i="3"/>
  <c r="K199" i="3" s="1"/>
  <c r="J200" i="3"/>
  <c r="K200" i="3" s="1"/>
  <c r="J201" i="3"/>
  <c r="K201" i="3" s="1"/>
  <c r="J202" i="3"/>
  <c r="J203" i="3"/>
  <c r="K203" i="3" s="1"/>
  <c r="J204" i="3"/>
  <c r="K204" i="3" s="1"/>
  <c r="J205" i="3"/>
  <c r="K205" i="3" s="1"/>
  <c r="J206" i="3"/>
  <c r="K206" i="3" s="1"/>
  <c r="J207" i="3"/>
  <c r="K207" i="3" s="1"/>
  <c r="J208" i="3"/>
  <c r="K208" i="3" s="1"/>
  <c r="J209" i="3"/>
  <c r="K209" i="3" s="1"/>
  <c r="J210" i="3"/>
  <c r="J211" i="3"/>
  <c r="K211" i="3" s="1"/>
  <c r="J212" i="3"/>
  <c r="K212" i="3" s="1"/>
  <c r="J213" i="3"/>
  <c r="K213" i="3" s="1"/>
  <c r="J214" i="3"/>
  <c r="K214" i="3" s="1"/>
  <c r="J215" i="3"/>
  <c r="K215" i="3" s="1"/>
  <c r="J216" i="3"/>
  <c r="K216" i="3" s="1"/>
  <c r="J217" i="3"/>
  <c r="K217" i="3" s="1"/>
  <c r="J218" i="3"/>
  <c r="J219" i="3"/>
  <c r="J220" i="3"/>
  <c r="J221" i="3"/>
  <c r="J222" i="3"/>
  <c r="J223" i="3"/>
  <c r="J224" i="3"/>
  <c r="K224" i="3" s="1"/>
  <c r="J225" i="3"/>
  <c r="J226" i="3"/>
  <c r="K226" i="3" s="1"/>
  <c r="J227" i="3"/>
  <c r="J228" i="3"/>
  <c r="J229" i="3"/>
  <c r="J230" i="3"/>
  <c r="J231" i="3"/>
  <c r="J232" i="3"/>
  <c r="J233" i="3"/>
  <c r="J234" i="3"/>
  <c r="K234" i="3" s="1"/>
  <c r="J235" i="3"/>
  <c r="J236" i="3"/>
  <c r="J237" i="3"/>
  <c r="J238" i="3"/>
  <c r="J239" i="3"/>
  <c r="J240" i="3"/>
  <c r="K240" i="3" s="1"/>
  <c r="J241" i="3"/>
  <c r="J242" i="3"/>
  <c r="J243" i="3"/>
  <c r="J244" i="3"/>
  <c r="J245" i="3"/>
  <c r="J246" i="3"/>
  <c r="J247" i="3"/>
  <c r="J248" i="3"/>
  <c r="K248" i="3" s="1"/>
  <c r="J249" i="3"/>
  <c r="J250" i="3"/>
  <c r="K250" i="3" s="1"/>
  <c r="J251" i="3"/>
  <c r="J252" i="3"/>
  <c r="J253" i="3"/>
  <c r="J254" i="3"/>
  <c r="J255" i="3"/>
  <c r="J256" i="3"/>
  <c r="K256" i="3" s="1"/>
  <c r="J257" i="3"/>
  <c r="J258" i="3"/>
  <c r="K258" i="3" s="1"/>
  <c r="J259" i="3"/>
  <c r="J260" i="3"/>
  <c r="J261" i="3"/>
  <c r="J262" i="3"/>
  <c r="J263" i="3"/>
  <c r="J264" i="3"/>
  <c r="J265" i="3"/>
  <c r="J266" i="3"/>
  <c r="K266" i="3" s="1"/>
  <c r="J267" i="3"/>
  <c r="J268" i="3"/>
  <c r="J269" i="3"/>
  <c r="J270" i="3"/>
  <c r="J271" i="3"/>
  <c r="J272" i="3"/>
  <c r="K272" i="3" s="1"/>
  <c r="J273" i="3"/>
  <c r="J274" i="3"/>
  <c r="J275" i="3"/>
  <c r="J276" i="3"/>
  <c r="J277" i="3"/>
  <c r="J278" i="3"/>
  <c r="J279" i="3"/>
  <c r="J280" i="3"/>
  <c r="K280" i="3" s="1"/>
  <c r="J281" i="3"/>
  <c r="J282" i="3"/>
  <c r="K282" i="3" s="1"/>
  <c r="J283" i="3"/>
  <c r="J284" i="3"/>
  <c r="J285" i="3"/>
  <c r="J286" i="3"/>
  <c r="J287" i="3"/>
  <c r="J288" i="3"/>
  <c r="K288" i="3" s="1"/>
  <c r="J289" i="3"/>
  <c r="J290" i="3"/>
  <c r="K290" i="3" s="1"/>
  <c r="J291" i="3"/>
  <c r="J292" i="3"/>
  <c r="J293" i="3"/>
  <c r="J294" i="3"/>
  <c r="J295" i="3"/>
  <c r="J296" i="3"/>
  <c r="J297" i="3"/>
  <c r="J298" i="3"/>
  <c r="K298" i="3" s="1"/>
  <c r="J299" i="3"/>
  <c r="J300" i="3"/>
  <c r="J301" i="3"/>
  <c r="J302" i="3"/>
  <c r="J303" i="3"/>
  <c r="J304" i="3"/>
  <c r="K304" i="3" s="1"/>
  <c r="J305" i="3"/>
  <c r="J306" i="3"/>
  <c r="J307" i="3"/>
  <c r="J308" i="3"/>
  <c r="J309" i="3"/>
  <c r="J310" i="3"/>
  <c r="J311" i="3"/>
  <c r="J312" i="3"/>
  <c r="K312" i="3" s="1"/>
  <c r="J313" i="3"/>
  <c r="J314" i="3"/>
  <c r="K314" i="3" s="1"/>
  <c r="J315" i="3"/>
  <c r="J316" i="3"/>
  <c r="J317" i="3"/>
  <c r="J318" i="3"/>
  <c r="J319" i="3"/>
  <c r="J320" i="3"/>
  <c r="K320" i="3" s="1"/>
  <c r="J321" i="3"/>
  <c r="J322" i="3"/>
  <c r="K322" i="3" s="1"/>
  <c r="J323" i="3"/>
  <c r="J324" i="3"/>
  <c r="J325" i="3"/>
  <c r="J326" i="3"/>
  <c r="J327" i="3"/>
  <c r="J328" i="3"/>
  <c r="K328" i="3" s="1"/>
  <c r="J329" i="3"/>
  <c r="J330" i="3"/>
  <c r="K330" i="3" s="1"/>
  <c r="J331" i="3"/>
  <c r="J332" i="3"/>
  <c r="J333" i="3"/>
  <c r="J334" i="3"/>
  <c r="J335" i="3"/>
  <c r="J336" i="3"/>
  <c r="K336" i="3" s="1"/>
  <c r="J337" i="3"/>
  <c r="J338" i="3"/>
  <c r="J339" i="3"/>
  <c r="J340" i="3"/>
  <c r="J341" i="3"/>
  <c r="J342" i="3"/>
  <c r="J343" i="3"/>
  <c r="J344" i="3"/>
  <c r="K344" i="3" s="1"/>
  <c r="J345" i="3"/>
  <c r="J346" i="3"/>
  <c r="K346" i="3" s="1"/>
  <c r="J347" i="3"/>
  <c r="J348" i="3"/>
  <c r="J349" i="3"/>
  <c r="J350" i="3"/>
  <c r="J351" i="3"/>
  <c r="J352" i="3"/>
  <c r="K352" i="3" s="1"/>
  <c r="J353" i="3"/>
  <c r="J354" i="3"/>
  <c r="K354" i="3" s="1"/>
  <c r="J355" i="3"/>
  <c r="J356" i="3"/>
  <c r="J357" i="3"/>
  <c r="J358" i="3"/>
  <c r="J359" i="3"/>
  <c r="J360" i="3"/>
  <c r="K360" i="3" s="1"/>
  <c r="J361" i="3"/>
  <c r="J362" i="3"/>
  <c r="K362" i="3" s="1"/>
  <c r="J363" i="3"/>
  <c r="J364" i="3"/>
  <c r="J365" i="3"/>
  <c r="J366" i="3"/>
  <c r="J367" i="3"/>
  <c r="J368" i="3"/>
  <c r="K368" i="3" s="1"/>
  <c r="J369" i="3"/>
  <c r="J370" i="3"/>
  <c r="J371" i="3"/>
  <c r="J372" i="3"/>
  <c r="J373" i="3"/>
  <c r="J374" i="3"/>
  <c r="J375" i="3"/>
  <c r="J376" i="3"/>
  <c r="K376" i="3" s="1"/>
  <c r="J377" i="3"/>
  <c r="J378" i="3"/>
  <c r="K378" i="3" s="1"/>
  <c r="J379" i="3"/>
  <c r="J380" i="3"/>
  <c r="J381" i="3"/>
  <c r="J382" i="3"/>
  <c r="J383" i="3"/>
  <c r="J384" i="3"/>
  <c r="K384" i="3" s="1"/>
  <c r="J385" i="3"/>
  <c r="J386" i="3"/>
  <c r="K386" i="3" s="1"/>
  <c r="J387" i="3"/>
  <c r="J388" i="3"/>
  <c r="J389" i="3"/>
  <c r="J390" i="3"/>
  <c r="J391" i="3"/>
  <c r="J392" i="3"/>
  <c r="K392" i="3" s="1"/>
  <c r="J393" i="3"/>
  <c r="J394" i="3"/>
  <c r="K394" i="3" s="1"/>
  <c r="J395" i="3"/>
  <c r="J396" i="3"/>
  <c r="J397" i="3"/>
  <c r="J398" i="3"/>
  <c r="J399" i="3"/>
  <c r="J400" i="3"/>
  <c r="K400" i="3" s="1"/>
  <c r="J401" i="3"/>
  <c r="J402" i="3"/>
  <c r="J403" i="3"/>
  <c r="J404" i="3"/>
  <c r="J405" i="3"/>
  <c r="J406" i="3"/>
  <c r="J407" i="3"/>
  <c r="J408" i="3"/>
  <c r="K408" i="3" s="1"/>
  <c r="J409" i="3"/>
  <c r="J410" i="3"/>
  <c r="K410" i="3" s="1"/>
  <c r="J411" i="3"/>
  <c r="J412" i="3"/>
  <c r="J413" i="3"/>
  <c r="J414" i="3"/>
  <c r="J415" i="3"/>
  <c r="J416" i="3"/>
  <c r="K416" i="3" s="1"/>
  <c r="M416" i="3" s="1"/>
  <c r="N423" i="4" s="1"/>
  <c r="J417" i="3"/>
  <c r="J418" i="3"/>
  <c r="K418" i="3" s="1"/>
  <c r="J419" i="3"/>
  <c r="J420" i="3"/>
  <c r="J421" i="3"/>
  <c r="J422" i="3"/>
  <c r="J423" i="3"/>
  <c r="J424" i="3"/>
  <c r="K424" i="3" s="1"/>
  <c r="J425" i="3"/>
  <c r="J426" i="3"/>
  <c r="K426" i="3" s="1"/>
  <c r="J427" i="3"/>
  <c r="J428" i="3"/>
  <c r="J429" i="3"/>
  <c r="J430" i="3"/>
  <c r="J431" i="3"/>
  <c r="J432" i="3"/>
  <c r="K432" i="3" s="1"/>
  <c r="J433" i="3"/>
  <c r="J434" i="3"/>
  <c r="J435" i="3"/>
  <c r="J436" i="3"/>
  <c r="J437" i="3"/>
  <c r="J438" i="3"/>
  <c r="J439" i="3"/>
  <c r="K439" i="3" s="1"/>
  <c r="J440" i="3"/>
  <c r="J441" i="3"/>
  <c r="J442" i="3"/>
  <c r="J443" i="3"/>
  <c r="J444" i="3"/>
  <c r="J445" i="3"/>
  <c r="J446" i="3"/>
  <c r="J447" i="3"/>
  <c r="K447" i="3" s="1"/>
  <c r="J448" i="3"/>
  <c r="J449" i="3"/>
  <c r="J450" i="3"/>
  <c r="J451" i="3"/>
  <c r="J452" i="3"/>
  <c r="J453" i="3"/>
  <c r="J454" i="3"/>
  <c r="J455" i="3"/>
  <c r="J456" i="3"/>
  <c r="J457" i="3"/>
  <c r="J458" i="3"/>
  <c r="J459" i="3"/>
  <c r="J460" i="3"/>
  <c r="J461" i="3"/>
  <c r="J462" i="3"/>
  <c r="J463" i="3"/>
  <c r="K463" i="3" s="1"/>
  <c r="J464" i="3"/>
  <c r="J465" i="3"/>
  <c r="J466" i="3"/>
  <c r="J467" i="3"/>
  <c r="J468" i="3"/>
  <c r="J469" i="3"/>
  <c r="J470" i="3"/>
  <c r="J471" i="3"/>
  <c r="K471" i="3" s="1"/>
  <c r="J472" i="3"/>
  <c r="J473" i="3"/>
  <c r="J474" i="3"/>
  <c r="J475" i="3"/>
  <c r="J476" i="3"/>
  <c r="J477" i="3"/>
  <c r="J478" i="3"/>
  <c r="J479" i="3"/>
  <c r="K479" i="3" s="1"/>
  <c r="J480" i="3"/>
  <c r="J481" i="3"/>
  <c r="J482" i="3"/>
  <c r="J483" i="3"/>
  <c r="J484" i="3"/>
  <c r="J485" i="3"/>
  <c r="J486" i="3"/>
  <c r="J487" i="3"/>
  <c r="K487" i="3" s="1"/>
  <c r="J488" i="3"/>
  <c r="J489" i="3"/>
  <c r="J490" i="3"/>
  <c r="J491" i="3"/>
  <c r="J492" i="3"/>
  <c r="J493" i="3"/>
  <c r="J494" i="3"/>
  <c r="J495" i="3"/>
  <c r="J496" i="3"/>
  <c r="J497" i="3"/>
  <c r="J498" i="3"/>
  <c r="J499" i="3"/>
  <c r="J500" i="3"/>
  <c r="J501" i="3"/>
  <c r="J502" i="3"/>
  <c r="J503" i="3"/>
  <c r="K503" i="3" s="1"/>
  <c r="J504" i="3"/>
  <c r="J505" i="3"/>
  <c r="J506" i="3"/>
  <c r="J507" i="3"/>
  <c r="J508" i="3"/>
  <c r="J509" i="3"/>
  <c r="J510" i="3"/>
  <c r="J511" i="3"/>
  <c r="J512" i="3"/>
  <c r="J513" i="3"/>
  <c r="J514" i="3"/>
  <c r="J515" i="3"/>
  <c r="J516" i="3"/>
  <c r="J517" i="3"/>
  <c r="J518" i="3"/>
  <c r="J519" i="3"/>
  <c r="J520" i="3"/>
  <c r="J521" i="3"/>
  <c r="J522" i="3"/>
  <c r="J523" i="3"/>
  <c r="J524" i="3"/>
  <c r="J525" i="3"/>
  <c r="J526" i="3"/>
  <c r="J527" i="3"/>
  <c r="K527" i="3" s="1"/>
  <c r="J528" i="3"/>
  <c r="J529" i="3"/>
  <c r="J530" i="3"/>
  <c r="J531" i="3"/>
  <c r="J532" i="3"/>
  <c r="J533" i="3"/>
  <c r="J534" i="3"/>
  <c r="J535" i="3"/>
  <c r="K535" i="3" s="1"/>
  <c r="J536" i="3"/>
  <c r="J537" i="3"/>
  <c r="J538" i="3"/>
  <c r="J539" i="3"/>
  <c r="J540" i="3"/>
  <c r="J541" i="3"/>
  <c r="J542" i="3"/>
  <c r="J543" i="3"/>
  <c r="K543" i="3" s="1"/>
  <c r="J544" i="3"/>
  <c r="J545" i="3"/>
  <c r="J546" i="3"/>
  <c r="J547" i="3"/>
  <c r="J548" i="3"/>
  <c r="J549" i="3"/>
  <c r="J550" i="3"/>
  <c r="J551" i="3"/>
  <c r="K551" i="3" s="1"/>
  <c r="J552" i="3"/>
  <c r="J553" i="3"/>
  <c r="J554" i="3"/>
  <c r="J555" i="3"/>
  <c r="J556" i="3"/>
  <c r="J557" i="3"/>
  <c r="J558" i="3"/>
  <c r="J559" i="3"/>
  <c r="J560" i="3"/>
  <c r="J561" i="3"/>
  <c r="J562" i="3"/>
  <c r="J563" i="3"/>
  <c r="J564" i="3"/>
  <c r="J565" i="3"/>
  <c r="J566" i="3"/>
  <c r="J567" i="3"/>
  <c r="K567" i="3" s="1"/>
  <c r="J568" i="3"/>
  <c r="J569" i="3"/>
  <c r="J570" i="3"/>
  <c r="J571" i="3"/>
  <c r="J572" i="3"/>
  <c r="J573" i="3"/>
  <c r="J574" i="3"/>
  <c r="J575" i="3"/>
  <c r="J576" i="3"/>
  <c r="J577" i="3"/>
  <c r="J578" i="3"/>
  <c r="J579" i="3"/>
  <c r="J580" i="3"/>
  <c r="J581" i="3"/>
  <c r="J582" i="3"/>
  <c r="J583" i="3"/>
  <c r="J584" i="3"/>
  <c r="J585" i="3"/>
  <c r="J586" i="3"/>
  <c r="J587" i="3"/>
  <c r="J588" i="3"/>
  <c r="J589" i="3"/>
  <c r="J590" i="3"/>
  <c r="J591" i="3"/>
  <c r="K591" i="3" s="1"/>
  <c r="J592" i="3"/>
  <c r="J593" i="3"/>
  <c r="J594" i="3"/>
  <c r="J595" i="3"/>
  <c r="J596" i="3"/>
  <c r="J597" i="3"/>
  <c r="J598" i="3"/>
  <c r="J599" i="3"/>
  <c r="K599" i="3" s="1"/>
  <c r="J600" i="3"/>
  <c r="J601" i="3"/>
  <c r="J602" i="3"/>
  <c r="J603" i="3"/>
  <c r="J604" i="3"/>
  <c r="J605" i="3"/>
  <c r="J606" i="3"/>
  <c r="J607" i="3"/>
  <c r="K607" i="3" s="1"/>
  <c r="J608" i="3"/>
  <c r="J609" i="3"/>
  <c r="J610" i="3"/>
  <c r="J611" i="3"/>
  <c r="J612" i="3"/>
  <c r="J613" i="3"/>
  <c r="J614" i="3"/>
  <c r="J615" i="3"/>
  <c r="K615" i="3" s="1"/>
  <c r="J616" i="3"/>
  <c r="J617" i="3"/>
  <c r="J618" i="3"/>
  <c r="J619" i="3"/>
  <c r="J620" i="3"/>
  <c r="J621" i="3"/>
  <c r="J622" i="3"/>
  <c r="J623" i="3"/>
  <c r="J624" i="3"/>
  <c r="J625" i="3"/>
  <c r="J626" i="3"/>
  <c r="J627" i="3"/>
  <c r="J628" i="3"/>
  <c r="J629" i="3"/>
  <c r="J630" i="3"/>
  <c r="J631" i="3"/>
  <c r="K631" i="3" s="1"/>
  <c r="J632" i="3"/>
  <c r="J633" i="3"/>
  <c r="J634" i="3"/>
  <c r="J635" i="3"/>
  <c r="J636" i="3"/>
  <c r="J637" i="3"/>
  <c r="J638" i="3"/>
  <c r="J639" i="3"/>
  <c r="K639" i="3" s="1"/>
  <c r="J640" i="3"/>
  <c r="J641" i="3"/>
  <c r="J642" i="3"/>
  <c r="J643" i="3"/>
  <c r="J644" i="3"/>
  <c r="J645" i="3"/>
  <c r="J646" i="3"/>
  <c r="J647" i="3"/>
  <c r="J648" i="3"/>
  <c r="J649" i="3"/>
  <c r="J650" i="3"/>
  <c r="J651" i="3"/>
  <c r="K651" i="3" s="1"/>
  <c r="J652" i="3"/>
  <c r="K652" i="3" s="1"/>
  <c r="M652" i="3" s="1"/>
  <c r="J653" i="3"/>
  <c r="K653" i="3" s="1"/>
  <c r="J654" i="3"/>
  <c r="J655" i="3"/>
  <c r="J656" i="3"/>
  <c r="K656" i="3" s="1"/>
  <c r="J657" i="3"/>
  <c r="K657" i="3" s="1"/>
  <c r="J658" i="3"/>
  <c r="K658" i="3" s="1"/>
  <c r="J659" i="3"/>
  <c r="K659" i="3" s="1"/>
  <c r="J660" i="3"/>
  <c r="K660" i="3" s="1"/>
  <c r="M660" i="3" s="1"/>
  <c r="J661" i="3"/>
  <c r="K661" i="3" s="1"/>
  <c r="M661" i="3" s="1"/>
  <c r="J662" i="3"/>
  <c r="J663" i="3"/>
  <c r="J664" i="3"/>
  <c r="K664" i="3" s="1"/>
  <c r="M664" i="3" s="1"/>
  <c r="N671" i="4" s="1"/>
  <c r="J665" i="3"/>
  <c r="K665" i="3" s="1"/>
  <c r="J666" i="3"/>
  <c r="K666" i="3" s="1"/>
  <c r="J667" i="3"/>
  <c r="K667" i="3" s="1"/>
  <c r="J668" i="3"/>
  <c r="K668" i="3" s="1"/>
  <c r="M668" i="3" s="1"/>
  <c r="J669" i="3"/>
  <c r="K669" i="3" s="1"/>
  <c r="J670" i="3"/>
  <c r="J671" i="3"/>
  <c r="J672" i="3"/>
  <c r="K672" i="3" s="1"/>
  <c r="J673" i="3"/>
  <c r="K673" i="3" s="1"/>
  <c r="J674" i="3"/>
  <c r="K674" i="3" s="1"/>
  <c r="J675" i="3"/>
  <c r="K675" i="3" s="1"/>
  <c r="J676" i="3"/>
  <c r="K676" i="3" s="1"/>
  <c r="M676" i="3" s="1"/>
  <c r="J677" i="3"/>
  <c r="K677" i="3" s="1"/>
  <c r="M677" i="3" s="1"/>
  <c r="J678" i="3"/>
  <c r="J679" i="3"/>
  <c r="J680" i="3"/>
  <c r="K680" i="3" s="1"/>
  <c r="M680" i="3" s="1"/>
  <c r="N687" i="4" s="1"/>
  <c r="J681" i="3"/>
  <c r="K681" i="3" s="1"/>
  <c r="J682" i="3"/>
  <c r="K682" i="3" s="1"/>
  <c r="J683" i="3"/>
  <c r="K683" i="3" s="1"/>
  <c r="J684" i="3"/>
  <c r="K684" i="3" s="1"/>
  <c r="M684" i="3" s="1"/>
  <c r="J685" i="3"/>
  <c r="K685" i="3" s="1"/>
  <c r="J686" i="3"/>
  <c r="J687" i="3"/>
  <c r="J688" i="3"/>
  <c r="K688" i="3" s="1"/>
  <c r="M688" i="3" s="1"/>
  <c r="N695" i="4" s="1"/>
  <c r="J689" i="3"/>
  <c r="K689" i="3" s="1"/>
  <c r="J690" i="3"/>
  <c r="K690" i="3" s="1"/>
  <c r="J691" i="3"/>
  <c r="K691" i="3" s="1"/>
  <c r="J692" i="3"/>
  <c r="K692" i="3" s="1"/>
  <c r="M692" i="3" s="1"/>
  <c r="J693" i="3"/>
  <c r="K693" i="3" s="1"/>
  <c r="J694" i="3"/>
  <c r="J695" i="3"/>
  <c r="J696" i="3"/>
  <c r="K696" i="3" s="1"/>
  <c r="M696" i="3" s="1"/>
  <c r="N703" i="4" s="1"/>
  <c r="J697" i="3"/>
  <c r="K697" i="3" s="1"/>
  <c r="J698" i="3"/>
  <c r="K698" i="3" s="1"/>
  <c r="J699" i="3"/>
  <c r="K699" i="3" s="1"/>
  <c r="J700" i="3"/>
  <c r="K700" i="3" s="1"/>
  <c r="M700" i="3" s="1"/>
  <c r="J701" i="3"/>
  <c r="K701" i="3" s="1"/>
  <c r="J702" i="3"/>
  <c r="J703" i="3"/>
  <c r="J704" i="3"/>
  <c r="K704" i="3" s="1"/>
  <c r="M704" i="3" s="1"/>
  <c r="N711" i="4" s="1"/>
  <c r="J705" i="3"/>
  <c r="K705" i="3" s="1"/>
  <c r="J706" i="3"/>
  <c r="K706" i="3" s="1"/>
  <c r="J707" i="3"/>
  <c r="K707" i="3" s="1"/>
  <c r="J708" i="3"/>
  <c r="K708" i="3" s="1"/>
  <c r="M708" i="3" s="1"/>
  <c r="J709" i="3"/>
  <c r="K709" i="3" s="1"/>
  <c r="J710" i="3"/>
  <c r="J711" i="3"/>
  <c r="J712" i="3"/>
  <c r="K712" i="3" s="1"/>
  <c r="M712" i="3" s="1"/>
  <c r="N719" i="4" s="1"/>
  <c r="J713" i="3"/>
  <c r="K713" i="3" s="1"/>
  <c r="J714" i="3"/>
  <c r="K714" i="3" s="1"/>
  <c r="J715" i="3"/>
  <c r="K715" i="3" s="1"/>
  <c r="J716" i="3"/>
  <c r="K716" i="3" s="1"/>
  <c r="M716" i="3" s="1"/>
  <c r="J717" i="3"/>
  <c r="K717" i="3" s="1"/>
  <c r="J718" i="3"/>
  <c r="J719" i="3"/>
  <c r="J720" i="3"/>
  <c r="K720" i="3" s="1"/>
  <c r="M720" i="3" s="1"/>
  <c r="N727" i="4" s="1"/>
  <c r="J721" i="3"/>
  <c r="K721" i="3" s="1"/>
  <c r="J722" i="3"/>
  <c r="K722" i="3" s="1"/>
  <c r="J723" i="3"/>
  <c r="K723" i="3" s="1"/>
  <c r="J724" i="3"/>
  <c r="K724" i="3" s="1"/>
  <c r="M724" i="3" s="1"/>
  <c r="J725" i="3"/>
  <c r="K725" i="3" s="1"/>
  <c r="J726" i="3"/>
  <c r="J727" i="3"/>
  <c r="J728" i="3"/>
  <c r="K728" i="3" s="1"/>
  <c r="M728" i="3" s="1"/>
  <c r="N735" i="4" s="1"/>
  <c r="J729" i="3"/>
  <c r="K729" i="3" s="1"/>
  <c r="J730" i="3"/>
  <c r="K730" i="3" s="1"/>
  <c r="J731" i="3"/>
  <c r="K731" i="3" s="1"/>
  <c r="J732" i="3"/>
  <c r="K732" i="3" s="1"/>
  <c r="M732" i="3" s="1"/>
  <c r="J733" i="3"/>
  <c r="K733" i="3" s="1"/>
  <c r="J734" i="3"/>
  <c r="J735" i="3"/>
  <c r="J736" i="3"/>
  <c r="K736" i="3" s="1"/>
  <c r="M736" i="3" s="1"/>
  <c r="N743" i="4" s="1"/>
  <c r="J737" i="3"/>
  <c r="K737" i="3" s="1"/>
  <c r="J738" i="3"/>
  <c r="K738" i="3" s="1"/>
  <c r="J739" i="3"/>
  <c r="K739" i="3" s="1"/>
  <c r="J740" i="3"/>
  <c r="K740" i="3" s="1"/>
  <c r="M740" i="3" s="1"/>
  <c r="J741" i="3"/>
  <c r="K741" i="3" s="1"/>
  <c r="J742" i="3"/>
  <c r="J743" i="3"/>
  <c r="J744" i="3"/>
  <c r="K744" i="3" s="1"/>
  <c r="M744" i="3" s="1"/>
  <c r="N751" i="4" s="1"/>
  <c r="J745" i="3"/>
  <c r="K745" i="3" s="1"/>
  <c r="J746" i="3"/>
  <c r="K746" i="3" s="1"/>
  <c r="J747" i="3"/>
  <c r="K747" i="3" s="1"/>
  <c r="J748" i="3"/>
  <c r="K748" i="3" s="1"/>
  <c r="M748" i="3" s="1"/>
  <c r="J749" i="3"/>
  <c r="K749" i="3" s="1"/>
  <c r="J750" i="3"/>
  <c r="J751" i="3"/>
  <c r="J752" i="3"/>
  <c r="K752" i="3" s="1"/>
  <c r="M752" i="3" s="1"/>
  <c r="N759" i="4" s="1"/>
  <c r="J753" i="3"/>
  <c r="K753" i="3" s="1"/>
  <c r="J754" i="3"/>
  <c r="K754" i="3" s="1"/>
  <c r="M754" i="3" s="1"/>
  <c r="J755" i="3"/>
  <c r="K755" i="3" s="1"/>
  <c r="J756" i="3"/>
  <c r="K756" i="3" s="1"/>
  <c r="J757" i="3"/>
  <c r="K757" i="3" s="1"/>
  <c r="J758" i="3"/>
  <c r="J759" i="3"/>
  <c r="J760" i="3"/>
  <c r="K760" i="3" s="1"/>
  <c r="M760" i="3" s="1"/>
  <c r="N767" i="4" s="1"/>
  <c r="J761" i="3"/>
  <c r="K761" i="3" s="1"/>
  <c r="J762" i="3"/>
  <c r="K762" i="3" s="1"/>
  <c r="M762" i="3" s="1"/>
  <c r="J763" i="3"/>
  <c r="K763" i="3" s="1"/>
  <c r="J764" i="3"/>
  <c r="K764" i="3" s="1"/>
  <c r="M764" i="3" s="1"/>
  <c r="J765" i="3"/>
  <c r="K765" i="3" s="1"/>
  <c r="J766" i="3"/>
  <c r="J767" i="3"/>
  <c r="J768" i="3"/>
  <c r="K768" i="3" s="1"/>
  <c r="M768" i="3" s="1"/>
  <c r="N775" i="4" s="1"/>
  <c r="J769" i="3"/>
  <c r="K769" i="3" s="1"/>
  <c r="J770" i="3"/>
  <c r="K770" i="3" s="1"/>
  <c r="M770" i="3" s="1"/>
  <c r="J771" i="3"/>
  <c r="K771" i="3" s="1"/>
  <c r="J772" i="3"/>
  <c r="K772" i="3" s="1"/>
  <c r="M772" i="3" s="1"/>
  <c r="J773" i="3"/>
  <c r="K773" i="3" s="1"/>
  <c r="J774" i="3"/>
  <c r="J775" i="3"/>
  <c r="J776" i="3"/>
  <c r="K776" i="3" s="1"/>
  <c r="M776" i="3" s="1"/>
  <c r="N783" i="4" s="1"/>
  <c r="J777" i="3"/>
  <c r="K777" i="3" s="1"/>
  <c r="J778" i="3"/>
  <c r="K778" i="3" s="1"/>
  <c r="M778" i="3" s="1"/>
  <c r="J779" i="3"/>
  <c r="K779" i="3" s="1"/>
  <c r="M779" i="3" s="1"/>
  <c r="J780" i="3"/>
  <c r="K780" i="3" s="1"/>
  <c r="M780" i="3" s="1"/>
  <c r="J781" i="3"/>
  <c r="K781" i="3" s="1"/>
  <c r="J782" i="3"/>
  <c r="K782" i="3" s="1"/>
  <c r="M782" i="3" s="1"/>
  <c r="J783" i="3"/>
  <c r="J784" i="3"/>
  <c r="K784" i="3" s="1"/>
  <c r="M784" i="3" s="1"/>
  <c r="N791" i="4" s="1"/>
  <c r="J785" i="3"/>
  <c r="K785" i="3" s="1"/>
  <c r="J786" i="3"/>
  <c r="K786" i="3" s="1"/>
  <c r="M786" i="3" s="1"/>
  <c r="J787" i="3"/>
  <c r="K787" i="3" s="1"/>
  <c r="M787" i="3" s="1"/>
  <c r="J788" i="3"/>
  <c r="K788" i="3" s="1"/>
  <c r="M788" i="3" s="1"/>
  <c r="N795" i="4" s="1"/>
  <c r="J3" i="3"/>
  <c r="K3" i="3" s="1"/>
  <c r="M3" i="3" s="1"/>
  <c r="N10" i="4" s="1"/>
  <c r="B4" i="3"/>
  <c r="C4" i="3"/>
  <c r="D4" i="3"/>
  <c r="E4" i="3"/>
  <c r="F4" i="3"/>
  <c r="G4" i="3"/>
  <c r="H4" i="3"/>
  <c r="I4" i="3"/>
  <c r="B5" i="3"/>
  <c r="C5" i="3"/>
  <c r="D5" i="3"/>
  <c r="E5" i="3"/>
  <c r="F5" i="3"/>
  <c r="G5" i="3"/>
  <c r="H5" i="3"/>
  <c r="I5" i="3"/>
  <c r="B6" i="3"/>
  <c r="C6" i="3"/>
  <c r="D6" i="3"/>
  <c r="E6" i="3"/>
  <c r="F6" i="3"/>
  <c r="G6" i="3"/>
  <c r="H6" i="3"/>
  <c r="I6" i="3"/>
  <c r="B7" i="3"/>
  <c r="C7" i="3"/>
  <c r="D7" i="3"/>
  <c r="E7" i="3"/>
  <c r="F7" i="3"/>
  <c r="G7" i="3"/>
  <c r="H7" i="3"/>
  <c r="I7" i="3"/>
  <c r="B8" i="3"/>
  <c r="C8" i="3"/>
  <c r="D8" i="3"/>
  <c r="E8" i="3"/>
  <c r="F8" i="3"/>
  <c r="G8" i="3"/>
  <c r="H8" i="3"/>
  <c r="I8" i="3"/>
  <c r="B9" i="3"/>
  <c r="C9" i="3"/>
  <c r="D9" i="3"/>
  <c r="E9" i="3"/>
  <c r="F9" i="3"/>
  <c r="G9" i="3"/>
  <c r="H9" i="3"/>
  <c r="I9" i="3"/>
  <c r="B10" i="3"/>
  <c r="C10" i="3"/>
  <c r="D10" i="3"/>
  <c r="E10" i="3"/>
  <c r="F10" i="3"/>
  <c r="G10" i="3"/>
  <c r="H10" i="3"/>
  <c r="I10" i="3"/>
  <c r="B11" i="3"/>
  <c r="C11" i="3"/>
  <c r="D11" i="3"/>
  <c r="E11" i="3"/>
  <c r="F11" i="3"/>
  <c r="G11" i="3"/>
  <c r="H11" i="3"/>
  <c r="I11" i="3"/>
  <c r="B12" i="3"/>
  <c r="C12" i="3"/>
  <c r="D12" i="3"/>
  <c r="E12" i="3"/>
  <c r="F12" i="3"/>
  <c r="G12" i="3"/>
  <c r="H12" i="3"/>
  <c r="I12" i="3"/>
  <c r="B13" i="3"/>
  <c r="C13" i="3"/>
  <c r="D13" i="3"/>
  <c r="E13" i="3"/>
  <c r="F13" i="3"/>
  <c r="G13" i="3"/>
  <c r="H13" i="3"/>
  <c r="I13" i="3"/>
  <c r="B14" i="3"/>
  <c r="C14" i="3"/>
  <c r="D14" i="3"/>
  <c r="E14" i="3"/>
  <c r="F14" i="3"/>
  <c r="G14" i="3"/>
  <c r="H14" i="3"/>
  <c r="I14" i="3"/>
  <c r="B15" i="3"/>
  <c r="C15" i="3"/>
  <c r="D15" i="3"/>
  <c r="E15" i="3"/>
  <c r="F15" i="3"/>
  <c r="G15" i="3"/>
  <c r="H15" i="3"/>
  <c r="I15" i="3"/>
  <c r="B16" i="3"/>
  <c r="C16" i="3"/>
  <c r="D16" i="3"/>
  <c r="E16" i="3"/>
  <c r="F16" i="3"/>
  <c r="G16" i="3"/>
  <c r="H16" i="3"/>
  <c r="I16" i="3"/>
  <c r="B17" i="3"/>
  <c r="C17" i="3"/>
  <c r="D17" i="3"/>
  <c r="E17" i="3"/>
  <c r="F17" i="3"/>
  <c r="G17" i="3"/>
  <c r="H17" i="3"/>
  <c r="I17" i="3"/>
  <c r="B18" i="3"/>
  <c r="C18" i="3"/>
  <c r="D18" i="3"/>
  <c r="E18" i="3"/>
  <c r="F18" i="3"/>
  <c r="G18" i="3"/>
  <c r="H18" i="3"/>
  <c r="I18" i="3"/>
  <c r="B19" i="3"/>
  <c r="C19" i="3"/>
  <c r="D19" i="3"/>
  <c r="E19" i="3"/>
  <c r="F19" i="3"/>
  <c r="G19" i="3"/>
  <c r="H19" i="3"/>
  <c r="I19" i="3"/>
  <c r="B20" i="3"/>
  <c r="C20" i="3"/>
  <c r="D20" i="3"/>
  <c r="E20" i="3"/>
  <c r="F20" i="3"/>
  <c r="G20" i="3"/>
  <c r="H20" i="3"/>
  <c r="I20" i="3"/>
  <c r="B21" i="3"/>
  <c r="C21" i="3"/>
  <c r="D21" i="3"/>
  <c r="E21" i="3"/>
  <c r="F21" i="3"/>
  <c r="G21" i="3"/>
  <c r="H21" i="3"/>
  <c r="I21" i="3"/>
  <c r="B22" i="3"/>
  <c r="C22" i="3"/>
  <c r="D22" i="3"/>
  <c r="E22" i="3"/>
  <c r="F22" i="3"/>
  <c r="G22" i="3"/>
  <c r="H22" i="3"/>
  <c r="I22" i="3"/>
  <c r="B23" i="3"/>
  <c r="C23" i="3"/>
  <c r="D23" i="3"/>
  <c r="E23" i="3"/>
  <c r="F23" i="3"/>
  <c r="G23" i="3"/>
  <c r="H23" i="3"/>
  <c r="I23" i="3"/>
  <c r="B24" i="3"/>
  <c r="C24" i="3"/>
  <c r="D24" i="3"/>
  <c r="E24" i="3"/>
  <c r="F24" i="3"/>
  <c r="G24" i="3"/>
  <c r="H24" i="3"/>
  <c r="I24" i="3"/>
  <c r="B25" i="3"/>
  <c r="C25" i="3"/>
  <c r="D25" i="3"/>
  <c r="E25" i="3"/>
  <c r="F25" i="3"/>
  <c r="G25" i="3"/>
  <c r="H25" i="3"/>
  <c r="I25" i="3"/>
  <c r="B26" i="3"/>
  <c r="C26" i="3"/>
  <c r="D26" i="3"/>
  <c r="E26" i="3"/>
  <c r="F26" i="3"/>
  <c r="G26" i="3"/>
  <c r="H26" i="3"/>
  <c r="I26" i="3"/>
  <c r="B27" i="3"/>
  <c r="C27" i="3"/>
  <c r="D27" i="3"/>
  <c r="E27" i="3"/>
  <c r="F27" i="3"/>
  <c r="G27" i="3"/>
  <c r="H27" i="3"/>
  <c r="I27" i="3"/>
  <c r="B28" i="3"/>
  <c r="C28" i="3"/>
  <c r="D28" i="3"/>
  <c r="E28" i="3"/>
  <c r="F28" i="3"/>
  <c r="G28" i="3"/>
  <c r="H28" i="3"/>
  <c r="I28" i="3"/>
  <c r="B29" i="3"/>
  <c r="C29" i="3"/>
  <c r="D29" i="3"/>
  <c r="E29" i="3"/>
  <c r="F29" i="3"/>
  <c r="G29" i="3"/>
  <c r="H29" i="3"/>
  <c r="I29" i="3"/>
  <c r="B30" i="3"/>
  <c r="C30" i="3"/>
  <c r="D30" i="3"/>
  <c r="E30" i="3"/>
  <c r="F30" i="3"/>
  <c r="G30" i="3"/>
  <c r="H30" i="3"/>
  <c r="I30" i="3"/>
  <c r="B31" i="3"/>
  <c r="C31" i="3"/>
  <c r="D31" i="3"/>
  <c r="E31" i="3"/>
  <c r="F31" i="3"/>
  <c r="G31" i="3"/>
  <c r="H31" i="3"/>
  <c r="I31" i="3"/>
  <c r="B32" i="3"/>
  <c r="C32" i="3"/>
  <c r="D32" i="3"/>
  <c r="E32" i="3"/>
  <c r="F32" i="3"/>
  <c r="G32" i="3"/>
  <c r="H32" i="3"/>
  <c r="I32" i="3"/>
  <c r="B33" i="3"/>
  <c r="C33" i="3"/>
  <c r="D33" i="3"/>
  <c r="E33" i="3"/>
  <c r="F33" i="3"/>
  <c r="G33" i="3"/>
  <c r="H33" i="3"/>
  <c r="I33" i="3"/>
  <c r="B34" i="3"/>
  <c r="C34" i="3"/>
  <c r="D34" i="3"/>
  <c r="E34" i="3"/>
  <c r="F34" i="3"/>
  <c r="G34" i="3"/>
  <c r="H34" i="3"/>
  <c r="I34" i="3"/>
  <c r="B35" i="3"/>
  <c r="C35" i="3"/>
  <c r="D35" i="3"/>
  <c r="E35" i="3"/>
  <c r="F35" i="3"/>
  <c r="G35" i="3"/>
  <c r="H35" i="3"/>
  <c r="I35" i="3"/>
  <c r="B36" i="3"/>
  <c r="C36" i="3"/>
  <c r="D36" i="3"/>
  <c r="E36" i="3"/>
  <c r="F36" i="3"/>
  <c r="G36" i="3"/>
  <c r="H36" i="3"/>
  <c r="I36" i="3"/>
  <c r="B37" i="3"/>
  <c r="C37" i="3"/>
  <c r="D37" i="3"/>
  <c r="E37" i="3"/>
  <c r="F37" i="3"/>
  <c r="G37" i="3"/>
  <c r="H37" i="3"/>
  <c r="I37" i="3"/>
  <c r="B38" i="3"/>
  <c r="C38" i="3"/>
  <c r="D38" i="3"/>
  <c r="E38" i="3"/>
  <c r="F38" i="3"/>
  <c r="G38" i="3"/>
  <c r="H38" i="3"/>
  <c r="I38" i="3"/>
  <c r="B39" i="3"/>
  <c r="C39" i="3"/>
  <c r="D39" i="3"/>
  <c r="E39" i="3"/>
  <c r="F39" i="3"/>
  <c r="G39" i="3"/>
  <c r="H39" i="3"/>
  <c r="I39" i="3"/>
  <c r="B40" i="3"/>
  <c r="C40" i="3"/>
  <c r="D40" i="3"/>
  <c r="E40" i="3"/>
  <c r="F40" i="3"/>
  <c r="G40" i="3"/>
  <c r="H40" i="3"/>
  <c r="I40" i="3"/>
  <c r="B41" i="3"/>
  <c r="C41" i="3"/>
  <c r="D41" i="3"/>
  <c r="E41" i="3"/>
  <c r="F41" i="3"/>
  <c r="G41" i="3"/>
  <c r="H41" i="3"/>
  <c r="I41" i="3"/>
  <c r="B42" i="3"/>
  <c r="C42" i="3"/>
  <c r="D42" i="3"/>
  <c r="E42" i="3"/>
  <c r="F42" i="3"/>
  <c r="G42" i="3"/>
  <c r="H42" i="3"/>
  <c r="I42" i="3"/>
  <c r="B43" i="3"/>
  <c r="C43" i="3"/>
  <c r="D43" i="3"/>
  <c r="E43" i="3"/>
  <c r="F43" i="3"/>
  <c r="G43" i="3"/>
  <c r="H43" i="3"/>
  <c r="I43" i="3"/>
  <c r="B44" i="3"/>
  <c r="C44" i="3"/>
  <c r="D44" i="3"/>
  <c r="E44" i="3"/>
  <c r="F44" i="3"/>
  <c r="G44" i="3"/>
  <c r="H44" i="3"/>
  <c r="I44" i="3"/>
  <c r="B45" i="3"/>
  <c r="C45" i="3"/>
  <c r="D45" i="3"/>
  <c r="E45" i="3"/>
  <c r="F45" i="3"/>
  <c r="G45" i="3"/>
  <c r="H45" i="3"/>
  <c r="I45" i="3"/>
  <c r="B46" i="3"/>
  <c r="C46" i="3"/>
  <c r="D46" i="3"/>
  <c r="E46" i="3"/>
  <c r="F46" i="3"/>
  <c r="G46" i="3"/>
  <c r="H46" i="3"/>
  <c r="I46" i="3"/>
  <c r="B47" i="3"/>
  <c r="C47" i="3"/>
  <c r="D47" i="3"/>
  <c r="E47" i="3"/>
  <c r="F47" i="3"/>
  <c r="G47" i="3"/>
  <c r="H47" i="3"/>
  <c r="I47" i="3"/>
  <c r="B48" i="3"/>
  <c r="C48" i="3"/>
  <c r="D48" i="3"/>
  <c r="E48" i="3"/>
  <c r="F48" i="3"/>
  <c r="G48" i="3"/>
  <c r="H48" i="3"/>
  <c r="I48" i="3"/>
  <c r="B49" i="3"/>
  <c r="C49" i="3"/>
  <c r="D49" i="3"/>
  <c r="E49" i="3"/>
  <c r="F49" i="3"/>
  <c r="G49" i="3"/>
  <c r="H49" i="3"/>
  <c r="I49" i="3"/>
  <c r="B50" i="3"/>
  <c r="C50" i="3"/>
  <c r="D50" i="3"/>
  <c r="E50" i="3"/>
  <c r="F50" i="3"/>
  <c r="G50" i="3"/>
  <c r="H50" i="3"/>
  <c r="I50" i="3"/>
  <c r="B51" i="3"/>
  <c r="C51" i="3"/>
  <c r="D51" i="3"/>
  <c r="E51" i="3"/>
  <c r="F51" i="3"/>
  <c r="G51" i="3"/>
  <c r="H51" i="3"/>
  <c r="I51" i="3"/>
  <c r="B52" i="3"/>
  <c r="C52" i="3"/>
  <c r="D52" i="3"/>
  <c r="E52" i="3"/>
  <c r="F52" i="3"/>
  <c r="G52" i="3"/>
  <c r="H52" i="3"/>
  <c r="I52" i="3"/>
  <c r="B53" i="3"/>
  <c r="C53" i="3"/>
  <c r="D53" i="3"/>
  <c r="E53" i="3"/>
  <c r="F53" i="3"/>
  <c r="G53" i="3"/>
  <c r="H53" i="3"/>
  <c r="I53" i="3"/>
  <c r="B54" i="3"/>
  <c r="C54" i="3"/>
  <c r="D54" i="3"/>
  <c r="E54" i="3"/>
  <c r="F54" i="3"/>
  <c r="G54" i="3"/>
  <c r="H54" i="3"/>
  <c r="I54" i="3"/>
  <c r="B55" i="3"/>
  <c r="C55" i="3"/>
  <c r="D55" i="3"/>
  <c r="E55" i="3"/>
  <c r="F55" i="3"/>
  <c r="G55" i="3"/>
  <c r="H55" i="3"/>
  <c r="I55" i="3"/>
  <c r="B56" i="3"/>
  <c r="C56" i="3"/>
  <c r="D56" i="3"/>
  <c r="E56" i="3"/>
  <c r="F56" i="3"/>
  <c r="G56" i="3"/>
  <c r="H56" i="3"/>
  <c r="I56" i="3"/>
  <c r="B57" i="3"/>
  <c r="C57" i="3"/>
  <c r="D57" i="3"/>
  <c r="E57" i="3"/>
  <c r="F57" i="3"/>
  <c r="G57" i="3"/>
  <c r="H57" i="3"/>
  <c r="I57" i="3"/>
  <c r="B58" i="3"/>
  <c r="C58" i="3"/>
  <c r="D58" i="3"/>
  <c r="E58" i="3"/>
  <c r="F58" i="3"/>
  <c r="G58" i="3"/>
  <c r="H58" i="3"/>
  <c r="I58" i="3"/>
  <c r="B59" i="3"/>
  <c r="C59" i="3"/>
  <c r="D59" i="3"/>
  <c r="E59" i="3"/>
  <c r="F59" i="3"/>
  <c r="G59" i="3"/>
  <c r="H59" i="3"/>
  <c r="I59" i="3"/>
  <c r="B60" i="3"/>
  <c r="C60" i="3"/>
  <c r="D60" i="3"/>
  <c r="E60" i="3"/>
  <c r="F60" i="3"/>
  <c r="G60" i="3"/>
  <c r="H60" i="3"/>
  <c r="I60" i="3"/>
  <c r="B61" i="3"/>
  <c r="C61" i="3"/>
  <c r="D61" i="3"/>
  <c r="E61" i="3"/>
  <c r="F61" i="3"/>
  <c r="G61" i="3"/>
  <c r="H61" i="3"/>
  <c r="I61" i="3"/>
  <c r="B62" i="3"/>
  <c r="C62" i="3"/>
  <c r="D62" i="3"/>
  <c r="E62" i="3"/>
  <c r="F62" i="3"/>
  <c r="G62" i="3"/>
  <c r="H62" i="3"/>
  <c r="I62" i="3"/>
  <c r="B63" i="3"/>
  <c r="C63" i="3"/>
  <c r="D63" i="3"/>
  <c r="E63" i="3"/>
  <c r="F63" i="3"/>
  <c r="G63" i="3"/>
  <c r="H63" i="3"/>
  <c r="I63" i="3"/>
  <c r="B64" i="3"/>
  <c r="C64" i="3"/>
  <c r="D64" i="3"/>
  <c r="E64" i="3"/>
  <c r="F64" i="3"/>
  <c r="G64" i="3"/>
  <c r="H64" i="3"/>
  <c r="I64" i="3"/>
  <c r="B65" i="3"/>
  <c r="C65" i="3"/>
  <c r="D65" i="3"/>
  <c r="E65" i="3"/>
  <c r="F65" i="3"/>
  <c r="G65" i="3"/>
  <c r="H65" i="3"/>
  <c r="I65" i="3"/>
  <c r="B66" i="3"/>
  <c r="C66" i="3"/>
  <c r="D66" i="3"/>
  <c r="E66" i="3"/>
  <c r="F66" i="3"/>
  <c r="G66" i="3"/>
  <c r="H66" i="3"/>
  <c r="I66" i="3"/>
  <c r="B67" i="3"/>
  <c r="C67" i="3"/>
  <c r="D67" i="3"/>
  <c r="E67" i="3"/>
  <c r="F67" i="3"/>
  <c r="G67" i="3"/>
  <c r="H67" i="3"/>
  <c r="I67" i="3"/>
  <c r="B68" i="3"/>
  <c r="C68" i="3"/>
  <c r="D68" i="3"/>
  <c r="E68" i="3"/>
  <c r="F68" i="3"/>
  <c r="G68" i="3"/>
  <c r="H68" i="3"/>
  <c r="I68" i="3"/>
  <c r="B69" i="3"/>
  <c r="C69" i="3"/>
  <c r="D69" i="3"/>
  <c r="E69" i="3"/>
  <c r="F69" i="3"/>
  <c r="G69" i="3"/>
  <c r="H69" i="3"/>
  <c r="I69" i="3"/>
  <c r="B70" i="3"/>
  <c r="C70" i="3"/>
  <c r="D70" i="3"/>
  <c r="E70" i="3"/>
  <c r="F70" i="3"/>
  <c r="G70" i="3"/>
  <c r="H70" i="3"/>
  <c r="I70" i="3"/>
  <c r="B71" i="3"/>
  <c r="C71" i="3"/>
  <c r="D71" i="3"/>
  <c r="E71" i="3"/>
  <c r="F71" i="3"/>
  <c r="G71" i="3"/>
  <c r="H71" i="3"/>
  <c r="I71" i="3"/>
  <c r="B72" i="3"/>
  <c r="C72" i="3"/>
  <c r="D72" i="3"/>
  <c r="E72" i="3"/>
  <c r="F72" i="3"/>
  <c r="G72" i="3"/>
  <c r="H72" i="3"/>
  <c r="I72" i="3"/>
  <c r="B73" i="3"/>
  <c r="C73" i="3"/>
  <c r="D73" i="3"/>
  <c r="E73" i="3"/>
  <c r="F73" i="3"/>
  <c r="G73" i="3"/>
  <c r="H73" i="3"/>
  <c r="I73" i="3"/>
  <c r="B74" i="3"/>
  <c r="C74" i="3"/>
  <c r="D74" i="3"/>
  <c r="E74" i="3"/>
  <c r="F74" i="3"/>
  <c r="G74" i="3"/>
  <c r="H74" i="3"/>
  <c r="I74" i="3"/>
  <c r="B75" i="3"/>
  <c r="C75" i="3"/>
  <c r="D75" i="3"/>
  <c r="E75" i="3"/>
  <c r="F75" i="3"/>
  <c r="G75" i="3"/>
  <c r="H75" i="3"/>
  <c r="I75" i="3"/>
  <c r="B76" i="3"/>
  <c r="C76" i="3"/>
  <c r="D76" i="3"/>
  <c r="E76" i="3"/>
  <c r="F76" i="3"/>
  <c r="G76" i="3"/>
  <c r="H76" i="3"/>
  <c r="I76" i="3"/>
  <c r="B77" i="3"/>
  <c r="C77" i="3"/>
  <c r="D77" i="3"/>
  <c r="E77" i="3"/>
  <c r="F77" i="3"/>
  <c r="G77" i="3"/>
  <c r="H77" i="3"/>
  <c r="I77" i="3"/>
  <c r="B78" i="3"/>
  <c r="C78" i="3"/>
  <c r="D78" i="3"/>
  <c r="E78" i="3"/>
  <c r="F78" i="3"/>
  <c r="G78" i="3"/>
  <c r="H78" i="3"/>
  <c r="I78" i="3"/>
  <c r="B79" i="3"/>
  <c r="C79" i="3"/>
  <c r="D79" i="3"/>
  <c r="E79" i="3"/>
  <c r="F79" i="3"/>
  <c r="G79" i="3"/>
  <c r="H79" i="3"/>
  <c r="I79" i="3"/>
  <c r="B80" i="3"/>
  <c r="C80" i="3"/>
  <c r="D80" i="3"/>
  <c r="E80" i="3"/>
  <c r="F80" i="3"/>
  <c r="G80" i="3"/>
  <c r="H80" i="3"/>
  <c r="I80" i="3"/>
  <c r="B81" i="3"/>
  <c r="C81" i="3"/>
  <c r="D81" i="3"/>
  <c r="E81" i="3"/>
  <c r="F81" i="3"/>
  <c r="G81" i="3"/>
  <c r="H81" i="3"/>
  <c r="I81" i="3"/>
  <c r="B82" i="3"/>
  <c r="C82" i="3"/>
  <c r="D82" i="3"/>
  <c r="E82" i="3"/>
  <c r="F82" i="3"/>
  <c r="G82" i="3"/>
  <c r="H82" i="3"/>
  <c r="I82" i="3"/>
  <c r="B83" i="3"/>
  <c r="C83" i="3"/>
  <c r="D83" i="3"/>
  <c r="E83" i="3"/>
  <c r="F83" i="3"/>
  <c r="G83" i="3"/>
  <c r="H83" i="3"/>
  <c r="I83" i="3"/>
  <c r="B84" i="3"/>
  <c r="C84" i="3"/>
  <c r="D84" i="3"/>
  <c r="E84" i="3"/>
  <c r="F84" i="3"/>
  <c r="G84" i="3"/>
  <c r="H84" i="3"/>
  <c r="I84" i="3"/>
  <c r="B85" i="3"/>
  <c r="C85" i="3"/>
  <c r="D85" i="3"/>
  <c r="E85" i="3"/>
  <c r="F85" i="3"/>
  <c r="G85" i="3"/>
  <c r="H85" i="3"/>
  <c r="I85" i="3"/>
  <c r="B86" i="3"/>
  <c r="C86" i="3"/>
  <c r="D86" i="3"/>
  <c r="E86" i="3"/>
  <c r="F86" i="3"/>
  <c r="G86" i="3"/>
  <c r="H86" i="3"/>
  <c r="I86" i="3"/>
  <c r="B87" i="3"/>
  <c r="C87" i="3"/>
  <c r="D87" i="3"/>
  <c r="E87" i="3"/>
  <c r="F87" i="3"/>
  <c r="G87" i="3"/>
  <c r="H87" i="3"/>
  <c r="I87" i="3"/>
  <c r="B88" i="3"/>
  <c r="C88" i="3"/>
  <c r="D88" i="3"/>
  <c r="E88" i="3"/>
  <c r="F88" i="3"/>
  <c r="G88" i="3"/>
  <c r="H88" i="3"/>
  <c r="I88" i="3"/>
  <c r="B89" i="3"/>
  <c r="C89" i="3"/>
  <c r="D89" i="3"/>
  <c r="E89" i="3"/>
  <c r="F89" i="3"/>
  <c r="G89" i="3"/>
  <c r="H89" i="3"/>
  <c r="I89" i="3"/>
  <c r="B90" i="3"/>
  <c r="C90" i="3"/>
  <c r="D90" i="3"/>
  <c r="E90" i="3"/>
  <c r="F90" i="3"/>
  <c r="G90" i="3"/>
  <c r="H90" i="3"/>
  <c r="I90" i="3"/>
  <c r="B91" i="3"/>
  <c r="C91" i="3"/>
  <c r="D91" i="3"/>
  <c r="E91" i="3"/>
  <c r="F91" i="3"/>
  <c r="G91" i="3"/>
  <c r="H91" i="3"/>
  <c r="I91" i="3"/>
  <c r="B92" i="3"/>
  <c r="C92" i="3"/>
  <c r="D92" i="3"/>
  <c r="E92" i="3"/>
  <c r="F92" i="3"/>
  <c r="G92" i="3"/>
  <c r="H92" i="3"/>
  <c r="I92" i="3"/>
  <c r="B93" i="3"/>
  <c r="C93" i="3"/>
  <c r="D93" i="3"/>
  <c r="E93" i="3"/>
  <c r="F93" i="3"/>
  <c r="G93" i="3"/>
  <c r="H93" i="3"/>
  <c r="I93" i="3"/>
  <c r="B94" i="3"/>
  <c r="C94" i="3"/>
  <c r="D94" i="3"/>
  <c r="E94" i="3"/>
  <c r="F94" i="3"/>
  <c r="G94" i="3"/>
  <c r="H94" i="3"/>
  <c r="I94" i="3"/>
  <c r="B95" i="3"/>
  <c r="C95" i="3"/>
  <c r="D95" i="3"/>
  <c r="E95" i="3"/>
  <c r="F95" i="3"/>
  <c r="G95" i="3"/>
  <c r="H95" i="3"/>
  <c r="I95" i="3"/>
  <c r="B96" i="3"/>
  <c r="C96" i="3"/>
  <c r="D96" i="3"/>
  <c r="E96" i="3"/>
  <c r="F96" i="3"/>
  <c r="G96" i="3"/>
  <c r="H96" i="3"/>
  <c r="I96" i="3"/>
  <c r="B97" i="3"/>
  <c r="C97" i="3"/>
  <c r="D97" i="3"/>
  <c r="E97" i="3"/>
  <c r="F97" i="3"/>
  <c r="G97" i="3"/>
  <c r="H97" i="3"/>
  <c r="I97" i="3"/>
  <c r="B98" i="3"/>
  <c r="C98" i="3"/>
  <c r="D98" i="3"/>
  <c r="E98" i="3"/>
  <c r="F98" i="3"/>
  <c r="G98" i="3"/>
  <c r="H98" i="3"/>
  <c r="I98" i="3"/>
  <c r="B99" i="3"/>
  <c r="C99" i="3"/>
  <c r="D99" i="3"/>
  <c r="E99" i="3"/>
  <c r="F99" i="3"/>
  <c r="G99" i="3"/>
  <c r="H99" i="3"/>
  <c r="I99" i="3"/>
  <c r="B100" i="3"/>
  <c r="C100" i="3"/>
  <c r="D100" i="3"/>
  <c r="E100" i="3"/>
  <c r="F100" i="3"/>
  <c r="G100" i="3"/>
  <c r="H100" i="3"/>
  <c r="I100" i="3"/>
  <c r="B101" i="3"/>
  <c r="C101" i="3"/>
  <c r="D101" i="3"/>
  <c r="E101" i="3"/>
  <c r="F101" i="3"/>
  <c r="G101" i="3"/>
  <c r="H101" i="3"/>
  <c r="I101" i="3"/>
  <c r="B102" i="3"/>
  <c r="C102" i="3"/>
  <c r="D102" i="3"/>
  <c r="E102" i="3"/>
  <c r="F102" i="3"/>
  <c r="G102" i="3"/>
  <c r="H102" i="3"/>
  <c r="I102" i="3"/>
  <c r="B103" i="3"/>
  <c r="C103" i="3"/>
  <c r="D103" i="3"/>
  <c r="E103" i="3"/>
  <c r="F103" i="3"/>
  <c r="G103" i="3"/>
  <c r="H103" i="3"/>
  <c r="I103" i="3"/>
  <c r="B104" i="3"/>
  <c r="C104" i="3"/>
  <c r="D104" i="3"/>
  <c r="E104" i="3"/>
  <c r="F104" i="3"/>
  <c r="G104" i="3"/>
  <c r="H104" i="3"/>
  <c r="I104" i="3"/>
  <c r="B105" i="3"/>
  <c r="C105" i="3"/>
  <c r="D105" i="3"/>
  <c r="E105" i="3"/>
  <c r="F105" i="3"/>
  <c r="G105" i="3"/>
  <c r="H105" i="3"/>
  <c r="I105" i="3"/>
  <c r="B106" i="3"/>
  <c r="C106" i="3"/>
  <c r="D106" i="3"/>
  <c r="E106" i="3"/>
  <c r="F106" i="3"/>
  <c r="G106" i="3"/>
  <c r="H106" i="3"/>
  <c r="I106" i="3"/>
  <c r="B107" i="3"/>
  <c r="C107" i="3"/>
  <c r="D107" i="3"/>
  <c r="E107" i="3"/>
  <c r="F107" i="3"/>
  <c r="G107" i="3"/>
  <c r="H107" i="3"/>
  <c r="I107" i="3"/>
  <c r="B108" i="3"/>
  <c r="C108" i="3"/>
  <c r="D108" i="3"/>
  <c r="E108" i="3"/>
  <c r="F108" i="3"/>
  <c r="G108" i="3"/>
  <c r="H108" i="3"/>
  <c r="I108" i="3"/>
  <c r="B109" i="3"/>
  <c r="C109" i="3"/>
  <c r="D109" i="3"/>
  <c r="E109" i="3"/>
  <c r="F109" i="3"/>
  <c r="G109" i="3"/>
  <c r="H109" i="3"/>
  <c r="I109" i="3"/>
  <c r="B110" i="3"/>
  <c r="C110" i="3"/>
  <c r="D110" i="3"/>
  <c r="E110" i="3"/>
  <c r="F110" i="3"/>
  <c r="G110" i="3"/>
  <c r="H110" i="3"/>
  <c r="I110" i="3"/>
  <c r="B111" i="3"/>
  <c r="C111" i="3"/>
  <c r="D111" i="3"/>
  <c r="E111" i="3"/>
  <c r="F111" i="3"/>
  <c r="G111" i="3"/>
  <c r="H111" i="3"/>
  <c r="I111" i="3"/>
  <c r="B112" i="3"/>
  <c r="C112" i="3"/>
  <c r="D112" i="3"/>
  <c r="E112" i="3"/>
  <c r="F112" i="3"/>
  <c r="G112" i="3"/>
  <c r="H112" i="3"/>
  <c r="I112" i="3"/>
  <c r="B113" i="3"/>
  <c r="C113" i="3"/>
  <c r="D113" i="3"/>
  <c r="E113" i="3"/>
  <c r="F113" i="3"/>
  <c r="G113" i="3"/>
  <c r="H113" i="3"/>
  <c r="I113" i="3"/>
  <c r="B114" i="3"/>
  <c r="C114" i="3"/>
  <c r="D114" i="3"/>
  <c r="E114" i="3"/>
  <c r="F114" i="3"/>
  <c r="G114" i="3"/>
  <c r="H114" i="3"/>
  <c r="I114" i="3"/>
  <c r="B115" i="3"/>
  <c r="C115" i="3"/>
  <c r="D115" i="3"/>
  <c r="E115" i="3"/>
  <c r="F115" i="3"/>
  <c r="G115" i="3"/>
  <c r="H115" i="3"/>
  <c r="I115" i="3"/>
  <c r="B116" i="3"/>
  <c r="C116" i="3"/>
  <c r="D116" i="3"/>
  <c r="E116" i="3"/>
  <c r="F116" i="3"/>
  <c r="G116" i="3"/>
  <c r="H116" i="3"/>
  <c r="I116" i="3"/>
  <c r="B117" i="3"/>
  <c r="C117" i="3"/>
  <c r="D117" i="3"/>
  <c r="E117" i="3"/>
  <c r="F117" i="3"/>
  <c r="G117" i="3"/>
  <c r="H117" i="3"/>
  <c r="I117" i="3"/>
  <c r="B118" i="3"/>
  <c r="C118" i="3"/>
  <c r="D118" i="3"/>
  <c r="E118" i="3"/>
  <c r="F118" i="3"/>
  <c r="G118" i="3"/>
  <c r="H118" i="3"/>
  <c r="I118" i="3"/>
  <c r="B119" i="3"/>
  <c r="C119" i="3"/>
  <c r="D119" i="3"/>
  <c r="E119" i="3"/>
  <c r="F119" i="3"/>
  <c r="G119" i="3"/>
  <c r="H119" i="3"/>
  <c r="I119" i="3"/>
  <c r="B120" i="3"/>
  <c r="C120" i="3"/>
  <c r="D120" i="3"/>
  <c r="E120" i="3"/>
  <c r="F120" i="3"/>
  <c r="G120" i="3"/>
  <c r="H120" i="3"/>
  <c r="I120" i="3"/>
  <c r="B121" i="3"/>
  <c r="C121" i="3"/>
  <c r="D121" i="3"/>
  <c r="E121" i="3"/>
  <c r="F121" i="3"/>
  <c r="G121" i="3"/>
  <c r="H121" i="3"/>
  <c r="I121" i="3"/>
  <c r="B122" i="3"/>
  <c r="C122" i="3"/>
  <c r="D122" i="3"/>
  <c r="E122" i="3"/>
  <c r="F122" i="3"/>
  <c r="G122" i="3"/>
  <c r="H122" i="3"/>
  <c r="I122" i="3"/>
  <c r="B123" i="3"/>
  <c r="C123" i="3"/>
  <c r="D123" i="3"/>
  <c r="E123" i="3"/>
  <c r="F123" i="3"/>
  <c r="G123" i="3"/>
  <c r="H123" i="3"/>
  <c r="I123" i="3"/>
  <c r="B124" i="3"/>
  <c r="C124" i="3"/>
  <c r="D124" i="3"/>
  <c r="E124" i="3"/>
  <c r="F124" i="3"/>
  <c r="G124" i="3"/>
  <c r="H124" i="3"/>
  <c r="I124" i="3"/>
  <c r="B125" i="3"/>
  <c r="C125" i="3"/>
  <c r="D125" i="3"/>
  <c r="E125" i="3"/>
  <c r="F125" i="3"/>
  <c r="G125" i="3"/>
  <c r="H125" i="3"/>
  <c r="I125" i="3"/>
  <c r="B126" i="3"/>
  <c r="C126" i="3"/>
  <c r="D126" i="3"/>
  <c r="E126" i="3"/>
  <c r="F126" i="3"/>
  <c r="G126" i="3"/>
  <c r="H126" i="3"/>
  <c r="I126" i="3"/>
  <c r="B127" i="3"/>
  <c r="C127" i="3"/>
  <c r="D127" i="3"/>
  <c r="E127" i="3"/>
  <c r="F127" i="3"/>
  <c r="G127" i="3"/>
  <c r="H127" i="3"/>
  <c r="I127" i="3"/>
  <c r="B128" i="3"/>
  <c r="C128" i="3"/>
  <c r="D128" i="3"/>
  <c r="E128" i="3"/>
  <c r="F128" i="3"/>
  <c r="G128" i="3"/>
  <c r="H128" i="3"/>
  <c r="I128" i="3"/>
  <c r="B129" i="3"/>
  <c r="C129" i="3"/>
  <c r="D129" i="3"/>
  <c r="E129" i="3"/>
  <c r="F129" i="3"/>
  <c r="G129" i="3"/>
  <c r="H129" i="3"/>
  <c r="I129" i="3"/>
  <c r="B130" i="3"/>
  <c r="C130" i="3"/>
  <c r="D130" i="3"/>
  <c r="E130" i="3"/>
  <c r="F130" i="3"/>
  <c r="G130" i="3"/>
  <c r="H130" i="3"/>
  <c r="I130" i="3"/>
  <c r="B131" i="3"/>
  <c r="C131" i="3"/>
  <c r="D131" i="3"/>
  <c r="E131" i="3"/>
  <c r="F131" i="3"/>
  <c r="G131" i="3"/>
  <c r="H131" i="3"/>
  <c r="I131" i="3"/>
  <c r="B132" i="3"/>
  <c r="C132" i="3"/>
  <c r="D132" i="3"/>
  <c r="E132" i="3"/>
  <c r="F132" i="3"/>
  <c r="G132" i="3"/>
  <c r="H132" i="3"/>
  <c r="I132" i="3"/>
  <c r="B133" i="3"/>
  <c r="C133" i="3"/>
  <c r="D133" i="3"/>
  <c r="E133" i="3"/>
  <c r="F133" i="3"/>
  <c r="G133" i="3"/>
  <c r="H133" i="3"/>
  <c r="I133" i="3"/>
  <c r="B134" i="3"/>
  <c r="C134" i="3"/>
  <c r="D134" i="3"/>
  <c r="E134" i="3"/>
  <c r="F134" i="3"/>
  <c r="G134" i="3"/>
  <c r="H134" i="3"/>
  <c r="I134" i="3"/>
  <c r="B135" i="3"/>
  <c r="C135" i="3"/>
  <c r="D135" i="3"/>
  <c r="E135" i="3"/>
  <c r="F135" i="3"/>
  <c r="G135" i="3"/>
  <c r="H135" i="3"/>
  <c r="I135" i="3"/>
  <c r="B136" i="3"/>
  <c r="C136" i="3"/>
  <c r="D136" i="3"/>
  <c r="E136" i="3"/>
  <c r="F136" i="3"/>
  <c r="G136" i="3"/>
  <c r="H136" i="3"/>
  <c r="I136" i="3"/>
  <c r="B137" i="3"/>
  <c r="C137" i="3"/>
  <c r="D137" i="3"/>
  <c r="E137" i="3"/>
  <c r="F137" i="3"/>
  <c r="G137" i="3"/>
  <c r="H137" i="3"/>
  <c r="I137" i="3"/>
  <c r="B138" i="3"/>
  <c r="C138" i="3"/>
  <c r="D138" i="3"/>
  <c r="E138" i="3"/>
  <c r="F138" i="3"/>
  <c r="G138" i="3"/>
  <c r="H138" i="3"/>
  <c r="I138" i="3"/>
  <c r="B139" i="3"/>
  <c r="C139" i="3"/>
  <c r="D139" i="3"/>
  <c r="E139" i="3"/>
  <c r="F139" i="3"/>
  <c r="G139" i="3"/>
  <c r="H139" i="3"/>
  <c r="I139" i="3"/>
  <c r="B140" i="3"/>
  <c r="C140" i="3"/>
  <c r="D140" i="3"/>
  <c r="E140" i="3"/>
  <c r="F140" i="3"/>
  <c r="G140" i="3"/>
  <c r="H140" i="3"/>
  <c r="I140" i="3"/>
  <c r="B141" i="3"/>
  <c r="C141" i="3"/>
  <c r="D141" i="3"/>
  <c r="E141" i="3"/>
  <c r="F141" i="3"/>
  <c r="G141" i="3"/>
  <c r="H141" i="3"/>
  <c r="I141" i="3"/>
  <c r="B142" i="3"/>
  <c r="C142" i="3"/>
  <c r="D142" i="3"/>
  <c r="E142" i="3"/>
  <c r="F142" i="3"/>
  <c r="G142" i="3"/>
  <c r="H142" i="3"/>
  <c r="I142" i="3"/>
  <c r="B143" i="3"/>
  <c r="C143" i="3"/>
  <c r="D143" i="3"/>
  <c r="E143" i="3"/>
  <c r="F143" i="3"/>
  <c r="G143" i="3"/>
  <c r="H143" i="3"/>
  <c r="I143" i="3"/>
  <c r="B144" i="3"/>
  <c r="C144" i="3"/>
  <c r="D144" i="3"/>
  <c r="E144" i="3"/>
  <c r="F144" i="3"/>
  <c r="G144" i="3"/>
  <c r="H144" i="3"/>
  <c r="I144" i="3"/>
  <c r="B145" i="3"/>
  <c r="C145" i="3"/>
  <c r="D145" i="3"/>
  <c r="E145" i="3"/>
  <c r="F145" i="3"/>
  <c r="G145" i="3"/>
  <c r="H145" i="3"/>
  <c r="I145" i="3"/>
  <c r="B146" i="3"/>
  <c r="C146" i="3"/>
  <c r="D146" i="3"/>
  <c r="E146" i="3"/>
  <c r="F146" i="3"/>
  <c r="G146" i="3"/>
  <c r="H146" i="3"/>
  <c r="I146" i="3"/>
  <c r="B147" i="3"/>
  <c r="C147" i="3"/>
  <c r="D147" i="3"/>
  <c r="E147" i="3"/>
  <c r="F147" i="3"/>
  <c r="G147" i="3"/>
  <c r="H147" i="3"/>
  <c r="I147" i="3"/>
  <c r="B148" i="3"/>
  <c r="C148" i="3"/>
  <c r="D148" i="3"/>
  <c r="E148" i="3"/>
  <c r="F148" i="3"/>
  <c r="G148" i="3"/>
  <c r="H148" i="3"/>
  <c r="I148" i="3"/>
  <c r="B149" i="3"/>
  <c r="C149" i="3"/>
  <c r="D149" i="3"/>
  <c r="E149" i="3"/>
  <c r="F149" i="3"/>
  <c r="G149" i="3"/>
  <c r="H149" i="3"/>
  <c r="I149" i="3"/>
  <c r="B150" i="3"/>
  <c r="C150" i="3"/>
  <c r="D150" i="3"/>
  <c r="E150" i="3"/>
  <c r="F150" i="3"/>
  <c r="G150" i="3"/>
  <c r="H150" i="3"/>
  <c r="I150" i="3"/>
  <c r="B151" i="3"/>
  <c r="C151" i="3"/>
  <c r="D151" i="3"/>
  <c r="E151" i="3"/>
  <c r="F151" i="3"/>
  <c r="G151" i="3"/>
  <c r="H151" i="3"/>
  <c r="I151" i="3"/>
  <c r="B152" i="3"/>
  <c r="C152" i="3"/>
  <c r="D152" i="3"/>
  <c r="E152" i="3"/>
  <c r="F152" i="3"/>
  <c r="G152" i="3"/>
  <c r="H152" i="3"/>
  <c r="I152" i="3"/>
  <c r="B153" i="3"/>
  <c r="C153" i="3"/>
  <c r="D153" i="3"/>
  <c r="E153" i="3"/>
  <c r="F153" i="3"/>
  <c r="G153" i="3"/>
  <c r="H153" i="3"/>
  <c r="I153" i="3"/>
  <c r="B154" i="3"/>
  <c r="C154" i="3"/>
  <c r="D154" i="3"/>
  <c r="E154" i="3"/>
  <c r="F154" i="3"/>
  <c r="G154" i="3"/>
  <c r="H154" i="3"/>
  <c r="I154" i="3"/>
  <c r="B155" i="3"/>
  <c r="C155" i="3"/>
  <c r="D155" i="3"/>
  <c r="E155" i="3"/>
  <c r="F155" i="3"/>
  <c r="G155" i="3"/>
  <c r="H155" i="3"/>
  <c r="I155" i="3"/>
  <c r="B156" i="3"/>
  <c r="C156" i="3"/>
  <c r="D156" i="3"/>
  <c r="E156" i="3"/>
  <c r="F156" i="3"/>
  <c r="G156" i="3"/>
  <c r="H156" i="3"/>
  <c r="I156" i="3"/>
  <c r="B157" i="3"/>
  <c r="C157" i="3"/>
  <c r="D157" i="3"/>
  <c r="E157" i="3"/>
  <c r="F157" i="3"/>
  <c r="G157" i="3"/>
  <c r="H157" i="3"/>
  <c r="I157" i="3"/>
  <c r="B158" i="3"/>
  <c r="C158" i="3"/>
  <c r="D158" i="3"/>
  <c r="E158" i="3"/>
  <c r="F158" i="3"/>
  <c r="G158" i="3"/>
  <c r="H158" i="3"/>
  <c r="I158" i="3"/>
  <c r="B159" i="3"/>
  <c r="C159" i="3"/>
  <c r="D159" i="3"/>
  <c r="E159" i="3"/>
  <c r="F159" i="3"/>
  <c r="G159" i="3"/>
  <c r="H159" i="3"/>
  <c r="I159" i="3"/>
  <c r="B160" i="3"/>
  <c r="C160" i="3"/>
  <c r="D160" i="3"/>
  <c r="E160" i="3"/>
  <c r="F160" i="3"/>
  <c r="G160" i="3"/>
  <c r="H160" i="3"/>
  <c r="I160" i="3"/>
  <c r="B161" i="3"/>
  <c r="C161" i="3"/>
  <c r="D161" i="3"/>
  <c r="E161" i="3"/>
  <c r="F161" i="3"/>
  <c r="G161" i="3"/>
  <c r="H161" i="3"/>
  <c r="I161" i="3"/>
  <c r="B162" i="3"/>
  <c r="C162" i="3"/>
  <c r="D162" i="3"/>
  <c r="E162" i="3"/>
  <c r="F162" i="3"/>
  <c r="G162" i="3"/>
  <c r="H162" i="3"/>
  <c r="I162" i="3"/>
  <c r="B163" i="3"/>
  <c r="C163" i="3"/>
  <c r="D163" i="3"/>
  <c r="E163" i="3"/>
  <c r="F163" i="3"/>
  <c r="G163" i="3"/>
  <c r="H163" i="3"/>
  <c r="I163" i="3"/>
  <c r="B164" i="3"/>
  <c r="C164" i="3"/>
  <c r="D164" i="3"/>
  <c r="E164" i="3"/>
  <c r="F164" i="3"/>
  <c r="G164" i="3"/>
  <c r="H164" i="3"/>
  <c r="I164" i="3"/>
  <c r="B165" i="3"/>
  <c r="C165" i="3"/>
  <c r="D165" i="3"/>
  <c r="E165" i="3"/>
  <c r="F165" i="3"/>
  <c r="G165" i="3"/>
  <c r="H165" i="3"/>
  <c r="I165" i="3"/>
  <c r="B166" i="3"/>
  <c r="C166" i="3"/>
  <c r="D166" i="3"/>
  <c r="E166" i="3"/>
  <c r="F166" i="3"/>
  <c r="G166" i="3"/>
  <c r="H166" i="3"/>
  <c r="I166" i="3"/>
  <c r="B167" i="3"/>
  <c r="C167" i="3"/>
  <c r="D167" i="3"/>
  <c r="E167" i="3"/>
  <c r="F167" i="3"/>
  <c r="G167" i="3"/>
  <c r="H167" i="3"/>
  <c r="I167" i="3"/>
  <c r="B168" i="3"/>
  <c r="C168" i="3"/>
  <c r="D168" i="3"/>
  <c r="E168" i="3"/>
  <c r="F168" i="3"/>
  <c r="G168" i="3"/>
  <c r="H168" i="3"/>
  <c r="I168" i="3"/>
  <c r="B169" i="3"/>
  <c r="C169" i="3"/>
  <c r="D169" i="3"/>
  <c r="E169" i="3"/>
  <c r="F169" i="3"/>
  <c r="G169" i="3"/>
  <c r="H169" i="3"/>
  <c r="I169" i="3"/>
  <c r="B170" i="3"/>
  <c r="C170" i="3"/>
  <c r="D170" i="3"/>
  <c r="E170" i="3"/>
  <c r="F170" i="3"/>
  <c r="G170" i="3"/>
  <c r="H170" i="3"/>
  <c r="I170" i="3"/>
  <c r="B171" i="3"/>
  <c r="C171" i="3"/>
  <c r="D171" i="3"/>
  <c r="E171" i="3"/>
  <c r="F171" i="3"/>
  <c r="G171" i="3"/>
  <c r="H171" i="3"/>
  <c r="I171" i="3"/>
  <c r="B172" i="3"/>
  <c r="C172" i="3"/>
  <c r="D172" i="3"/>
  <c r="E172" i="3"/>
  <c r="F172" i="3"/>
  <c r="G172" i="3"/>
  <c r="H172" i="3"/>
  <c r="I172" i="3"/>
  <c r="B173" i="3"/>
  <c r="C173" i="3"/>
  <c r="D173" i="3"/>
  <c r="E173" i="3"/>
  <c r="F173" i="3"/>
  <c r="G173" i="3"/>
  <c r="H173" i="3"/>
  <c r="I173" i="3"/>
  <c r="B174" i="3"/>
  <c r="C174" i="3"/>
  <c r="D174" i="3"/>
  <c r="E174" i="3"/>
  <c r="F174" i="3"/>
  <c r="G174" i="3"/>
  <c r="H174" i="3"/>
  <c r="I174" i="3"/>
  <c r="B175" i="3"/>
  <c r="C175" i="3"/>
  <c r="D175" i="3"/>
  <c r="E175" i="3"/>
  <c r="F175" i="3"/>
  <c r="G175" i="3"/>
  <c r="H175" i="3"/>
  <c r="I175" i="3"/>
  <c r="B176" i="3"/>
  <c r="C176" i="3"/>
  <c r="D176" i="3"/>
  <c r="E176" i="3"/>
  <c r="F176" i="3"/>
  <c r="G176" i="3"/>
  <c r="H176" i="3"/>
  <c r="I176" i="3"/>
  <c r="B177" i="3"/>
  <c r="C177" i="3"/>
  <c r="D177" i="3"/>
  <c r="E177" i="3"/>
  <c r="F177" i="3"/>
  <c r="G177" i="3"/>
  <c r="H177" i="3"/>
  <c r="I177" i="3"/>
  <c r="B178" i="3"/>
  <c r="C178" i="3"/>
  <c r="D178" i="3"/>
  <c r="E178" i="3"/>
  <c r="F178" i="3"/>
  <c r="G178" i="3"/>
  <c r="H178" i="3"/>
  <c r="I178" i="3"/>
  <c r="B179" i="3"/>
  <c r="C179" i="3"/>
  <c r="D179" i="3"/>
  <c r="E179" i="3"/>
  <c r="F179" i="3"/>
  <c r="G179" i="3"/>
  <c r="H179" i="3"/>
  <c r="I179" i="3"/>
  <c r="B180" i="3"/>
  <c r="C180" i="3"/>
  <c r="D180" i="3"/>
  <c r="E180" i="3"/>
  <c r="F180" i="3"/>
  <c r="G180" i="3"/>
  <c r="H180" i="3"/>
  <c r="I180" i="3"/>
  <c r="B181" i="3"/>
  <c r="C181" i="3"/>
  <c r="D181" i="3"/>
  <c r="E181" i="3"/>
  <c r="F181" i="3"/>
  <c r="G181" i="3"/>
  <c r="H181" i="3"/>
  <c r="I181" i="3"/>
  <c r="B182" i="3"/>
  <c r="C182" i="3"/>
  <c r="D182" i="3"/>
  <c r="E182" i="3"/>
  <c r="F182" i="3"/>
  <c r="G182" i="3"/>
  <c r="H182" i="3"/>
  <c r="I182" i="3"/>
  <c r="B183" i="3"/>
  <c r="C183" i="3"/>
  <c r="D183" i="3"/>
  <c r="E183" i="3"/>
  <c r="F183" i="3"/>
  <c r="G183" i="3"/>
  <c r="H183" i="3"/>
  <c r="I183" i="3"/>
  <c r="B184" i="3"/>
  <c r="C184" i="3"/>
  <c r="D184" i="3"/>
  <c r="E184" i="3"/>
  <c r="F184" i="3"/>
  <c r="G184" i="3"/>
  <c r="H184" i="3"/>
  <c r="I184" i="3"/>
  <c r="B185" i="3"/>
  <c r="C185" i="3"/>
  <c r="D185" i="3"/>
  <c r="E185" i="3"/>
  <c r="F185" i="3"/>
  <c r="G185" i="3"/>
  <c r="H185" i="3"/>
  <c r="I185" i="3"/>
  <c r="B186" i="3"/>
  <c r="C186" i="3"/>
  <c r="D186" i="3"/>
  <c r="E186" i="3"/>
  <c r="F186" i="3"/>
  <c r="G186" i="3"/>
  <c r="H186" i="3"/>
  <c r="I186" i="3"/>
  <c r="B187" i="3"/>
  <c r="C187" i="3"/>
  <c r="D187" i="3"/>
  <c r="E187" i="3"/>
  <c r="F187" i="3"/>
  <c r="G187" i="3"/>
  <c r="H187" i="3"/>
  <c r="I187" i="3"/>
  <c r="B188" i="3"/>
  <c r="C188" i="3"/>
  <c r="D188" i="3"/>
  <c r="E188" i="3"/>
  <c r="F188" i="3"/>
  <c r="G188" i="3"/>
  <c r="H188" i="3"/>
  <c r="I188" i="3"/>
  <c r="B189" i="3"/>
  <c r="C189" i="3"/>
  <c r="D189" i="3"/>
  <c r="E189" i="3"/>
  <c r="F189" i="3"/>
  <c r="G189" i="3"/>
  <c r="H189" i="3"/>
  <c r="I189" i="3"/>
  <c r="B190" i="3"/>
  <c r="C190" i="3"/>
  <c r="D190" i="3"/>
  <c r="E190" i="3"/>
  <c r="F190" i="3"/>
  <c r="G190" i="3"/>
  <c r="H190" i="3"/>
  <c r="I190" i="3"/>
  <c r="B191" i="3"/>
  <c r="C191" i="3"/>
  <c r="D191" i="3"/>
  <c r="E191" i="3"/>
  <c r="F191" i="3"/>
  <c r="G191" i="3"/>
  <c r="H191" i="3"/>
  <c r="I191" i="3"/>
  <c r="B192" i="3"/>
  <c r="C192" i="3"/>
  <c r="D192" i="3"/>
  <c r="E192" i="3"/>
  <c r="F192" i="3"/>
  <c r="G192" i="3"/>
  <c r="H192" i="3"/>
  <c r="I192" i="3"/>
  <c r="B193" i="3"/>
  <c r="C193" i="3"/>
  <c r="D193" i="3"/>
  <c r="E193" i="3"/>
  <c r="F193" i="3"/>
  <c r="G193" i="3"/>
  <c r="H193" i="3"/>
  <c r="I193" i="3"/>
  <c r="B194" i="3"/>
  <c r="C194" i="3"/>
  <c r="D194" i="3"/>
  <c r="E194" i="3"/>
  <c r="F194" i="3"/>
  <c r="G194" i="3"/>
  <c r="H194" i="3"/>
  <c r="I194" i="3"/>
  <c r="B195" i="3"/>
  <c r="C195" i="3"/>
  <c r="D195" i="3"/>
  <c r="E195" i="3"/>
  <c r="F195" i="3"/>
  <c r="G195" i="3"/>
  <c r="H195" i="3"/>
  <c r="I195" i="3"/>
  <c r="B196" i="3"/>
  <c r="C196" i="3"/>
  <c r="D196" i="3"/>
  <c r="E196" i="3"/>
  <c r="F196" i="3"/>
  <c r="G196" i="3"/>
  <c r="H196" i="3"/>
  <c r="I196" i="3"/>
  <c r="B197" i="3"/>
  <c r="C197" i="3"/>
  <c r="D197" i="3"/>
  <c r="E197" i="3"/>
  <c r="F197" i="3"/>
  <c r="G197" i="3"/>
  <c r="H197" i="3"/>
  <c r="I197" i="3"/>
  <c r="B198" i="3"/>
  <c r="C198" i="3"/>
  <c r="D198" i="3"/>
  <c r="E198" i="3"/>
  <c r="F198" i="3"/>
  <c r="G198" i="3"/>
  <c r="H198" i="3"/>
  <c r="I198" i="3"/>
  <c r="B199" i="3"/>
  <c r="C199" i="3"/>
  <c r="D199" i="3"/>
  <c r="E199" i="3"/>
  <c r="F199" i="3"/>
  <c r="G199" i="3"/>
  <c r="H199" i="3"/>
  <c r="I199" i="3"/>
  <c r="B200" i="3"/>
  <c r="C200" i="3"/>
  <c r="D200" i="3"/>
  <c r="E200" i="3"/>
  <c r="F200" i="3"/>
  <c r="G200" i="3"/>
  <c r="H200" i="3"/>
  <c r="I200" i="3"/>
  <c r="B201" i="3"/>
  <c r="C201" i="3"/>
  <c r="D201" i="3"/>
  <c r="E201" i="3"/>
  <c r="F201" i="3"/>
  <c r="G201" i="3"/>
  <c r="H201" i="3"/>
  <c r="I201" i="3"/>
  <c r="B202" i="3"/>
  <c r="C202" i="3"/>
  <c r="D202" i="3"/>
  <c r="E202" i="3"/>
  <c r="F202" i="3"/>
  <c r="G202" i="3"/>
  <c r="H202" i="3"/>
  <c r="I202" i="3"/>
  <c r="B203" i="3"/>
  <c r="C203" i="3"/>
  <c r="D203" i="3"/>
  <c r="E203" i="3"/>
  <c r="F203" i="3"/>
  <c r="G203" i="3"/>
  <c r="H203" i="3"/>
  <c r="I203" i="3"/>
  <c r="B204" i="3"/>
  <c r="C204" i="3"/>
  <c r="D204" i="3"/>
  <c r="E204" i="3"/>
  <c r="F204" i="3"/>
  <c r="G204" i="3"/>
  <c r="H204" i="3"/>
  <c r="I204" i="3"/>
  <c r="B205" i="3"/>
  <c r="C205" i="3"/>
  <c r="D205" i="3"/>
  <c r="E205" i="3"/>
  <c r="F205" i="3"/>
  <c r="G205" i="3"/>
  <c r="H205" i="3"/>
  <c r="I205" i="3"/>
  <c r="B206" i="3"/>
  <c r="C206" i="3"/>
  <c r="D206" i="3"/>
  <c r="E206" i="3"/>
  <c r="F206" i="3"/>
  <c r="G206" i="3"/>
  <c r="H206" i="3"/>
  <c r="I206" i="3"/>
  <c r="B207" i="3"/>
  <c r="C207" i="3"/>
  <c r="D207" i="3"/>
  <c r="E207" i="3"/>
  <c r="F207" i="3"/>
  <c r="G207" i="3"/>
  <c r="H207" i="3"/>
  <c r="I207" i="3"/>
  <c r="B208" i="3"/>
  <c r="C208" i="3"/>
  <c r="D208" i="3"/>
  <c r="E208" i="3"/>
  <c r="F208" i="3"/>
  <c r="G208" i="3"/>
  <c r="H208" i="3"/>
  <c r="I208" i="3"/>
  <c r="B209" i="3"/>
  <c r="C209" i="3"/>
  <c r="D209" i="3"/>
  <c r="E209" i="3"/>
  <c r="F209" i="3"/>
  <c r="G209" i="3"/>
  <c r="H209" i="3"/>
  <c r="I209" i="3"/>
  <c r="B210" i="3"/>
  <c r="C210" i="3"/>
  <c r="D210" i="3"/>
  <c r="E210" i="3"/>
  <c r="F210" i="3"/>
  <c r="G210" i="3"/>
  <c r="H210" i="3"/>
  <c r="I210" i="3"/>
  <c r="B211" i="3"/>
  <c r="C211" i="3"/>
  <c r="D211" i="3"/>
  <c r="E211" i="3"/>
  <c r="F211" i="3"/>
  <c r="G211" i="3"/>
  <c r="H211" i="3"/>
  <c r="I211" i="3"/>
  <c r="B212" i="3"/>
  <c r="C212" i="3"/>
  <c r="D212" i="3"/>
  <c r="E212" i="3"/>
  <c r="F212" i="3"/>
  <c r="G212" i="3"/>
  <c r="H212" i="3"/>
  <c r="I212" i="3"/>
  <c r="B213" i="3"/>
  <c r="C213" i="3"/>
  <c r="D213" i="3"/>
  <c r="E213" i="3"/>
  <c r="F213" i="3"/>
  <c r="G213" i="3"/>
  <c r="H213" i="3"/>
  <c r="I213" i="3"/>
  <c r="B214" i="3"/>
  <c r="C214" i="3"/>
  <c r="D214" i="3"/>
  <c r="E214" i="3"/>
  <c r="F214" i="3"/>
  <c r="G214" i="3"/>
  <c r="H214" i="3"/>
  <c r="I214" i="3"/>
  <c r="B215" i="3"/>
  <c r="C215" i="3"/>
  <c r="D215" i="3"/>
  <c r="E215" i="3"/>
  <c r="F215" i="3"/>
  <c r="G215" i="3"/>
  <c r="H215" i="3"/>
  <c r="I215" i="3"/>
  <c r="B216" i="3"/>
  <c r="C216" i="3"/>
  <c r="D216" i="3"/>
  <c r="E216" i="3"/>
  <c r="F216" i="3"/>
  <c r="G216" i="3"/>
  <c r="H216" i="3"/>
  <c r="I216" i="3"/>
  <c r="B217" i="3"/>
  <c r="C217" i="3"/>
  <c r="D217" i="3"/>
  <c r="E217" i="3"/>
  <c r="F217" i="3"/>
  <c r="G217" i="3"/>
  <c r="H217" i="3"/>
  <c r="I217" i="3"/>
  <c r="B218" i="3"/>
  <c r="C218" i="3"/>
  <c r="D218" i="3"/>
  <c r="E218" i="3"/>
  <c r="F218" i="3"/>
  <c r="G218" i="3"/>
  <c r="H218" i="3"/>
  <c r="I218" i="3"/>
  <c r="B219" i="3"/>
  <c r="C219" i="3"/>
  <c r="D219" i="3"/>
  <c r="E219" i="3"/>
  <c r="F219" i="3"/>
  <c r="G219" i="3"/>
  <c r="H219" i="3"/>
  <c r="I219" i="3"/>
  <c r="B220" i="3"/>
  <c r="C220" i="3"/>
  <c r="D220" i="3"/>
  <c r="E220" i="3"/>
  <c r="F220" i="3"/>
  <c r="G220" i="3"/>
  <c r="H220" i="3"/>
  <c r="I220" i="3"/>
  <c r="B221" i="3"/>
  <c r="C221" i="3"/>
  <c r="D221" i="3"/>
  <c r="E221" i="3"/>
  <c r="F221" i="3"/>
  <c r="G221" i="3"/>
  <c r="H221" i="3"/>
  <c r="I221" i="3"/>
  <c r="B222" i="3"/>
  <c r="C222" i="3"/>
  <c r="D222" i="3"/>
  <c r="E222" i="3"/>
  <c r="F222" i="3"/>
  <c r="G222" i="3"/>
  <c r="H222" i="3"/>
  <c r="I222" i="3"/>
  <c r="B223" i="3"/>
  <c r="C223" i="3"/>
  <c r="D223" i="3"/>
  <c r="E223" i="3"/>
  <c r="F223" i="3"/>
  <c r="G223" i="3"/>
  <c r="H223" i="3"/>
  <c r="I223" i="3"/>
  <c r="B224" i="3"/>
  <c r="C224" i="3"/>
  <c r="D224" i="3"/>
  <c r="E224" i="3"/>
  <c r="F224" i="3"/>
  <c r="G224" i="3"/>
  <c r="H224" i="3"/>
  <c r="I224" i="3"/>
  <c r="B225" i="3"/>
  <c r="C225" i="3"/>
  <c r="D225" i="3"/>
  <c r="E225" i="3"/>
  <c r="F225" i="3"/>
  <c r="G225" i="3"/>
  <c r="H225" i="3"/>
  <c r="I225" i="3"/>
  <c r="B226" i="3"/>
  <c r="C226" i="3"/>
  <c r="D226" i="3"/>
  <c r="E226" i="3"/>
  <c r="F226" i="3"/>
  <c r="G226" i="3"/>
  <c r="H226" i="3"/>
  <c r="I226" i="3"/>
  <c r="B227" i="3"/>
  <c r="C227" i="3"/>
  <c r="D227" i="3"/>
  <c r="E227" i="3"/>
  <c r="F227" i="3"/>
  <c r="G227" i="3"/>
  <c r="H227" i="3"/>
  <c r="I227" i="3"/>
  <c r="B228" i="3"/>
  <c r="C228" i="3"/>
  <c r="D228" i="3"/>
  <c r="E228" i="3"/>
  <c r="F228" i="3"/>
  <c r="G228" i="3"/>
  <c r="H228" i="3"/>
  <c r="I228" i="3"/>
  <c r="B229" i="3"/>
  <c r="C229" i="3"/>
  <c r="D229" i="3"/>
  <c r="E229" i="3"/>
  <c r="F229" i="3"/>
  <c r="G229" i="3"/>
  <c r="H229" i="3"/>
  <c r="I229" i="3"/>
  <c r="B230" i="3"/>
  <c r="C230" i="3"/>
  <c r="D230" i="3"/>
  <c r="E230" i="3"/>
  <c r="F230" i="3"/>
  <c r="G230" i="3"/>
  <c r="H230" i="3"/>
  <c r="I230" i="3"/>
  <c r="B231" i="3"/>
  <c r="C231" i="3"/>
  <c r="D231" i="3"/>
  <c r="E231" i="3"/>
  <c r="F231" i="3"/>
  <c r="G231" i="3"/>
  <c r="H231" i="3"/>
  <c r="I231" i="3"/>
  <c r="B232" i="3"/>
  <c r="C232" i="3"/>
  <c r="D232" i="3"/>
  <c r="E232" i="3"/>
  <c r="F232" i="3"/>
  <c r="G232" i="3"/>
  <c r="H232" i="3"/>
  <c r="I232" i="3"/>
  <c r="B233" i="3"/>
  <c r="C233" i="3"/>
  <c r="D233" i="3"/>
  <c r="E233" i="3"/>
  <c r="F233" i="3"/>
  <c r="G233" i="3"/>
  <c r="H233" i="3"/>
  <c r="I233" i="3"/>
  <c r="B234" i="3"/>
  <c r="C234" i="3"/>
  <c r="D234" i="3"/>
  <c r="E234" i="3"/>
  <c r="F234" i="3"/>
  <c r="G234" i="3"/>
  <c r="H234" i="3"/>
  <c r="I234" i="3"/>
  <c r="B235" i="3"/>
  <c r="C235" i="3"/>
  <c r="D235" i="3"/>
  <c r="E235" i="3"/>
  <c r="F235" i="3"/>
  <c r="G235" i="3"/>
  <c r="H235" i="3"/>
  <c r="I235" i="3"/>
  <c r="B236" i="3"/>
  <c r="C236" i="3"/>
  <c r="D236" i="3"/>
  <c r="E236" i="3"/>
  <c r="F236" i="3"/>
  <c r="G236" i="3"/>
  <c r="H236" i="3"/>
  <c r="I236" i="3"/>
  <c r="B237" i="3"/>
  <c r="C237" i="3"/>
  <c r="D237" i="3"/>
  <c r="E237" i="3"/>
  <c r="F237" i="3"/>
  <c r="G237" i="3"/>
  <c r="H237" i="3"/>
  <c r="I237" i="3"/>
  <c r="B238" i="3"/>
  <c r="C238" i="3"/>
  <c r="D238" i="3"/>
  <c r="E238" i="3"/>
  <c r="F238" i="3"/>
  <c r="G238" i="3"/>
  <c r="H238" i="3"/>
  <c r="I238" i="3"/>
  <c r="B239" i="3"/>
  <c r="C239" i="3"/>
  <c r="D239" i="3"/>
  <c r="E239" i="3"/>
  <c r="F239" i="3"/>
  <c r="G239" i="3"/>
  <c r="H239" i="3"/>
  <c r="I239" i="3"/>
  <c r="B240" i="3"/>
  <c r="C240" i="3"/>
  <c r="D240" i="3"/>
  <c r="E240" i="3"/>
  <c r="F240" i="3"/>
  <c r="G240" i="3"/>
  <c r="H240" i="3"/>
  <c r="I240" i="3"/>
  <c r="B241" i="3"/>
  <c r="C241" i="3"/>
  <c r="D241" i="3"/>
  <c r="E241" i="3"/>
  <c r="F241" i="3"/>
  <c r="G241" i="3"/>
  <c r="H241" i="3"/>
  <c r="I241" i="3"/>
  <c r="B242" i="3"/>
  <c r="C242" i="3"/>
  <c r="D242" i="3"/>
  <c r="E242" i="3"/>
  <c r="F242" i="3"/>
  <c r="G242" i="3"/>
  <c r="H242" i="3"/>
  <c r="I242" i="3"/>
  <c r="B243" i="3"/>
  <c r="C243" i="3"/>
  <c r="D243" i="3"/>
  <c r="E243" i="3"/>
  <c r="F243" i="3"/>
  <c r="G243" i="3"/>
  <c r="H243" i="3"/>
  <c r="I243" i="3"/>
  <c r="B244" i="3"/>
  <c r="C244" i="3"/>
  <c r="D244" i="3"/>
  <c r="E244" i="3"/>
  <c r="F244" i="3"/>
  <c r="G244" i="3"/>
  <c r="H244" i="3"/>
  <c r="I244" i="3"/>
  <c r="B245" i="3"/>
  <c r="C245" i="3"/>
  <c r="D245" i="3"/>
  <c r="E245" i="3"/>
  <c r="F245" i="3"/>
  <c r="G245" i="3"/>
  <c r="H245" i="3"/>
  <c r="I245" i="3"/>
  <c r="B246" i="3"/>
  <c r="C246" i="3"/>
  <c r="D246" i="3"/>
  <c r="E246" i="3"/>
  <c r="F246" i="3"/>
  <c r="G246" i="3"/>
  <c r="H246" i="3"/>
  <c r="I246" i="3"/>
  <c r="B247" i="3"/>
  <c r="C247" i="3"/>
  <c r="D247" i="3"/>
  <c r="E247" i="3"/>
  <c r="F247" i="3"/>
  <c r="G247" i="3"/>
  <c r="H247" i="3"/>
  <c r="I247" i="3"/>
  <c r="B248" i="3"/>
  <c r="C248" i="3"/>
  <c r="D248" i="3"/>
  <c r="E248" i="3"/>
  <c r="F248" i="3"/>
  <c r="G248" i="3"/>
  <c r="H248" i="3"/>
  <c r="I248" i="3"/>
  <c r="B249" i="3"/>
  <c r="C249" i="3"/>
  <c r="D249" i="3"/>
  <c r="E249" i="3"/>
  <c r="F249" i="3"/>
  <c r="G249" i="3"/>
  <c r="H249" i="3"/>
  <c r="I249" i="3"/>
  <c r="B250" i="3"/>
  <c r="C250" i="3"/>
  <c r="D250" i="3"/>
  <c r="E250" i="3"/>
  <c r="F250" i="3"/>
  <c r="G250" i="3"/>
  <c r="H250" i="3"/>
  <c r="I250" i="3"/>
  <c r="B251" i="3"/>
  <c r="C251" i="3"/>
  <c r="D251" i="3"/>
  <c r="E251" i="3"/>
  <c r="F251" i="3"/>
  <c r="G251" i="3"/>
  <c r="H251" i="3"/>
  <c r="I251" i="3"/>
  <c r="B252" i="3"/>
  <c r="C252" i="3"/>
  <c r="D252" i="3"/>
  <c r="E252" i="3"/>
  <c r="F252" i="3"/>
  <c r="G252" i="3"/>
  <c r="H252" i="3"/>
  <c r="I252" i="3"/>
  <c r="B253" i="3"/>
  <c r="C253" i="3"/>
  <c r="D253" i="3"/>
  <c r="E253" i="3"/>
  <c r="F253" i="3"/>
  <c r="G253" i="3"/>
  <c r="H253" i="3"/>
  <c r="I253" i="3"/>
  <c r="B254" i="3"/>
  <c r="C254" i="3"/>
  <c r="D254" i="3"/>
  <c r="E254" i="3"/>
  <c r="F254" i="3"/>
  <c r="G254" i="3"/>
  <c r="H254" i="3"/>
  <c r="I254" i="3"/>
  <c r="B255" i="3"/>
  <c r="C255" i="3"/>
  <c r="D255" i="3"/>
  <c r="E255" i="3"/>
  <c r="F255" i="3"/>
  <c r="G255" i="3"/>
  <c r="H255" i="3"/>
  <c r="I255" i="3"/>
  <c r="B256" i="3"/>
  <c r="C256" i="3"/>
  <c r="D256" i="3"/>
  <c r="E256" i="3"/>
  <c r="F256" i="3"/>
  <c r="G256" i="3"/>
  <c r="H256" i="3"/>
  <c r="I256" i="3"/>
  <c r="B257" i="3"/>
  <c r="C257" i="3"/>
  <c r="D257" i="3"/>
  <c r="E257" i="3"/>
  <c r="F257" i="3"/>
  <c r="G257" i="3"/>
  <c r="H257" i="3"/>
  <c r="I257" i="3"/>
  <c r="B258" i="3"/>
  <c r="C258" i="3"/>
  <c r="D258" i="3"/>
  <c r="E258" i="3"/>
  <c r="F258" i="3"/>
  <c r="G258" i="3"/>
  <c r="H258" i="3"/>
  <c r="I258" i="3"/>
  <c r="B259" i="3"/>
  <c r="C259" i="3"/>
  <c r="D259" i="3"/>
  <c r="E259" i="3"/>
  <c r="F259" i="3"/>
  <c r="G259" i="3"/>
  <c r="H259" i="3"/>
  <c r="I259" i="3"/>
  <c r="B260" i="3"/>
  <c r="C260" i="3"/>
  <c r="D260" i="3"/>
  <c r="E260" i="3"/>
  <c r="F260" i="3"/>
  <c r="G260" i="3"/>
  <c r="H260" i="3"/>
  <c r="I260" i="3"/>
  <c r="B261" i="3"/>
  <c r="C261" i="3"/>
  <c r="D261" i="3"/>
  <c r="E261" i="3"/>
  <c r="F261" i="3"/>
  <c r="G261" i="3"/>
  <c r="H261" i="3"/>
  <c r="I261" i="3"/>
  <c r="B262" i="3"/>
  <c r="C262" i="3"/>
  <c r="D262" i="3"/>
  <c r="E262" i="3"/>
  <c r="F262" i="3"/>
  <c r="G262" i="3"/>
  <c r="H262" i="3"/>
  <c r="I262" i="3"/>
  <c r="B263" i="3"/>
  <c r="C263" i="3"/>
  <c r="D263" i="3"/>
  <c r="E263" i="3"/>
  <c r="F263" i="3"/>
  <c r="G263" i="3"/>
  <c r="H263" i="3"/>
  <c r="I263" i="3"/>
  <c r="B264" i="3"/>
  <c r="C264" i="3"/>
  <c r="D264" i="3"/>
  <c r="E264" i="3"/>
  <c r="F264" i="3"/>
  <c r="G264" i="3"/>
  <c r="H264" i="3"/>
  <c r="I264" i="3"/>
  <c r="B265" i="3"/>
  <c r="C265" i="3"/>
  <c r="D265" i="3"/>
  <c r="E265" i="3"/>
  <c r="F265" i="3"/>
  <c r="G265" i="3"/>
  <c r="H265" i="3"/>
  <c r="I265" i="3"/>
  <c r="B266" i="3"/>
  <c r="C266" i="3"/>
  <c r="D266" i="3"/>
  <c r="E266" i="3"/>
  <c r="F266" i="3"/>
  <c r="G266" i="3"/>
  <c r="H266" i="3"/>
  <c r="I266" i="3"/>
  <c r="B267" i="3"/>
  <c r="C267" i="3"/>
  <c r="D267" i="3"/>
  <c r="E267" i="3"/>
  <c r="F267" i="3"/>
  <c r="G267" i="3"/>
  <c r="H267" i="3"/>
  <c r="I267" i="3"/>
  <c r="B268" i="3"/>
  <c r="C268" i="3"/>
  <c r="D268" i="3"/>
  <c r="E268" i="3"/>
  <c r="F268" i="3"/>
  <c r="G268" i="3"/>
  <c r="H268" i="3"/>
  <c r="I268" i="3"/>
  <c r="B269" i="3"/>
  <c r="C269" i="3"/>
  <c r="D269" i="3"/>
  <c r="E269" i="3"/>
  <c r="F269" i="3"/>
  <c r="G269" i="3"/>
  <c r="H269" i="3"/>
  <c r="I269" i="3"/>
  <c r="B270" i="3"/>
  <c r="C270" i="3"/>
  <c r="D270" i="3"/>
  <c r="E270" i="3"/>
  <c r="F270" i="3"/>
  <c r="G270" i="3"/>
  <c r="H270" i="3"/>
  <c r="I270" i="3"/>
  <c r="B271" i="3"/>
  <c r="C271" i="3"/>
  <c r="D271" i="3"/>
  <c r="E271" i="3"/>
  <c r="F271" i="3"/>
  <c r="G271" i="3"/>
  <c r="H271" i="3"/>
  <c r="I271" i="3"/>
  <c r="B272" i="3"/>
  <c r="C272" i="3"/>
  <c r="D272" i="3"/>
  <c r="E272" i="3"/>
  <c r="F272" i="3"/>
  <c r="G272" i="3"/>
  <c r="H272" i="3"/>
  <c r="I272" i="3"/>
  <c r="B273" i="3"/>
  <c r="C273" i="3"/>
  <c r="D273" i="3"/>
  <c r="E273" i="3"/>
  <c r="F273" i="3"/>
  <c r="G273" i="3"/>
  <c r="H273" i="3"/>
  <c r="I273" i="3"/>
  <c r="B274" i="3"/>
  <c r="C274" i="3"/>
  <c r="D274" i="3"/>
  <c r="E274" i="3"/>
  <c r="F274" i="3"/>
  <c r="G274" i="3"/>
  <c r="H274" i="3"/>
  <c r="I274" i="3"/>
  <c r="B275" i="3"/>
  <c r="C275" i="3"/>
  <c r="D275" i="3"/>
  <c r="E275" i="3"/>
  <c r="F275" i="3"/>
  <c r="G275" i="3"/>
  <c r="H275" i="3"/>
  <c r="I275" i="3"/>
  <c r="B276" i="3"/>
  <c r="C276" i="3"/>
  <c r="D276" i="3"/>
  <c r="E276" i="3"/>
  <c r="F276" i="3"/>
  <c r="G276" i="3"/>
  <c r="H276" i="3"/>
  <c r="I276" i="3"/>
  <c r="B277" i="3"/>
  <c r="C277" i="3"/>
  <c r="D277" i="3"/>
  <c r="E277" i="3"/>
  <c r="F277" i="3"/>
  <c r="G277" i="3"/>
  <c r="H277" i="3"/>
  <c r="I277" i="3"/>
  <c r="B278" i="3"/>
  <c r="C278" i="3"/>
  <c r="D278" i="3"/>
  <c r="E278" i="3"/>
  <c r="F278" i="3"/>
  <c r="G278" i="3"/>
  <c r="H278" i="3"/>
  <c r="I278" i="3"/>
  <c r="B279" i="3"/>
  <c r="C279" i="3"/>
  <c r="D279" i="3"/>
  <c r="E279" i="3"/>
  <c r="F279" i="3"/>
  <c r="G279" i="3"/>
  <c r="H279" i="3"/>
  <c r="I279" i="3"/>
  <c r="B280" i="3"/>
  <c r="C280" i="3"/>
  <c r="D280" i="3"/>
  <c r="E280" i="3"/>
  <c r="F280" i="3"/>
  <c r="G280" i="3"/>
  <c r="H280" i="3"/>
  <c r="I280" i="3"/>
  <c r="B281" i="3"/>
  <c r="C281" i="3"/>
  <c r="D281" i="3"/>
  <c r="E281" i="3"/>
  <c r="F281" i="3"/>
  <c r="G281" i="3"/>
  <c r="H281" i="3"/>
  <c r="I281" i="3"/>
  <c r="B282" i="3"/>
  <c r="C282" i="3"/>
  <c r="D282" i="3"/>
  <c r="E282" i="3"/>
  <c r="F282" i="3"/>
  <c r="G282" i="3"/>
  <c r="H282" i="3"/>
  <c r="I282" i="3"/>
  <c r="B283" i="3"/>
  <c r="C283" i="3"/>
  <c r="D283" i="3"/>
  <c r="E283" i="3"/>
  <c r="F283" i="3"/>
  <c r="G283" i="3"/>
  <c r="H283" i="3"/>
  <c r="I283" i="3"/>
  <c r="B284" i="3"/>
  <c r="C284" i="3"/>
  <c r="D284" i="3"/>
  <c r="E284" i="3"/>
  <c r="F284" i="3"/>
  <c r="G284" i="3"/>
  <c r="H284" i="3"/>
  <c r="I284" i="3"/>
  <c r="B285" i="3"/>
  <c r="C285" i="3"/>
  <c r="D285" i="3"/>
  <c r="E285" i="3"/>
  <c r="F285" i="3"/>
  <c r="G285" i="3"/>
  <c r="H285" i="3"/>
  <c r="I285" i="3"/>
  <c r="B286" i="3"/>
  <c r="C286" i="3"/>
  <c r="D286" i="3"/>
  <c r="E286" i="3"/>
  <c r="F286" i="3"/>
  <c r="G286" i="3"/>
  <c r="H286" i="3"/>
  <c r="I286" i="3"/>
  <c r="B287" i="3"/>
  <c r="C287" i="3"/>
  <c r="D287" i="3"/>
  <c r="E287" i="3"/>
  <c r="F287" i="3"/>
  <c r="G287" i="3"/>
  <c r="H287" i="3"/>
  <c r="I287" i="3"/>
  <c r="B288" i="3"/>
  <c r="C288" i="3"/>
  <c r="D288" i="3"/>
  <c r="E288" i="3"/>
  <c r="F288" i="3"/>
  <c r="G288" i="3"/>
  <c r="H288" i="3"/>
  <c r="I288" i="3"/>
  <c r="B289" i="3"/>
  <c r="C289" i="3"/>
  <c r="D289" i="3"/>
  <c r="E289" i="3"/>
  <c r="F289" i="3"/>
  <c r="G289" i="3"/>
  <c r="H289" i="3"/>
  <c r="I289" i="3"/>
  <c r="B290" i="3"/>
  <c r="C290" i="3"/>
  <c r="D290" i="3"/>
  <c r="E290" i="3"/>
  <c r="F290" i="3"/>
  <c r="G290" i="3"/>
  <c r="H290" i="3"/>
  <c r="I290" i="3"/>
  <c r="B291" i="3"/>
  <c r="C291" i="3"/>
  <c r="D291" i="3"/>
  <c r="E291" i="3"/>
  <c r="F291" i="3"/>
  <c r="G291" i="3"/>
  <c r="H291" i="3"/>
  <c r="I291" i="3"/>
  <c r="B292" i="3"/>
  <c r="C292" i="3"/>
  <c r="D292" i="3"/>
  <c r="E292" i="3"/>
  <c r="F292" i="3"/>
  <c r="G292" i="3"/>
  <c r="H292" i="3"/>
  <c r="I292" i="3"/>
  <c r="B293" i="3"/>
  <c r="C293" i="3"/>
  <c r="D293" i="3"/>
  <c r="E293" i="3"/>
  <c r="F293" i="3"/>
  <c r="G293" i="3"/>
  <c r="H293" i="3"/>
  <c r="I293" i="3"/>
  <c r="B294" i="3"/>
  <c r="C294" i="3"/>
  <c r="D294" i="3"/>
  <c r="E294" i="3"/>
  <c r="F294" i="3"/>
  <c r="G294" i="3"/>
  <c r="H294" i="3"/>
  <c r="I294" i="3"/>
  <c r="B295" i="3"/>
  <c r="C295" i="3"/>
  <c r="D295" i="3"/>
  <c r="E295" i="3"/>
  <c r="F295" i="3"/>
  <c r="G295" i="3"/>
  <c r="H295" i="3"/>
  <c r="I295" i="3"/>
  <c r="B296" i="3"/>
  <c r="C296" i="3"/>
  <c r="D296" i="3"/>
  <c r="E296" i="3"/>
  <c r="F296" i="3"/>
  <c r="G296" i="3"/>
  <c r="H296" i="3"/>
  <c r="I296" i="3"/>
  <c r="B297" i="3"/>
  <c r="C297" i="3"/>
  <c r="D297" i="3"/>
  <c r="E297" i="3"/>
  <c r="F297" i="3"/>
  <c r="G297" i="3"/>
  <c r="H297" i="3"/>
  <c r="I297" i="3"/>
  <c r="B298" i="3"/>
  <c r="C298" i="3"/>
  <c r="D298" i="3"/>
  <c r="E298" i="3"/>
  <c r="F298" i="3"/>
  <c r="G298" i="3"/>
  <c r="H298" i="3"/>
  <c r="I298" i="3"/>
  <c r="B299" i="3"/>
  <c r="C299" i="3"/>
  <c r="D299" i="3"/>
  <c r="E299" i="3"/>
  <c r="F299" i="3"/>
  <c r="G299" i="3"/>
  <c r="H299" i="3"/>
  <c r="I299" i="3"/>
  <c r="B300" i="3"/>
  <c r="C300" i="3"/>
  <c r="D300" i="3"/>
  <c r="E300" i="3"/>
  <c r="F300" i="3"/>
  <c r="G300" i="3"/>
  <c r="H300" i="3"/>
  <c r="I300" i="3"/>
  <c r="B301" i="3"/>
  <c r="C301" i="3"/>
  <c r="D301" i="3"/>
  <c r="E301" i="3"/>
  <c r="F301" i="3"/>
  <c r="G301" i="3"/>
  <c r="H301" i="3"/>
  <c r="I301" i="3"/>
  <c r="B302" i="3"/>
  <c r="C302" i="3"/>
  <c r="D302" i="3"/>
  <c r="E302" i="3"/>
  <c r="F302" i="3"/>
  <c r="G302" i="3"/>
  <c r="H302" i="3"/>
  <c r="I302" i="3"/>
  <c r="B303" i="3"/>
  <c r="C303" i="3"/>
  <c r="D303" i="3"/>
  <c r="E303" i="3"/>
  <c r="F303" i="3"/>
  <c r="G303" i="3"/>
  <c r="H303" i="3"/>
  <c r="I303" i="3"/>
  <c r="B304" i="3"/>
  <c r="C304" i="3"/>
  <c r="D304" i="3"/>
  <c r="E304" i="3"/>
  <c r="F304" i="3"/>
  <c r="G304" i="3"/>
  <c r="H304" i="3"/>
  <c r="I304" i="3"/>
  <c r="B305" i="3"/>
  <c r="C305" i="3"/>
  <c r="D305" i="3"/>
  <c r="E305" i="3"/>
  <c r="F305" i="3"/>
  <c r="G305" i="3"/>
  <c r="H305" i="3"/>
  <c r="I305" i="3"/>
  <c r="B306" i="3"/>
  <c r="C306" i="3"/>
  <c r="D306" i="3"/>
  <c r="E306" i="3"/>
  <c r="F306" i="3"/>
  <c r="G306" i="3"/>
  <c r="H306" i="3"/>
  <c r="I306" i="3"/>
  <c r="B307" i="3"/>
  <c r="C307" i="3"/>
  <c r="D307" i="3"/>
  <c r="E307" i="3"/>
  <c r="F307" i="3"/>
  <c r="G307" i="3"/>
  <c r="H307" i="3"/>
  <c r="I307" i="3"/>
  <c r="B308" i="3"/>
  <c r="C308" i="3"/>
  <c r="D308" i="3"/>
  <c r="E308" i="3"/>
  <c r="F308" i="3"/>
  <c r="G308" i="3"/>
  <c r="H308" i="3"/>
  <c r="I308" i="3"/>
  <c r="B309" i="3"/>
  <c r="C309" i="3"/>
  <c r="D309" i="3"/>
  <c r="E309" i="3"/>
  <c r="F309" i="3"/>
  <c r="G309" i="3"/>
  <c r="H309" i="3"/>
  <c r="I309" i="3"/>
  <c r="B310" i="3"/>
  <c r="C310" i="3"/>
  <c r="D310" i="3"/>
  <c r="E310" i="3"/>
  <c r="F310" i="3"/>
  <c r="G310" i="3"/>
  <c r="H310" i="3"/>
  <c r="I310" i="3"/>
  <c r="B311" i="3"/>
  <c r="C311" i="3"/>
  <c r="D311" i="3"/>
  <c r="E311" i="3"/>
  <c r="F311" i="3"/>
  <c r="G311" i="3"/>
  <c r="H311" i="3"/>
  <c r="I311" i="3"/>
  <c r="B312" i="3"/>
  <c r="C312" i="3"/>
  <c r="D312" i="3"/>
  <c r="E312" i="3"/>
  <c r="F312" i="3"/>
  <c r="G312" i="3"/>
  <c r="H312" i="3"/>
  <c r="I312" i="3"/>
  <c r="B313" i="3"/>
  <c r="C313" i="3"/>
  <c r="D313" i="3"/>
  <c r="E313" i="3"/>
  <c r="F313" i="3"/>
  <c r="G313" i="3"/>
  <c r="H313" i="3"/>
  <c r="I313" i="3"/>
  <c r="B314" i="3"/>
  <c r="C314" i="3"/>
  <c r="D314" i="3"/>
  <c r="E314" i="3"/>
  <c r="F314" i="3"/>
  <c r="G314" i="3"/>
  <c r="H314" i="3"/>
  <c r="I314" i="3"/>
  <c r="B315" i="3"/>
  <c r="C315" i="3"/>
  <c r="D315" i="3"/>
  <c r="E315" i="3"/>
  <c r="F315" i="3"/>
  <c r="G315" i="3"/>
  <c r="H315" i="3"/>
  <c r="I315" i="3"/>
  <c r="B316" i="3"/>
  <c r="C316" i="3"/>
  <c r="D316" i="3"/>
  <c r="E316" i="3"/>
  <c r="F316" i="3"/>
  <c r="G316" i="3"/>
  <c r="H316" i="3"/>
  <c r="I316" i="3"/>
  <c r="B317" i="3"/>
  <c r="C317" i="3"/>
  <c r="D317" i="3"/>
  <c r="E317" i="3"/>
  <c r="F317" i="3"/>
  <c r="G317" i="3"/>
  <c r="H317" i="3"/>
  <c r="I317" i="3"/>
  <c r="B318" i="3"/>
  <c r="C318" i="3"/>
  <c r="D318" i="3"/>
  <c r="E318" i="3"/>
  <c r="F318" i="3"/>
  <c r="G318" i="3"/>
  <c r="H318" i="3"/>
  <c r="I318" i="3"/>
  <c r="B319" i="3"/>
  <c r="C319" i="3"/>
  <c r="D319" i="3"/>
  <c r="E319" i="3"/>
  <c r="F319" i="3"/>
  <c r="G319" i="3"/>
  <c r="H319" i="3"/>
  <c r="I319" i="3"/>
  <c r="B320" i="3"/>
  <c r="C320" i="3"/>
  <c r="D320" i="3"/>
  <c r="E320" i="3"/>
  <c r="F320" i="3"/>
  <c r="G320" i="3"/>
  <c r="H320" i="3"/>
  <c r="I320" i="3"/>
  <c r="B321" i="3"/>
  <c r="C321" i="3"/>
  <c r="D321" i="3"/>
  <c r="E321" i="3"/>
  <c r="F321" i="3"/>
  <c r="G321" i="3"/>
  <c r="H321" i="3"/>
  <c r="I321" i="3"/>
  <c r="B322" i="3"/>
  <c r="C322" i="3"/>
  <c r="D322" i="3"/>
  <c r="E322" i="3"/>
  <c r="F322" i="3"/>
  <c r="G322" i="3"/>
  <c r="H322" i="3"/>
  <c r="I322" i="3"/>
  <c r="B323" i="3"/>
  <c r="C323" i="3"/>
  <c r="D323" i="3"/>
  <c r="E323" i="3"/>
  <c r="F323" i="3"/>
  <c r="G323" i="3"/>
  <c r="H323" i="3"/>
  <c r="I323" i="3"/>
  <c r="B324" i="3"/>
  <c r="C324" i="3"/>
  <c r="D324" i="3"/>
  <c r="E324" i="3"/>
  <c r="F324" i="3"/>
  <c r="G324" i="3"/>
  <c r="H324" i="3"/>
  <c r="I324" i="3"/>
  <c r="B325" i="3"/>
  <c r="C325" i="3"/>
  <c r="D325" i="3"/>
  <c r="E325" i="3"/>
  <c r="F325" i="3"/>
  <c r="G325" i="3"/>
  <c r="H325" i="3"/>
  <c r="I325" i="3"/>
  <c r="B326" i="3"/>
  <c r="C326" i="3"/>
  <c r="D326" i="3"/>
  <c r="E326" i="3"/>
  <c r="F326" i="3"/>
  <c r="G326" i="3"/>
  <c r="H326" i="3"/>
  <c r="I326" i="3"/>
  <c r="B327" i="3"/>
  <c r="C327" i="3"/>
  <c r="D327" i="3"/>
  <c r="E327" i="3"/>
  <c r="F327" i="3"/>
  <c r="G327" i="3"/>
  <c r="H327" i="3"/>
  <c r="I327" i="3"/>
  <c r="B328" i="3"/>
  <c r="C328" i="3"/>
  <c r="D328" i="3"/>
  <c r="E328" i="3"/>
  <c r="F328" i="3"/>
  <c r="G328" i="3"/>
  <c r="H328" i="3"/>
  <c r="I328" i="3"/>
  <c r="B329" i="3"/>
  <c r="C329" i="3"/>
  <c r="D329" i="3"/>
  <c r="E329" i="3"/>
  <c r="F329" i="3"/>
  <c r="G329" i="3"/>
  <c r="H329" i="3"/>
  <c r="I329" i="3"/>
  <c r="B330" i="3"/>
  <c r="C330" i="3"/>
  <c r="D330" i="3"/>
  <c r="E330" i="3"/>
  <c r="F330" i="3"/>
  <c r="G330" i="3"/>
  <c r="H330" i="3"/>
  <c r="I330" i="3"/>
  <c r="B331" i="3"/>
  <c r="C331" i="3"/>
  <c r="D331" i="3"/>
  <c r="E331" i="3"/>
  <c r="F331" i="3"/>
  <c r="G331" i="3"/>
  <c r="H331" i="3"/>
  <c r="I331" i="3"/>
  <c r="B332" i="3"/>
  <c r="C332" i="3"/>
  <c r="D332" i="3"/>
  <c r="E332" i="3"/>
  <c r="F332" i="3"/>
  <c r="G332" i="3"/>
  <c r="H332" i="3"/>
  <c r="I332" i="3"/>
  <c r="B333" i="3"/>
  <c r="C333" i="3"/>
  <c r="D333" i="3"/>
  <c r="E333" i="3"/>
  <c r="F333" i="3"/>
  <c r="G333" i="3"/>
  <c r="H333" i="3"/>
  <c r="I333" i="3"/>
  <c r="B334" i="3"/>
  <c r="C334" i="3"/>
  <c r="D334" i="3"/>
  <c r="E334" i="3"/>
  <c r="F334" i="3"/>
  <c r="G334" i="3"/>
  <c r="H334" i="3"/>
  <c r="I334" i="3"/>
  <c r="B335" i="3"/>
  <c r="C335" i="3"/>
  <c r="D335" i="3"/>
  <c r="E335" i="3"/>
  <c r="F335" i="3"/>
  <c r="G335" i="3"/>
  <c r="H335" i="3"/>
  <c r="I335" i="3"/>
  <c r="B336" i="3"/>
  <c r="C336" i="3"/>
  <c r="D336" i="3"/>
  <c r="E336" i="3"/>
  <c r="F336" i="3"/>
  <c r="G336" i="3"/>
  <c r="H336" i="3"/>
  <c r="I336" i="3"/>
  <c r="B337" i="3"/>
  <c r="C337" i="3"/>
  <c r="D337" i="3"/>
  <c r="E337" i="3"/>
  <c r="F337" i="3"/>
  <c r="G337" i="3"/>
  <c r="H337" i="3"/>
  <c r="I337" i="3"/>
  <c r="B338" i="3"/>
  <c r="C338" i="3"/>
  <c r="D338" i="3"/>
  <c r="E338" i="3"/>
  <c r="F338" i="3"/>
  <c r="G338" i="3"/>
  <c r="H338" i="3"/>
  <c r="I338" i="3"/>
  <c r="B339" i="3"/>
  <c r="C339" i="3"/>
  <c r="D339" i="3"/>
  <c r="E339" i="3"/>
  <c r="F339" i="3"/>
  <c r="G339" i="3"/>
  <c r="H339" i="3"/>
  <c r="I339" i="3"/>
  <c r="B340" i="3"/>
  <c r="C340" i="3"/>
  <c r="D340" i="3"/>
  <c r="E340" i="3"/>
  <c r="F340" i="3"/>
  <c r="G340" i="3"/>
  <c r="H340" i="3"/>
  <c r="I340" i="3"/>
  <c r="B341" i="3"/>
  <c r="C341" i="3"/>
  <c r="D341" i="3"/>
  <c r="E341" i="3"/>
  <c r="F341" i="3"/>
  <c r="G341" i="3"/>
  <c r="H341" i="3"/>
  <c r="I341" i="3"/>
  <c r="B342" i="3"/>
  <c r="C342" i="3"/>
  <c r="D342" i="3"/>
  <c r="E342" i="3"/>
  <c r="F342" i="3"/>
  <c r="G342" i="3"/>
  <c r="H342" i="3"/>
  <c r="I342" i="3"/>
  <c r="B343" i="3"/>
  <c r="C343" i="3"/>
  <c r="D343" i="3"/>
  <c r="E343" i="3"/>
  <c r="F343" i="3"/>
  <c r="G343" i="3"/>
  <c r="H343" i="3"/>
  <c r="I343" i="3"/>
  <c r="B344" i="3"/>
  <c r="C344" i="3"/>
  <c r="D344" i="3"/>
  <c r="E344" i="3"/>
  <c r="F344" i="3"/>
  <c r="G344" i="3"/>
  <c r="H344" i="3"/>
  <c r="I344" i="3"/>
  <c r="B345" i="3"/>
  <c r="C345" i="3"/>
  <c r="D345" i="3"/>
  <c r="E345" i="3"/>
  <c r="F345" i="3"/>
  <c r="G345" i="3"/>
  <c r="H345" i="3"/>
  <c r="I345" i="3"/>
  <c r="B346" i="3"/>
  <c r="C346" i="3"/>
  <c r="D346" i="3"/>
  <c r="E346" i="3"/>
  <c r="F346" i="3"/>
  <c r="G346" i="3"/>
  <c r="H346" i="3"/>
  <c r="I346" i="3"/>
  <c r="B347" i="3"/>
  <c r="C347" i="3"/>
  <c r="D347" i="3"/>
  <c r="E347" i="3"/>
  <c r="F347" i="3"/>
  <c r="G347" i="3"/>
  <c r="H347" i="3"/>
  <c r="I347" i="3"/>
  <c r="B348" i="3"/>
  <c r="C348" i="3"/>
  <c r="D348" i="3"/>
  <c r="E348" i="3"/>
  <c r="F348" i="3"/>
  <c r="G348" i="3"/>
  <c r="H348" i="3"/>
  <c r="I348" i="3"/>
  <c r="B349" i="3"/>
  <c r="C349" i="3"/>
  <c r="D349" i="3"/>
  <c r="E349" i="3"/>
  <c r="F349" i="3"/>
  <c r="G349" i="3"/>
  <c r="H349" i="3"/>
  <c r="I349" i="3"/>
  <c r="B350" i="3"/>
  <c r="C350" i="3"/>
  <c r="D350" i="3"/>
  <c r="E350" i="3"/>
  <c r="F350" i="3"/>
  <c r="G350" i="3"/>
  <c r="H350" i="3"/>
  <c r="I350" i="3"/>
  <c r="B351" i="3"/>
  <c r="C351" i="3"/>
  <c r="D351" i="3"/>
  <c r="E351" i="3"/>
  <c r="F351" i="3"/>
  <c r="G351" i="3"/>
  <c r="H351" i="3"/>
  <c r="I351" i="3"/>
  <c r="B352" i="3"/>
  <c r="C352" i="3"/>
  <c r="D352" i="3"/>
  <c r="E352" i="3"/>
  <c r="F352" i="3"/>
  <c r="G352" i="3"/>
  <c r="H352" i="3"/>
  <c r="I352" i="3"/>
  <c r="B353" i="3"/>
  <c r="C353" i="3"/>
  <c r="D353" i="3"/>
  <c r="E353" i="3"/>
  <c r="F353" i="3"/>
  <c r="G353" i="3"/>
  <c r="H353" i="3"/>
  <c r="I353" i="3"/>
  <c r="B354" i="3"/>
  <c r="C354" i="3"/>
  <c r="D354" i="3"/>
  <c r="E354" i="3"/>
  <c r="F354" i="3"/>
  <c r="G354" i="3"/>
  <c r="H354" i="3"/>
  <c r="I354" i="3"/>
  <c r="B355" i="3"/>
  <c r="C355" i="3"/>
  <c r="D355" i="3"/>
  <c r="E355" i="3"/>
  <c r="F355" i="3"/>
  <c r="G355" i="3"/>
  <c r="H355" i="3"/>
  <c r="I355" i="3"/>
  <c r="B356" i="3"/>
  <c r="C356" i="3"/>
  <c r="D356" i="3"/>
  <c r="E356" i="3"/>
  <c r="F356" i="3"/>
  <c r="G356" i="3"/>
  <c r="H356" i="3"/>
  <c r="I356" i="3"/>
  <c r="B357" i="3"/>
  <c r="C357" i="3"/>
  <c r="D357" i="3"/>
  <c r="E357" i="3"/>
  <c r="F357" i="3"/>
  <c r="G357" i="3"/>
  <c r="H357" i="3"/>
  <c r="I357" i="3"/>
  <c r="B358" i="3"/>
  <c r="C358" i="3"/>
  <c r="D358" i="3"/>
  <c r="E358" i="3"/>
  <c r="F358" i="3"/>
  <c r="G358" i="3"/>
  <c r="H358" i="3"/>
  <c r="I358" i="3"/>
  <c r="B359" i="3"/>
  <c r="C359" i="3"/>
  <c r="D359" i="3"/>
  <c r="E359" i="3"/>
  <c r="F359" i="3"/>
  <c r="G359" i="3"/>
  <c r="H359" i="3"/>
  <c r="I359" i="3"/>
  <c r="B360" i="3"/>
  <c r="C360" i="3"/>
  <c r="D360" i="3"/>
  <c r="E360" i="3"/>
  <c r="F360" i="3"/>
  <c r="G360" i="3"/>
  <c r="H360" i="3"/>
  <c r="I360" i="3"/>
  <c r="B361" i="3"/>
  <c r="C361" i="3"/>
  <c r="D361" i="3"/>
  <c r="E361" i="3"/>
  <c r="F361" i="3"/>
  <c r="G361" i="3"/>
  <c r="H361" i="3"/>
  <c r="I361" i="3"/>
  <c r="B362" i="3"/>
  <c r="C362" i="3"/>
  <c r="D362" i="3"/>
  <c r="E362" i="3"/>
  <c r="F362" i="3"/>
  <c r="G362" i="3"/>
  <c r="H362" i="3"/>
  <c r="I362" i="3"/>
  <c r="B363" i="3"/>
  <c r="C363" i="3"/>
  <c r="D363" i="3"/>
  <c r="E363" i="3"/>
  <c r="F363" i="3"/>
  <c r="G363" i="3"/>
  <c r="H363" i="3"/>
  <c r="I363" i="3"/>
  <c r="B364" i="3"/>
  <c r="C364" i="3"/>
  <c r="D364" i="3"/>
  <c r="E364" i="3"/>
  <c r="F364" i="3"/>
  <c r="G364" i="3"/>
  <c r="H364" i="3"/>
  <c r="I364" i="3"/>
  <c r="B365" i="3"/>
  <c r="C365" i="3"/>
  <c r="D365" i="3"/>
  <c r="E365" i="3"/>
  <c r="F365" i="3"/>
  <c r="G365" i="3"/>
  <c r="H365" i="3"/>
  <c r="I365" i="3"/>
  <c r="B366" i="3"/>
  <c r="C366" i="3"/>
  <c r="D366" i="3"/>
  <c r="E366" i="3"/>
  <c r="F366" i="3"/>
  <c r="G366" i="3"/>
  <c r="H366" i="3"/>
  <c r="I366" i="3"/>
  <c r="B367" i="3"/>
  <c r="C367" i="3"/>
  <c r="D367" i="3"/>
  <c r="E367" i="3"/>
  <c r="F367" i="3"/>
  <c r="G367" i="3"/>
  <c r="H367" i="3"/>
  <c r="I367" i="3"/>
  <c r="B368" i="3"/>
  <c r="C368" i="3"/>
  <c r="D368" i="3"/>
  <c r="E368" i="3"/>
  <c r="F368" i="3"/>
  <c r="G368" i="3"/>
  <c r="H368" i="3"/>
  <c r="I368" i="3"/>
  <c r="B369" i="3"/>
  <c r="C369" i="3"/>
  <c r="D369" i="3"/>
  <c r="E369" i="3"/>
  <c r="F369" i="3"/>
  <c r="G369" i="3"/>
  <c r="H369" i="3"/>
  <c r="I369" i="3"/>
  <c r="B370" i="3"/>
  <c r="C370" i="3"/>
  <c r="D370" i="3"/>
  <c r="E370" i="3"/>
  <c r="F370" i="3"/>
  <c r="G370" i="3"/>
  <c r="H370" i="3"/>
  <c r="I370" i="3"/>
  <c r="B371" i="3"/>
  <c r="C371" i="3"/>
  <c r="D371" i="3"/>
  <c r="E371" i="3"/>
  <c r="F371" i="3"/>
  <c r="G371" i="3"/>
  <c r="H371" i="3"/>
  <c r="I371" i="3"/>
  <c r="B372" i="3"/>
  <c r="C372" i="3"/>
  <c r="D372" i="3"/>
  <c r="E372" i="3"/>
  <c r="F372" i="3"/>
  <c r="G372" i="3"/>
  <c r="H372" i="3"/>
  <c r="I372" i="3"/>
  <c r="B373" i="3"/>
  <c r="C373" i="3"/>
  <c r="D373" i="3"/>
  <c r="E373" i="3"/>
  <c r="F373" i="3"/>
  <c r="G373" i="3"/>
  <c r="H373" i="3"/>
  <c r="I373" i="3"/>
  <c r="B374" i="3"/>
  <c r="C374" i="3"/>
  <c r="D374" i="3"/>
  <c r="E374" i="3"/>
  <c r="F374" i="3"/>
  <c r="G374" i="3"/>
  <c r="H374" i="3"/>
  <c r="I374" i="3"/>
  <c r="B375" i="3"/>
  <c r="C375" i="3"/>
  <c r="D375" i="3"/>
  <c r="E375" i="3"/>
  <c r="F375" i="3"/>
  <c r="G375" i="3"/>
  <c r="H375" i="3"/>
  <c r="I375" i="3"/>
  <c r="B376" i="3"/>
  <c r="C376" i="3"/>
  <c r="D376" i="3"/>
  <c r="E376" i="3"/>
  <c r="F376" i="3"/>
  <c r="G376" i="3"/>
  <c r="H376" i="3"/>
  <c r="I376" i="3"/>
  <c r="B377" i="3"/>
  <c r="C377" i="3"/>
  <c r="D377" i="3"/>
  <c r="E377" i="3"/>
  <c r="F377" i="3"/>
  <c r="G377" i="3"/>
  <c r="H377" i="3"/>
  <c r="I377" i="3"/>
  <c r="B378" i="3"/>
  <c r="C378" i="3"/>
  <c r="D378" i="3"/>
  <c r="E378" i="3"/>
  <c r="F378" i="3"/>
  <c r="G378" i="3"/>
  <c r="H378" i="3"/>
  <c r="I378" i="3"/>
  <c r="B379" i="3"/>
  <c r="C379" i="3"/>
  <c r="D379" i="3"/>
  <c r="E379" i="3"/>
  <c r="F379" i="3"/>
  <c r="G379" i="3"/>
  <c r="H379" i="3"/>
  <c r="I379" i="3"/>
  <c r="B380" i="3"/>
  <c r="C380" i="3"/>
  <c r="D380" i="3"/>
  <c r="E380" i="3"/>
  <c r="F380" i="3"/>
  <c r="G380" i="3"/>
  <c r="H380" i="3"/>
  <c r="I380" i="3"/>
  <c r="B381" i="3"/>
  <c r="C381" i="3"/>
  <c r="D381" i="3"/>
  <c r="E381" i="3"/>
  <c r="F381" i="3"/>
  <c r="G381" i="3"/>
  <c r="H381" i="3"/>
  <c r="I381" i="3"/>
  <c r="B382" i="3"/>
  <c r="C382" i="3"/>
  <c r="D382" i="3"/>
  <c r="E382" i="3"/>
  <c r="F382" i="3"/>
  <c r="G382" i="3"/>
  <c r="H382" i="3"/>
  <c r="I382" i="3"/>
  <c r="B383" i="3"/>
  <c r="C383" i="3"/>
  <c r="D383" i="3"/>
  <c r="E383" i="3"/>
  <c r="F383" i="3"/>
  <c r="G383" i="3"/>
  <c r="H383" i="3"/>
  <c r="I383" i="3"/>
  <c r="B384" i="3"/>
  <c r="C384" i="3"/>
  <c r="D384" i="3"/>
  <c r="E384" i="3"/>
  <c r="F384" i="3"/>
  <c r="G384" i="3"/>
  <c r="H384" i="3"/>
  <c r="I384" i="3"/>
  <c r="B385" i="3"/>
  <c r="C385" i="3"/>
  <c r="D385" i="3"/>
  <c r="E385" i="3"/>
  <c r="F385" i="3"/>
  <c r="G385" i="3"/>
  <c r="H385" i="3"/>
  <c r="I385" i="3"/>
  <c r="B386" i="3"/>
  <c r="C386" i="3"/>
  <c r="D386" i="3"/>
  <c r="E386" i="3"/>
  <c r="F386" i="3"/>
  <c r="G386" i="3"/>
  <c r="H386" i="3"/>
  <c r="I386" i="3"/>
  <c r="B387" i="3"/>
  <c r="C387" i="3"/>
  <c r="D387" i="3"/>
  <c r="E387" i="3"/>
  <c r="F387" i="3"/>
  <c r="G387" i="3"/>
  <c r="H387" i="3"/>
  <c r="I387" i="3"/>
  <c r="B388" i="3"/>
  <c r="C388" i="3"/>
  <c r="D388" i="3"/>
  <c r="E388" i="3"/>
  <c r="F388" i="3"/>
  <c r="G388" i="3"/>
  <c r="H388" i="3"/>
  <c r="I388" i="3"/>
  <c r="B389" i="3"/>
  <c r="C389" i="3"/>
  <c r="D389" i="3"/>
  <c r="E389" i="3"/>
  <c r="F389" i="3"/>
  <c r="G389" i="3"/>
  <c r="H389" i="3"/>
  <c r="I389" i="3"/>
  <c r="B390" i="3"/>
  <c r="C390" i="3"/>
  <c r="D390" i="3"/>
  <c r="E390" i="3"/>
  <c r="F390" i="3"/>
  <c r="G390" i="3"/>
  <c r="H390" i="3"/>
  <c r="I390" i="3"/>
  <c r="B391" i="3"/>
  <c r="C391" i="3"/>
  <c r="D391" i="3"/>
  <c r="E391" i="3"/>
  <c r="F391" i="3"/>
  <c r="G391" i="3"/>
  <c r="H391" i="3"/>
  <c r="I391" i="3"/>
  <c r="B392" i="3"/>
  <c r="C392" i="3"/>
  <c r="D392" i="3"/>
  <c r="E392" i="3"/>
  <c r="F392" i="3"/>
  <c r="G392" i="3"/>
  <c r="H392" i="3"/>
  <c r="I392" i="3"/>
  <c r="B393" i="3"/>
  <c r="C393" i="3"/>
  <c r="D393" i="3"/>
  <c r="E393" i="3"/>
  <c r="F393" i="3"/>
  <c r="G393" i="3"/>
  <c r="H393" i="3"/>
  <c r="I393" i="3"/>
  <c r="B394" i="3"/>
  <c r="C394" i="3"/>
  <c r="D394" i="3"/>
  <c r="E394" i="3"/>
  <c r="F394" i="3"/>
  <c r="G394" i="3"/>
  <c r="H394" i="3"/>
  <c r="I394" i="3"/>
  <c r="B395" i="3"/>
  <c r="C395" i="3"/>
  <c r="D395" i="3"/>
  <c r="E395" i="3"/>
  <c r="F395" i="3"/>
  <c r="G395" i="3"/>
  <c r="H395" i="3"/>
  <c r="I395" i="3"/>
  <c r="B396" i="3"/>
  <c r="C396" i="3"/>
  <c r="D396" i="3"/>
  <c r="E396" i="3"/>
  <c r="F396" i="3"/>
  <c r="G396" i="3"/>
  <c r="H396" i="3"/>
  <c r="I396" i="3"/>
  <c r="B397" i="3"/>
  <c r="C397" i="3"/>
  <c r="D397" i="3"/>
  <c r="E397" i="3"/>
  <c r="F397" i="3"/>
  <c r="G397" i="3"/>
  <c r="H397" i="3"/>
  <c r="I397" i="3"/>
  <c r="B398" i="3"/>
  <c r="C398" i="3"/>
  <c r="D398" i="3"/>
  <c r="E398" i="3"/>
  <c r="F398" i="3"/>
  <c r="G398" i="3"/>
  <c r="H398" i="3"/>
  <c r="I398" i="3"/>
  <c r="B399" i="3"/>
  <c r="C399" i="3"/>
  <c r="D399" i="3"/>
  <c r="E399" i="3"/>
  <c r="F399" i="3"/>
  <c r="G399" i="3"/>
  <c r="H399" i="3"/>
  <c r="I399" i="3"/>
  <c r="B400" i="3"/>
  <c r="C400" i="3"/>
  <c r="D400" i="3"/>
  <c r="E400" i="3"/>
  <c r="F400" i="3"/>
  <c r="G400" i="3"/>
  <c r="H400" i="3"/>
  <c r="I400" i="3"/>
  <c r="B401" i="3"/>
  <c r="C401" i="3"/>
  <c r="D401" i="3"/>
  <c r="E401" i="3"/>
  <c r="F401" i="3"/>
  <c r="G401" i="3"/>
  <c r="H401" i="3"/>
  <c r="I401" i="3"/>
  <c r="B402" i="3"/>
  <c r="C402" i="3"/>
  <c r="D402" i="3"/>
  <c r="E402" i="3"/>
  <c r="F402" i="3"/>
  <c r="G402" i="3"/>
  <c r="H402" i="3"/>
  <c r="I402" i="3"/>
  <c r="B403" i="3"/>
  <c r="C403" i="3"/>
  <c r="D403" i="3"/>
  <c r="E403" i="3"/>
  <c r="F403" i="3"/>
  <c r="G403" i="3"/>
  <c r="H403" i="3"/>
  <c r="I403" i="3"/>
  <c r="B404" i="3"/>
  <c r="C404" i="3"/>
  <c r="D404" i="3"/>
  <c r="E404" i="3"/>
  <c r="F404" i="3"/>
  <c r="G404" i="3"/>
  <c r="H404" i="3"/>
  <c r="I404" i="3"/>
  <c r="B405" i="3"/>
  <c r="C405" i="3"/>
  <c r="D405" i="3"/>
  <c r="E405" i="3"/>
  <c r="F405" i="3"/>
  <c r="G405" i="3"/>
  <c r="H405" i="3"/>
  <c r="I405" i="3"/>
  <c r="B406" i="3"/>
  <c r="C406" i="3"/>
  <c r="D406" i="3"/>
  <c r="E406" i="3"/>
  <c r="F406" i="3"/>
  <c r="G406" i="3"/>
  <c r="H406" i="3"/>
  <c r="I406" i="3"/>
  <c r="B407" i="3"/>
  <c r="C407" i="3"/>
  <c r="D407" i="3"/>
  <c r="E407" i="3"/>
  <c r="F407" i="3"/>
  <c r="G407" i="3"/>
  <c r="H407" i="3"/>
  <c r="I407" i="3"/>
  <c r="B408" i="3"/>
  <c r="C408" i="3"/>
  <c r="D408" i="3"/>
  <c r="E408" i="3"/>
  <c r="F408" i="3"/>
  <c r="G408" i="3"/>
  <c r="H408" i="3"/>
  <c r="I408" i="3"/>
  <c r="B409" i="3"/>
  <c r="C409" i="3"/>
  <c r="D409" i="3"/>
  <c r="E409" i="3"/>
  <c r="F409" i="3"/>
  <c r="G409" i="3"/>
  <c r="H409" i="3"/>
  <c r="I409" i="3"/>
  <c r="B410" i="3"/>
  <c r="C410" i="3"/>
  <c r="D410" i="3"/>
  <c r="E410" i="3"/>
  <c r="F410" i="3"/>
  <c r="G410" i="3"/>
  <c r="H410" i="3"/>
  <c r="I410" i="3"/>
  <c r="B411" i="3"/>
  <c r="C411" i="3"/>
  <c r="D411" i="3"/>
  <c r="E411" i="3"/>
  <c r="F411" i="3"/>
  <c r="G411" i="3"/>
  <c r="H411" i="3"/>
  <c r="I411" i="3"/>
  <c r="B412" i="3"/>
  <c r="C412" i="3"/>
  <c r="D412" i="3"/>
  <c r="E412" i="3"/>
  <c r="F412" i="3"/>
  <c r="G412" i="3"/>
  <c r="H412" i="3"/>
  <c r="I412" i="3"/>
  <c r="B413" i="3"/>
  <c r="C413" i="3"/>
  <c r="D413" i="3"/>
  <c r="E413" i="3"/>
  <c r="F413" i="3"/>
  <c r="G413" i="3"/>
  <c r="H413" i="3"/>
  <c r="I413" i="3"/>
  <c r="B414" i="3"/>
  <c r="C414" i="3"/>
  <c r="D414" i="3"/>
  <c r="E414" i="3"/>
  <c r="F414" i="3"/>
  <c r="G414" i="3"/>
  <c r="H414" i="3"/>
  <c r="I414" i="3"/>
  <c r="B415" i="3"/>
  <c r="C415" i="3"/>
  <c r="D415" i="3"/>
  <c r="E415" i="3"/>
  <c r="F415" i="3"/>
  <c r="G415" i="3"/>
  <c r="H415" i="3"/>
  <c r="I415" i="3"/>
  <c r="B416" i="3"/>
  <c r="C416" i="3"/>
  <c r="D416" i="3"/>
  <c r="E416" i="3"/>
  <c r="F416" i="3"/>
  <c r="G416" i="3"/>
  <c r="H416" i="3"/>
  <c r="I416" i="3"/>
  <c r="B417" i="3"/>
  <c r="C417" i="3"/>
  <c r="D417" i="3"/>
  <c r="E417" i="3"/>
  <c r="F417" i="3"/>
  <c r="G417" i="3"/>
  <c r="H417" i="3"/>
  <c r="I417" i="3"/>
  <c r="B418" i="3"/>
  <c r="C418" i="3"/>
  <c r="D418" i="3"/>
  <c r="E418" i="3"/>
  <c r="F418" i="3"/>
  <c r="G418" i="3"/>
  <c r="H418" i="3"/>
  <c r="I418" i="3"/>
  <c r="B419" i="3"/>
  <c r="C419" i="3"/>
  <c r="D419" i="3"/>
  <c r="E419" i="3"/>
  <c r="F419" i="3"/>
  <c r="G419" i="3"/>
  <c r="H419" i="3"/>
  <c r="I419" i="3"/>
  <c r="B420" i="3"/>
  <c r="C420" i="3"/>
  <c r="D420" i="3"/>
  <c r="E420" i="3"/>
  <c r="F420" i="3"/>
  <c r="G420" i="3"/>
  <c r="H420" i="3"/>
  <c r="I420" i="3"/>
  <c r="B421" i="3"/>
  <c r="C421" i="3"/>
  <c r="D421" i="3"/>
  <c r="E421" i="3"/>
  <c r="F421" i="3"/>
  <c r="G421" i="3"/>
  <c r="H421" i="3"/>
  <c r="I421" i="3"/>
  <c r="B422" i="3"/>
  <c r="C422" i="3"/>
  <c r="D422" i="3"/>
  <c r="E422" i="3"/>
  <c r="F422" i="3"/>
  <c r="G422" i="3"/>
  <c r="H422" i="3"/>
  <c r="I422" i="3"/>
  <c r="B423" i="3"/>
  <c r="C423" i="3"/>
  <c r="D423" i="3"/>
  <c r="E423" i="3"/>
  <c r="F423" i="3"/>
  <c r="G423" i="3"/>
  <c r="H423" i="3"/>
  <c r="I423" i="3"/>
  <c r="B424" i="3"/>
  <c r="C424" i="3"/>
  <c r="D424" i="3"/>
  <c r="E424" i="3"/>
  <c r="F424" i="3"/>
  <c r="G424" i="3"/>
  <c r="H424" i="3"/>
  <c r="I424" i="3"/>
  <c r="B425" i="3"/>
  <c r="C425" i="3"/>
  <c r="D425" i="3"/>
  <c r="E425" i="3"/>
  <c r="F425" i="3"/>
  <c r="G425" i="3"/>
  <c r="H425" i="3"/>
  <c r="I425" i="3"/>
  <c r="B426" i="3"/>
  <c r="C426" i="3"/>
  <c r="D426" i="3"/>
  <c r="E426" i="3"/>
  <c r="F426" i="3"/>
  <c r="G426" i="3"/>
  <c r="H426" i="3"/>
  <c r="I426" i="3"/>
  <c r="B427" i="3"/>
  <c r="C427" i="3"/>
  <c r="D427" i="3"/>
  <c r="E427" i="3"/>
  <c r="F427" i="3"/>
  <c r="G427" i="3"/>
  <c r="H427" i="3"/>
  <c r="I427" i="3"/>
  <c r="B428" i="3"/>
  <c r="C428" i="3"/>
  <c r="D428" i="3"/>
  <c r="E428" i="3"/>
  <c r="F428" i="3"/>
  <c r="G428" i="3"/>
  <c r="H428" i="3"/>
  <c r="I428" i="3"/>
  <c r="B429" i="3"/>
  <c r="C429" i="3"/>
  <c r="D429" i="3"/>
  <c r="E429" i="3"/>
  <c r="F429" i="3"/>
  <c r="G429" i="3"/>
  <c r="H429" i="3"/>
  <c r="I429" i="3"/>
  <c r="B430" i="3"/>
  <c r="C430" i="3"/>
  <c r="D430" i="3"/>
  <c r="E430" i="3"/>
  <c r="F430" i="3"/>
  <c r="G430" i="3"/>
  <c r="H430" i="3"/>
  <c r="I430" i="3"/>
  <c r="B431" i="3"/>
  <c r="C431" i="3"/>
  <c r="D431" i="3"/>
  <c r="E431" i="3"/>
  <c r="F431" i="3"/>
  <c r="G431" i="3"/>
  <c r="H431" i="3"/>
  <c r="I431" i="3"/>
  <c r="B432" i="3"/>
  <c r="C432" i="3"/>
  <c r="D432" i="3"/>
  <c r="E432" i="3"/>
  <c r="F432" i="3"/>
  <c r="G432" i="3"/>
  <c r="H432" i="3"/>
  <c r="I432" i="3"/>
  <c r="B433" i="3"/>
  <c r="C433" i="3"/>
  <c r="D433" i="3"/>
  <c r="E433" i="3"/>
  <c r="F433" i="3"/>
  <c r="G433" i="3"/>
  <c r="H433" i="3"/>
  <c r="I433" i="3"/>
  <c r="B434" i="3"/>
  <c r="C434" i="3"/>
  <c r="D434" i="3"/>
  <c r="E434" i="3"/>
  <c r="F434" i="3"/>
  <c r="G434" i="3"/>
  <c r="H434" i="3"/>
  <c r="I434" i="3"/>
  <c r="B435" i="3"/>
  <c r="C435" i="3"/>
  <c r="D435" i="3"/>
  <c r="E435" i="3"/>
  <c r="F435" i="3"/>
  <c r="G435" i="3"/>
  <c r="H435" i="3"/>
  <c r="I435" i="3"/>
  <c r="B436" i="3"/>
  <c r="C436" i="3"/>
  <c r="D436" i="3"/>
  <c r="E436" i="3"/>
  <c r="F436" i="3"/>
  <c r="G436" i="3"/>
  <c r="H436" i="3"/>
  <c r="I436" i="3"/>
  <c r="B437" i="3"/>
  <c r="C437" i="3"/>
  <c r="D437" i="3"/>
  <c r="E437" i="3"/>
  <c r="F437" i="3"/>
  <c r="G437" i="3"/>
  <c r="H437" i="3"/>
  <c r="I437" i="3"/>
  <c r="B438" i="3"/>
  <c r="C438" i="3"/>
  <c r="D438" i="3"/>
  <c r="E438" i="3"/>
  <c r="F438" i="3"/>
  <c r="G438" i="3"/>
  <c r="H438" i="3"/>
  <c r="I438" i="3"/>
  <c r="B439" i="3"/>
  <c r="C439" i="3"/>
  <c r="D439" i="3"/>
  <c r="E439" i="3"/>
  <c r="F439" i="3"/>
  <c r="G439" i="3"/>
  <c r="H439" i="3"/>
  <c r="I439" i="3"/>
  <c r="B440" i="3"/>
  <c r="C440" i="3"/>
  <c r="D440" i="3"/>
  <c r="E440" i="3"/>
  <c r="F440" i="3"/>
  <c r="G440" i="3"/>
  <c r="H440" i="3"/>
  <c r="I440" i="3"/>
  <c r="B441" i="3"/>
  <c r="C441" i="3"/>
  <c r="D441" i="3"/>
  <c r="E441" i="3"/>
  <c r="F441" i="3"/>
  <c r="G441" i="3"/>
  <c r="H441" i="3"/>
  <c r="I441" i="3"/>
  <c r="B442" i="3"/>
  <c r="C442" i="3"/>
  <c r="D442" i="3"/>
  <c r="E442" i="3"/>
  <c r="F442" i="3"/>
  <c r="G442" i="3"/>
  <c r="H442" i="3"/>
  <c r="I442" i="3"/>
  <c r="B443" i="3"/>
  <c r="C443" i="3"/>
  <c r="D443" i="3"/>
  <c r="E443" i="3"/>
  <c r="F443" i="3"/>
  <c r="G443" i="3"/>
  <c r="H443" i="3"/>
  <c r="I443" i="3"/>
  <c r="B444" i="3"/>
  <c r="C444" i="3"/>
  <c r="D444" i="3"/>
  <c r="E444" i="3"/>
  <c r="F444" i="3"/>
  <c r="G444" i="3"/>
  <c r="H444" i="3"/>
  <c r="I444" i="3"/>
  <c r="B445" i="3"/>
  <c r="C445" i="3"/>
  <c r="D445" i="3"/>
  <c r="E445" i="3"/>
  <c r="F445" i="3"/>
  <c r="G445" i="3"/>
  <c r="H445" i="3"/>
  <c r="I445" i="3"/>
  <c r="B446" i="3"/>
  <c r="C446" i="3"/>
  <c r="D446" i="3"/>
  <c r="E446" i="3"/>
  <c r="F446" i="3"/>
  <c r="G446" i="3"/>
  <c r="H446" i="3"/>
  <c r="I446" i="3"/>
  <c r="B447" i="3"/>
  <c r="C447" i="3"/>
  <c r="D447" i="3"/>
  <c r="E447" i="3"/>
  <c r="F447" i="3"/>
  <c r="G447" i="3"/>
  <c r="H447" i="3"/>
  <c r="I447" i="3"/>
  <c r="B448" i="3"/>
  <c r="C448" i="3"/>
  <c r="D448" i="3"/>
  <c r="E448" i="3"/>
  <c r="F448" i="3"/>
  <c r="G448" i="3"/>
  <c r="H448" i="3"/>
  <c r="I448" i="3"/>
  <c r="B449" i="3"/>
  <c r="C449" i="3"/>
  <c r="D449" i="3"/>
  <c r="E449" i="3"/>
  <c r="F449" i="3"/>
  <c r="G449" i="3"/>
  <c r="H449" i="3"/>
  <c r="I449" i="3"/>
  <c r="B450" i="3"/>
  <c r="C450" i="3"/>
  <c r="D450" i="3"/>
  <c r="E450" i="3"/>
  <c r="F450" i="3"/>
  <c r="G450" i="3"/>
  <c r="H450" i="3"/>
  <c r="I450" i="3"/>
  <c r="B451" i="3"/>
  <c r="C451" i="3"/>
  <c r="D451" i="3"/>
  <c r="E451" i="3"/>
  <c r="F451" i="3"/>
  <c r="G451" i="3"/>
  <c r="H451" i="3"/>
  <c r="I451" i="3"/>
  <c r="B452" i="3"/>
  <c r="C452" i="3"/>
  <c r="D452" i="3"/>
  <c r="E452" i="3"/>
  <c r="F452" i="3"/>
  <c r="G452" i="3"/>
  <c r="H452" i="3"/>
  <c r="I452" i="3"/>
  <c r="B453" i="3"/>
  <c r="C453" i="3"/>
  <c r="D453" i="3"/>
  <c r="E453" i="3"/>
  <c r="F453" i="3"/>
  <c r="G453" i="3"/>
  <c r="H453" i="3"/>
  <c r="I453" i="3"/>
  <c r="B454" i="3"/>
  <c r="C454" i="3"/>
  <c r="D454" i="3"/>
  <c r="E454" i="3"/>
  <c r="F454" i="3"/>
  <c r="G454" i="3"/>
  <c r="H454" i="3"/>
  <c r="I454" i="3"/>
  <c r="B455" i="3"/>
  <c r="C455" i="3"/>
  <c r="D455" i="3"/>
  <c r="E455" i="3"/>
  <c r="F455" i="3"/>
  <c r="G455" i="3"/>
  <c r="H455" i="3"/>
  <c r="I455" i="3"/>
  <c r="B456" i="3"/>
  <c r="C456" i="3"/>
  <c r="D456" i="3"/>
  <c r="E456" i="3"/>
  <c r="F456" i="3"/>
  <c r="G456" i="3"/>
  <c r="H456" i="3"/>
  <c r="I456" i="3"/>
  <c r="B457" i="3"/>
  <c r="C457" i="3"/>
  <c r="D457" i="3"/>
  <c r="E457" i="3"/>
  <c r="F457" i="3"/>
  <c r="G457" i="3"/>
  <c r="H457" i="3"/>
  <c r="I457" i="3"/>
  <c r="B458" i="3"/>
  <c r="C458" i="3"/>
  <c r="D458" i="3"/>
  <c r="E458" i="3"/>
  <c r="F458" i="3"/>
  <c r="G458" i="3"/>
  <c r="H458" i="3"/>
  <c r="I458" i="3"/>
  <c r="B459" i="3"/>
  <c r="C459" i="3"/>
  <c r="D459" i="3"/>
  <c r="E459" i="3"/>
  <c r="F459" i="3"/>
  <c r="G459" i="3"/>
  <c r="H459" i="3"/>
  <c r="I459" i="3"/>
  <c r="B460" i="3"/>
  <c r="C460" i="3"/>
  <c r="D460" i="3"/>
  <c r="E460" i="3"/>
  <c r="F460" i="3"/>
  <c r="G460" i="3"/>
  <c r="H460" i="3"/>
  <c r="I460" i="3"/>
  <c r="B461" i="3"/>
  <c r="C461" i="3"/>
  <c r="D461" i="3"/>
  <c r="E461" i="3"/>
  <c r="F461" i="3"/>
  <c r="G461" i="3"/>
  <c r="H461" i="3"/>
  <c r="I461" i="3"/>
  <c r="B462" i="3"/>
  <c r="C462" i="3"/>
  <c r="D462" i="3"/>
  <c r="E462" i="3"/>
  <c r="F462" i="3"/>
  <c r="G462" i="3"/>
  <c r="H462" i="3"/>
  <c r="I462" i="3"/>
  <c r="B463" i="3"/>
  <c r="C463" i="3"/>
  <c r="D463" i="3"/>
  <c r="E463" i="3"/>
  <c r="F463" i="3"/>
  <c r="G463" i="3"/>
  <c r="H463" i="3"/>
  <c r="I463" i="3"/>
  <c r="B464" i="3"/>
  <c r="C464" i="3"/>
  <c r="D464" i="3"/>
  <c r="E464" i="3"/>
  <c r="F464" i="3"/>
  <c r="G464" i="3"/>
  <c r="H464" i="3"/>
  <c r="I464" i="3"/>
  <c r="B465" i="3"/>
  <c r="C465" i="3"/>
  <c r="D465" i="3"/>
  <c r="E465" i="3"/>
  <c r="F465" i="3"/>
  <c r="G465" i="3"/>
  <c r="H465" i="3"/>
  <c r="I465" i="3"/>
  <c r="B466" i="3"/>
  <c r="C466" i="3"/>
  <c r="D466" i="3"/>
  <c r="E466" i="3"/>
  <c r="F466" i="3"/>
  <c r="G466" i="3"/>
  <c r="H466" i="3"/>
  <c r="I466" i="3"/>
  <c r="B467" i="3"/>
  <c r="C467" i="3"/>
  <c r="D467" i="3"/>
  <c r="E467" i="3"/>
  <c r="F467" i="3"/>
  <c r="G467" i="3"/>
  <c r="H467" i="3"/>
  <c r="I467" i="3"/>
  <c r="B468" i="3"/>
  <c r="C468" i="3"/>
  <c r="D468" i="3"/>
  <c r="E468" i="3"/>
  <c r="F468" i="3"/>
  <c r="G468" i="3"/>
  <c r="H468" i="3"/>
  <c r="I468" i="3"/>
  <c r="B469" i="3"/>
  <c r="C469" i="3"/>
  <c r="D469" i="3"/>
  <c r="E469" i="3"/>
  <c r="F469" i="3"/>
  <c r="G469" i="3"/>
  <c r="H469" i="3"/>
  <c r="I469" i="3"/>
  <c r="B470" i="3"/>
  <c r="C470" i="3"/>
  <c r="D470" i="3"/>
  <c r="E470" i="3"/>
  <c r="F470" i="3"/>
  <c r="G470" i="3"/>
  <c r="H470" i="3"/>
  <c r="I470" i="3"/>
  <c r="B471" i="3"/>
  <c r="C471" i="3"/>
  <c r="D471" i="3"/>
  <c r="E471" i="3"/>
  <c r="F471" i="3"/>
  <c r="G471" i="3"/>
  <c r="H471" i="3"/>
  <c r="I471" i="3"/>
  <c r="B472" i="3"/>
  <c r="C472" i="3"/>
  <c r="D472" i="3"/>
  <c r="E472" i="3"/>
  <c r="F472" i="3"/>
  <c r="G472" i="3"/>
  <c r="H472" i="3"/>
  <c r="I472" i="3"/>
  <c r="B473" i="3"/>
  <c r="C473" i="3"/>
  <c r="D473" i="3"/>
  <c r="E473" i="3"/>
  <c r="F473" i="3"/>
  <c r="G473" i="3"/>
  <c r="H473" i="3"/>
  <c r="I473" i="3"/>
  <c r="B474" i="3"/>
  <c r="C474" i="3"/>
  <c r="D474" i="3"/>
  <c r="E474" i="3"/>
  <c r="F474" i="3"/>
  <c r="G474" i="3"/>
  <c r="H474" i="3"/>
  <c r="I474" i="3"/>
  <c r="B475" i="3"/>
  <c r="C475" i="3"/>
  <c r="D475" i="3"/>
  <c r="E475" i="3"/>
  <c r="F475" i="3"/>
  <c r="G475" i="3"/>
  <c r="H475" i="3"/>
  <c r="I475" i="3"/>
  <c r="B476" i="3"/>
  <c r="C476" i="3"/>
  <c r="D476" i="3"/>
  <c r="E476" i="3"/>
  <c r="F476" i="3"/>
  <c r="G476" i="3"/>
  <c r="H476" i="3"/>
  <c r="I476" i="3"/>
  <c r="B477" i="3"/>
  <c r="C477" i="3"/>
  <c r="D477" i="3"/>
  <c r="E477" i="3"/>
  <c r="F477" i="3"/>
  <c r="G477" i="3"/>
  <c r="H477" i="3"/>
  <c r="I477" i="3"/>
  <c r="B478" i="3"/>
  <c r="C478" i="3"/>
  <c r="D478" i="3"/>
  <c r="E478" i="3"/>
  <c r="F478" i="3"/>
  <c r="G478" i="3"/>
  <c r="H478" i="3"/>
  <c r="I478" i="3"/>
  <c r="B479" i="3"/>
  <c r="C479" i="3"/>
  <c r="D479" i="3"/>
  <c r="E479" i="3"/>
  <c r="F479" i="3"/>
  <c r="G479" i="3"/>
  <c r="H479" i="3"/>
  <c r="I479" i="3"/>
  <c r="B480" i="3"/>
  <c r="C480" i="3"/>
  <c r="D480" i="3"/>
  <c r="E480" i="3"/>
  <c r="F480" i="3"/>
  <c r="G480" i="3"/>
  <c r="H480" i="3"/>
  <c r="I480" i="3"/>
  <c r="B481" i="3"/>
  <c r="C481" i="3"/>
  <c r="D481" i="3"/>
  <c r="E481" i="3"/>
  <c r="F481" i="3"/>
  <c r="G481" i="3"/>
  <c r="H481" i="3"/>
  <c r="I481" i="3"/>
  <c r="B482" i="3"/>
  <c r="C482" i="3"/>
  <c r="D482" i="3"/>
  <c r="E482" i="3"/>
  <c r="F482" i="3"/>
  <c r="G482" i="3"/>
  <c r="H482" i="3"/>
  <c r="I482" i="3"/>
  <c r="B483" i="3"/>
  <c r="C483" i="3"/>
  <c r="D483" i="3"/>
  <c r="E483" i="3"/>
  <c r="F483" i="3"/>
  <c r="G483" i="3"/>
  <c r="H483" i="3"/>
  <c r="I483" i="3"/>
  <c r="B484" i="3"/>
  <c r="C484" i="3"/>
  <c r="D484" i="3"/>
  <c r="E484" i="3"/>
  <c r="F484" i="3"/>
  <c r="G484" i="3"/>
  <c r="H484" i="3"/>
  <c r="I484" i="3"/>
  <c r="B485" i="3"/>
  <c r="C485" i="3"/>
  <c r="D485" i="3"/>
  <c r="E485" i="3"/>
  <c r="F485" i="3"/>
  <c r="G485" i="3"/>
  <c r="H485" i="3"/>
  <c r="I485" i="3"/>
  <c r="B486" i="3"/>
  <c r="C486" i="3"/>
  <c r="D486" i="3"/>
  <c r="E486" i="3"/>
  <c r="F486" i="3"/>
  <c r="G486" i="3"/>
  <c r="H486" i="3"/>
  <c r="I486" i="3"/>
  <c r="B487" i="3"/>
  <c r="C487" i="3"/>
  <c r="D487" i="3"/>
  <c r="E487" i="3"/>
  <c r="F487" i="3"/>
  <c r="G487" i="3"/>
  <c r="H487" i="3"/>
  <c r="I487" i="3"/>
  <c r="B488" i="3"/>
  <c r="C488" i="3"/>
  <c r="D488" i="3"/>
  <c r="E488" i="3"/>
  <c r="F488" i="3"/>
  <c r="G488" i="3"/>
  <c r="H488" i="3"/>
  <c r="I488" i="3"/>
  <c r="B489" i="3"/>
  <c r="C489" i="3"/>
  <c r="D489" i="3"/>
  <c r="E489" i="3"/>
  <c r="F489" i="3"/>
  <c r="G489" i="3"/>
  <c r="H489" i="3"/>
  <c r="I489" i="3"/>
  <c r="B490" i="3"/>
  <c r="C490" i="3"/>
  <c r="D490" i="3"/>
  <c r="E490" i="3"/>
  <c r="F490" i="3"/>
  <c r="G490" i="3"/>
  <c r="H490" i="3"/>
  <c r="I490" i="3"/>
  <c r="B491" i="3"/>
  <c r="C491" i="3"/>
  <c r="D491" i="3"/>
  <c r="E491" i="3"/>
  <c r="F491" i="3"/>
  <c r="G491" i="3"/>
  <c r="H491" i="3"/>
  <c r="I491" i="3"/>
  <c r="B492" i="3"/>
  <c r="C492" i="3"/>
  <c r="D492" i="3"/>
  <c r="E492" i="3"/>
  <c r="F492" i="3"/>
  <c r="G492" i="3"/>
  <c r="H492" i="3"/>
  <c r="I492" i="3"/>
  <c r="B493" i="3"/>
  <c r="C493" i="3"/>
  <c r="D493" i="3"/>
  <c r="E493" i="3"/>
  <c r="F493" i="3"/>
  <c r="G493" i="3"/>
  <c r="H493" i="3"/>
  <c r="I493" i="3"/>
  <c r="B494" i="3"/>
  <c r="C494" i="3"/>
  <c r="D494" i="3"/>
  <c r="E494" i="3"/>
  <c r="F494" i="3"/>
  <c r="G494" i="3"/>
  <c r="H494" i="3"/>
  <c r="I494" i="3"/>
  <c r="B495" i="3"/>
  <c r="C495" i="3"/>
  <c r="D495" i="3"/>
  <c r="E495" i="3"/>
  <c r="F495" i="3"/>
  <c r="G495" i="3"/>
  <c r="H495" i="3"/>
  <c r="I495" i="3"/>
  <c r="B496" i="3"/>
  <c r="C496" i="3"/>
  <c r="D496" i="3"/>
  <c r="E496" i="3"/>
  <c r="F496" i="3"/>
  <c r="G496" i="3"/>
  <c r="H496" i="3"/>
  <c r="I496" i="3"/>
  <c r="B497" i="3"/>
  <c r="C497" i="3"/>
  <c r="D497" i="3"/>
  <c r="E497" i="3"/>
  <c r="F497" i="3"/>
  <c r="G497" i="3"/>
  <c r="H497" i="3"/>
  <c r="I497" i="3"/>
  <c r="B498" i="3"/>
  <c r="C498" i="3"/>
  <c r="D498" i="3"/>
  <c r="E498" i="3"/>
  <c r="F498" i="3"/>
  <c r="G498" i="3"/>
  <c r="H498" i="3"/>
  <c r="I498" i="3"/>
  <c r="B499" i="3"/>
  <c r="C499" i="3"/>
  <c r="D499" i="3"/>
  <c r="E499" i="3"/>
  <c r="F499" i="3"/>
  <c r="G499" i="3"/>
  <c r="H499" i="3"/>
  <c r="I499" i="3"/>
  <c r="B500" i="3"/>
  <c r="C500" i="3"/>
  <c r="D500" i="3"/>
  <c r="E500" i="3"/>
  <c r="F500" i="3"/>
  <c r="G500" i="3"/>
  <c r="H500" i="3"/>
  <c r="I500" i="3"/>
  <c r="B501" i="3"/>
  <c r="C501" i="3"/>
  <c r="D501" i="3"/>
  <c r="E501" i="3"/>
  <c r="F501" i="3"/>
  <c r="G501" i="3"/>
  <c r="H501" i="3"/>
  <c r="I501" i="3"/>
  <c r="B502" i="3"/>
  <c r="C502" i="3"/>
  <c r="D502" i="3"/>
  <c r="E502" i="3"/>
  <c r="F502" i="3"/>
  <c r="G502" i="3"/>
  <c r="H502" i="3"/>
  <c r="I502" i="3"/>
  <c r="B503" i="3"/>
  <c r="C503" i="3"/>
  <c r="D503" i="3"/>
  <c r="E503" i="3"/>
  <c r="F503" i="3"/>
  <c r="G503" i="3"/>
  <c r="H503" i="3"/>
  <c r="I503" i="3"/>
  <c r="B504" i="3"/>
  <c r="C504" i="3"/>
  <c r="D504" i="3"/>
  <c r="E504" i="3"/>
  <c r="F504" i="3"/>
  <c r="G504" i="3"/>
  <c r="H504" i="3"/>
  <c r="I504" i="3"/>
  <c r="B505" i="3"/>
  <c r="C505" i="3"/>
  <c r="D505" i="3"/>
  <c r="E505" i="3"/>
  <c r="F505" i="3"/>
  <c r="G505" i="3"/>
  <c r="H505" i="3"/>
  <c r="I505" i="3"/>
  <c r="B506" i="3"/>
  <c r="C506" i="3"/>
  <c r="D506" i="3"/>
  <c r="E506" i="3"/>
  <c r="F506" i="3"/>
  <c r="G506" i="3"/>
  <c r="H506" i="3"/>
  <c r="I506" i="3"/>
  <c r="B507" i="3"/>
  <c r="C507" i="3"/>
  <c r="D507" i="3"/>
  <c r="E507" i="3"/>
  <c r="F507" i="3"/>
  <c r="G507" i="3"/>
  <c r="H507" i="3"/>
  <c r="I507" i="3"/>
  <c r="B508" i="3"/>
  <c r="C508" i="3"/>
  <c r="D508" i="3"/>
  <c r="E508" i="3"/>
  <c r="F508" i="3"/>
  <c r="G508" i="3"/>
  <c r="H508" i="3"/>
  <c r="I508" i="3"/>
  <c r="B509" i="3"/>
  <c r="C509" i="3"/>
  <c r="D509" i="3"/>
  <c r="E509" i="3"/>
  <c r="F509" i="3"/>
  <c r="G509" i="3"/>
  <c r="H509" i="3"/>
  <c r="I509" i="3"/>
  <c r="B510" i="3"/>
  <c r="C510" i="3"/>
  <c r="D510" i="3"/>
  <c r="E510" i="3"/>
  <c r="F510" i="3"/>
  <c r="G510" i="3"/>
  <c r="H510" i="3"/>
  <c r="I510" i="3"/>
  <c r="B511" i="3"/>
  <c r="C511" i="3"/>
  <c r="D511" i="3"/>
  <c r="E511" i="3"/>
  <c r="F511" i="3"/>
  <c r="G511" i="3"/>
  <c r="H511" i="3"/>
  <c r="I511" i="3"/>
  <c r="B512" i="3"/>
  <c r="C512" i="3"/>
  <c r="D512" i="3"/>
  <c r="E512" i="3"/>
  <c r="F512" i="3"/>
  <c r="G512" i="3"/>
  <c r="H512" i="3"/>
  <c r="I512" i="3"/>
  <c r="B513" i="3"/>
  <c r="C513" i="3"/>
  <c r="D513" i="3"/>
  <c r="E513" i="3"/>
  <c r="F513" i="3"/>
  <c r="G513" i="3"/>
  <c r="H513" i="3"/>
  <c r="I513" i="3"/>
  <c r="B514" i="3"/>
  <c r="C514" i="3"/>
  <c r="D514" i="3"/>
  <c r="E514" i="3"/>
  <c r="F514" i="3"/>
  <c r="G514" i="3"/>
  <c r="H514" i="3"/>
  <c r="I514" i="3"/>
  <c r="B515" i="3"/>
  <c r="C515" i="3"/>
  <c r="D515" i="3"/>
  <c r="E515" i="3"/>
  <c r="F515" i="3"/>
  <c r="G515" i="3"/>
  <c r="H515" i="3"/>
  <c r="I515" i="3"/>
  <c r="B516" i="3"/>
  <c r="C516" i="3"/>
  <c r="D516" i="3"/>
  <c r="E516" i="3"/>
  <c r="F516" i="3"/>
  <c r="G516" i="3"/>
  <c r="H516" i="3"/>
  <c r="I516" i="3"/>
  <c r="B517" i="3"/>
  <c r="C517" i="3"/>
  <c r="D517" i="3"/>
  <c r="E517" i="3"/>
  <c r="F517" i="3"/>
  <c r="G517" i="3"/>
  <c r="H517" i="3"/>
  <c r="I517" i="3"/>
  <c r="B518" i="3"/>
  <c r="C518" i="3"/>
  <c r="D518" i="3"/>
  <c r="E518" i="3"/>
  <c r="F518" i="3"/>
  <c r="G518" i="3"/>
  <c r="H518" i="3"/>
  <c r="I518" i="3"/>
  <c r="B519" i="3"/>
  <c r="C519" i="3"/>
  <c r="D519" i="3"/>
  <c r="E519" i="3"/>
  <c r="F519" i="3"/>
  <c r="G519" i="3"/>
  <c r="H519" i="3"/>
  <c r="I519" i="3"/>
  <c r="B520" i="3"/>
  <c r="C520" i="3"/>
  <c r="D520" i="3"/>
  <c r="E520" i="3"/>
  <c r="F520" i="3"/>
  <c r="G520" i="3"/>
  <c r="H520" i="3"/>
  <c r="I520" i="3"/>
  <c r="B521" i="3"/>
  <c r="C521" i="3"/>
  <c r="D521" i="3"/>
  <c r="E521" i="3"/>
  <c r="F521" i="3"/>
  <c r="G521" i="3"/>
  <c r="H521" i="3"/>
  <c r="I521" i="3"/>
  <c r="B522" i="3"/>
  <c r="C522" i="3"/>
  <c r="D522" i="3"/>
  <c r="E522" i="3"/>
  <c r="F522" i="3"/>
  <c r="G522" i="3"/>
  <c r="H522" i="3"/>
  <c r="I522" i="3"/>
  <c r="B523" i="3"/>
  <c r="C523" i="3"/>
  <c r="D523" i="3"/>
  <c r="E523" i="3"/>
  <c r="F523" i="3"/>
  <c r="G523" i="3"/>
  <c r="H523" i="3"/>
  <c r="I523" i="3"/>
  <c r="B524" i="3"/>
  <c r="C524" i="3"/>
  <c r="D524" i="3"/>
  <c r="E524" i="3"/>
  <c r="F524" i="3"/>
  <c r="G524" i="3"/>
  <c r="H524" i="3"/>
  <c r="I524" i="3"/>
  <c r="B525" i="3"/>
  <c r="C525" i="3"/>
  <c r="D525" i="3"/>
  <c r="E525" i="3"/>
  <c r="F525" i="3"/>
  <c r="G525" i="3"/>
  <c r="H525" i="3"/>
  <c r="I525" i="3"/>
  <c r="B526" i="3"/>
  <c r="C526" i="3"/>
  <c r="D526" i="3"/>
  <c r="E526" i="3"/>
  <c r="F526" i="3"/>
  <c r="G526" i="3"/>
  <c r="H526" i="3"/>
  <c r="I526" i="3"/>
  <c r="B527" i="3"/>
  <c r="C527" i="3"/>
  <c r="D527" i="3"/>
  <c r="E527" i="3"/>
  <c r="F527" i="3"/>
  <c r="G527" i="3"/>
  <c r="H527" i="3"/>
  <c r="I527" i="3"/>
  <c r="B528" i="3"/>
  <c r="C528" i="3"/>
  <c r="D528" i="3"/>
  <c r="E528" i="3"/>
  <c r="F528" i="3"/>
  <c r="G528" i="3"/>
  <c r="H528" i="3"/>
  <c r="I528" i="3"/>
  <c r="B529" i="3"/>
  <c r="C529" i="3"/>
  <c r="D529" i="3"/>
  <c r="E529" i="3"/>
  <c r="F529" i="3"/>
  <c r="G529" i="3"/>
  <c r="H529" i="3"/>
  <c r="I529" i="3"/>
  <c r="B530" i="3"/>
  <c r="C530" i="3"/>
  <c r="D530" i="3"/>
  <c r="E530" i="3"/>
  <c r="F530" i="3"/>
  <c r="G530" i="3"/>
  <c r="H530" i="3"/>
  <c r="I530" i="3"/>
  <c r="B531" i="3"/>
  <c r="C531" i="3"/>
  <c r="D531" i="3"/>
  <c r="E531" i="3"/>
  <c r="F531" i="3"/>
  <c r="G531" i="3"/>
  <c r="H531" i="3"/>
  <c r="I531" i="3"/>
  <c r="B532" i="3"/>
  <c r="C532" i="3"/>
  <c r="D532" i="3"/>
  <c r="E532" i="3"/>
  <c r="F532" i="3"/>
  <c r="G532" i="3"/>
  <c r="H532" i="3"/>
  <c r="I532" i="3"/>
  <c r="B533" i="3"/>
  <c r="C533" i="3"/>
  <c r="D533" i="3"/>
  <c r="E533" i="3"/>
  <c r="F533" i="3"/>
  <c r="G533" i="3"/>
  <c r="H533" i="3"/>
  <c r="I533" i="3"/>
  <c r="B534" i="3"/>
  <c r="C534" i="3"/>
  <c r="D534" i="3"/>
  <c r="E534" i="3"/>
  <c r="F534" i="3"/>
  <c r="G534" i="3"/>
  <c r="H534" i="3"/>
  <c r="I534" i="3"/>
  <c r="B535" i="3"/>
  <c r="C535" i="3"/>
  <c r="D535" i="3"/>
  <c r="E535" i="3"/>
  <c r="F535" i="3"/>
  <c r="G535" i="3"/>
  <c r="H535" i="3"/>
  <c r="I535" i="3"/>
  <c r="B536" i="3"/>
  <c r="C536" i="3"/>
  <c r="D536" i="3"/>
  <c r="E536" i="3"/>
  <c r="F536" i="3"/>
  <c r="G536" i="3"/>
  <c r="H536" i="3"/>
  <c r="I536" i="3"/>
  <c r="B537" i="3"/>
  <c r="C537" i="3"/>
  <c r="D537" i="3"/>
  <c r="E537" i="3"/>
  <c r="F537" i="3"/>
  <c r="G537" i="3"/>
  <c r="H537" i="3"/>
  <c r="I537" i="3"/>
  <c r="B538" i="3"/>
  <c r="C538" i="3"/>
  <c r="D538" i="3"/>
  <c r="E538" i="3"/>
  <c r="F538" i="3"/>
  <c r="G538" i="3"/>
  <c r="H538" i="3"/>
  <c r="I538" i="3"/>
  <c r="B539" i="3"/>
  <c r="C539" i="3"/>
  <c r="D539" i="3"/>
  <c r="E539" i="3"/>
  <c r="F539" i="3"/>
  <c r="G539" i="3"/>
  <c r="H539" i="3"/>
  <c r="I539" i="3"/>
  <c r="B540" i="3"/>
  <c r="C540" i="3"/>
  <c r="D540" i="3"/>
  <c r="E540" i="3"/>
  <c r="F540" i="3"/>
  <c r="G540" i="3"/>
  <c r="H540" i="3"/>
  <c r="I540" i="3"/>
  <c r="B541" i="3"/>
  <c r="C541" i="3"/>
  <c r="D541" i="3"/>
  <c r="E541" i="3"/>
  <c r="F541" i="3"/>
  <c r="G541" i="3"/>
  <c r="H541" i="3"/>
  <c r="I541" i="3"/>
  <c r="B542" i="3"/>
  <c r="C542" i="3"/>
  <c r="D542" i="3"/>
  <c r="E542" i="3"/>
  <c r="F542" i="3"/>
  <c r="G542" i="3"/>
  <c r="H542" i="3"/>
  <c r="I542" i="3"/>
  <c r="B543" i="3"/>
  <c r="C543" i="3"/>
  <c r="D543" i="3"/>
  <c r="E543" i="3"/>
  <c r="F543" i="3"/>
  <c r="G543" i="3"/>
  <c r="H543" i="3"/>
  <c r="I543" i="3"/>
  <c r="B544" i="3"/>
  <c r="C544" i="3"/>
  <c r="D544" i="3"/>
  <c r="E544" i="3"/>
  <c r="F544" i="3"/>
  <c r="G544" i="3"/>
  <c r="H544" i="3"/>
  <c r="I544" i="3"/>
  <c r="B545" i="3"/>
  <c r="C545" i="3"/>
  <c r="D545" i="3"/>
  <c r="E545" i="3"/>
  <c r="F545" i="3"/>
  <c r="G545" i="3"/>
  <c r="H545" i="3"/>
  <c r="I545" i="3"/>
  <c r="B546" i="3"/>
  <c r="C546" i="3"/>
  <c r="D546" i="3"/>
  <c r="E546" i="3"/>
  <c r="F546" i="3"/>
  <c r="G546" i="3"/>
  <c r="H546" i="3"/>
  <c r="I546" i="3"/>
  <c r="B547" i="3"/>
  <c r="C547" i="3"/>
  <c r="D547" i="3"/>
  <c r="E547" i="3"/>
  <c r="F547" i="3"/>
  <c r="G547" i="3"/>
  <c r="H547" i="3"/>
  <c r="I547" i="3"/>
  <c r="B548" i="3"/>
  <c r="C548" i="3"/>
  <c r="D548" i="3"/>
  <c r="E548" i="3"/>
  <c r="F548" i="3"/>
  <c r="G548" i="3"/>
  <c r="H548" i="3"/>
  <c r="I548" i="3"/>
  <c r="B549" i="3"/>
  <c r="C549" i="3"/>
  <c r="D549" i="3"/>
  <c r="E549" i="3"/>
  <c r="F549" i="3"/>
  <c r="G549" i="3"/>
  <c r="H549" i="3"/>
  <c r="I549" i="3"/>
  <c r="B550" i="3"/>
  <c r="C550" i="3"/>
  <c r="D550" i="3"/>
  <c r="E550" i="3"/>
  <c r="F550" i="3"/>
  <c r="G550" i="3"/>
  <c r="H550" i="3"/>
  <c r="I550" i="3"/>
  <c r="B551" i="3"/>
  <c r="C551" i="3"/>
  <c r="D551" i="3"/>
  <c r="E551" i="3"/>
  <c r="F551" i="3"/>
  <c r="G551" i="3"/>
  <c r="H551" i="3"/>
  <c r="I551" i="3"/>
  <c r="B552" i="3"/>
  <c r="C552" i="3"/>
  <c r="D552" i="3"/>
  <c r="E552" i="3"/>
  <c r="F552" i="3"/>
  <c r="G552" i="3"/>
  <c r="H552" i="3"/>
  <c r="I552" i="3"/>
  <c r="B553" i="3"/>
  <c r="C553" i="3"/>
  <c r="D553" i="3"/>
  <c r="E553" i="3"/>
  <c r="F553" i="3"/>
  <c r="G553" i="3"/>
  <c r="H553" i="3"/>
  <c r="I553" i="3"/>
  <c r="B554" i="3"/>
  <c r="C554" i="3"/>
  <c r="D554" i="3"/>
  <c r="E554" i="3"/>
  <c r="F554" i="3"/>
  <c r="G554" i="3"/>
  <c r="H554" i="3"/>
  <c r="I554" i="3"/>
  <c r="B555" i="3"/>
  <c r="C555" i="3"/>
  <c r="D555" i="3"/>
  <c r="E555" i="3"/>
  <c r="F555" i="3"/>
  <c r="G555" i="3"/>
  <c r="H555" i="3"/>
  <c r="I555" i="3"/>
  <c r="B556" i="3"/>
  <c r="C556" i="3"/>
  <c r="D556" i="3"/>
  <c r="E556" i="3"/>
  <c r="F556" i="3"/>
  <c r="G556" i="3"/>
  <c r="H556" i="3"/>
  <c r="I556" i="3"/>
  <c r="B557" i="3"/>
  <c r="C557" i="3"/>
  <c r="D557" i="3"/>
  <c r="E557" i="3"/>
  <c r="F557" i="3"/>
  <c r="G557" i="3"/>
  <c r="H557" i="3"/>
  <c r="I557" i="3"/>
  <c r="B558" i="3"/>
  <c r="C558" i="3"/>
  <c r="D558" i="3"/>
  <c r="E558" i="3"/>
  <c r="F558" i="3"/>
  <c r="G558" i="3"/>
  <c r="H558" i="3"/>
  <c r="I558" i="3"/>
  <c r="B559" i="3"/>
  <c r="C559" i="3"/>
  <c r="D559" i="3"/>
  <c r="E559" i="3"/>
  <c r="F559" i="3"/>
  <c r="G559" i="3"/>
  <c r="H559" i="3"/>
  <c r="I559" i="3"/>
  <c r="B560" i="3"/>
  <c r="C560" i="3"/>
  <c r="D560" i="3"/>
  <c r="E560" i="3"/>
  <c r="F560" i="3"/>
  <c r="G560" i="3"/>
  <c r="H560" i="3"/>
  <c r="I560" i="3"/>
  <c r="B561" i="3"/>
  <c r="C561" i="3"/>
  <c r="D561" i="3"/>
  <c r="E561" i="3"/>
  <c r="F561" i="3"/>
  <c r="G561" i="3"/>
  <c r="H561" i="3"/>
  <c r="I561" i="3"/>
  <c r="B562" i="3"/>
  <c r="C562" i="3"/>
  <c r="D562" i="3"/>
  <c r="E562" i="3"/>
  <c r="F562" i="3"/>
  <c r="G562" i="3"/>
  <c r="H562" i="3"/>
  <c r="I562" i="3"/>
  <c r="B563" i="3"/>
  <c r="C563" i="3"/>
  <c r="D563" i="3"/>
  <c r="E563" i="3"/>
  <c r="F563" i="3"/>
  <c r="G563" i="3"/>
  <c r="H563" i="3"/>
  <c r="I563" i="3"/>
  <c r="B564" i="3"/>
  <c r="C564" i="3"/>
  <c r="D564" i="3"/>
  <c r="E564" i="3"/>
  <c r="F564" i="3"/>
  <c r="G564" i="3"/>
  <c r="H564" i="3"/>
  <c r="I564" i="3"/>
  <c r="B565" i="3"/>
  <c r="C565" i="3"/>
  <c r="D565" i="3"/>
  <c r="E565" i="3"/>
  <c r="F565" i="3"/>
  <c r="G565" i="3"/>
  <c r="H565" i="3"/>
  <c r="I565" i="3"/>
  <c r="B566" i="3"/>
  <c r="C566" i="3"/>
  <c r="D566" i="3"/>
  <c r="E566" i="3"/>
  <c r="F566" i="3"/>
  <c r="G566" i="3"/>
  <c r="H566" i="3"/>
  <c r="I566" i="3"/>
  <c r="B567" i="3"/>
  <c r="C567" i="3"/>
  <c r="D567" i="3"/>
  <c r="E567" i="3"/>
  <c r="F567" i="3"/>
  <c r="G567" i="3"/>
  <c r="H567" i="3"/>
  <c r="I567" i="3"/>
  <c r="B568" i="3"/>
  <c r="C568" i="3"/>
  <c r="D568" i="3"/>
  <c r="E568" i="3"/>
  <c r="F568" i="3"/>
  <c r="G568" i="3"/>
  <c r="H568" i="3"/>
  <c r="I568" i="3"/>
  <c r="B569" i="3"/>
  <c r="C569" i="3"/>
  <c r="D569" i="3"/>
  <c r="E569" i="3"/>
  <c r="F569" i="3"/>
  <c r="G569" i="3"/>
  <c r="H569" i="3"/>
  <c r="I569" i="3"/>
  <c r="B570" i="3"/>
  <c r="C570" i="3"/>
  <c r="D570" i="3"/>
  <c r="E570" i="3"/>
  <c r="F570" i="3"/>
  <c r="G570" i="3"/>
  <c r="H570" i="3"/>
  <c r="I570" i="3"/>
  <c r="B571" i="3"/>
  <c r="C571" i="3"/>
  <c r="D571" i="3"/>
  <c r="E571" i="3"/>
  <c r="F571" i="3"/>
  <c r="G571" i="3"/>
  <c r="H571" i="3"/>
  <c r="I571" i="3"/>
  <c r="B572" i="3"/>
  <c r="C572" i="3"/>
  <c r="D572" i="3"/>
  <c r="E572" i="3"/>
  <c r="F572" i="3"/>
  <c r="G572" i="3"/>
  <c r="H572" i="3"/>
  <c r="I572" i="3"/>
  <c r="B573" i="3"/>
  <c r="C573" i="3"/>
  <c r="D573" i="3"/>
  <c r="E573" i="3"/>
  <c r="F573" i="3"/>
  <c r="G573" i="3"/>
  <c r="H573" i="3"/>
  <c r="I573" i="3"/>
  <c r="B574" i="3"/>
  <c r="C574" i="3"/>
  <c r="D574" i="3"/>
  <c r="E574" i="3"/>
  <c r="F574" i="3"/>
  <c r="G574" i="3"/>
  <c r="H574" i="3"/>
  <c r="I574" i="3"/>
  <c r="B575" i="3"/>
  <c r="C575" i="3"/>
  <c r="D575" i="3"/>
  <c r="E575" i="3"/>
  <c r="F575" i="3"/>
  <c r="G575" i="3"/>
  <c r="H575" i="3"/>
  <c r="I575" i="3"/>
  <c r="B576" i="3"/>
  <c r="C576" i="3"/>
  <c r="D576" i="3"/>
  <c r="E576" i="3"/>
  <c r="F576" i="3"/>
  <c r="G576" i="3"/>
  <c r="H576" i="3"/>
  <c r="I576" i="3"/>
  <c r="B577" i="3"/>
  <c r="C577" i="3"/>
  <c r="D577" i="3"/>
  <c r="E577" i="3"/>
  <c r="F577" i="3"/>
  <c r="G577" i="3"/>
  <c r="H577" i="3"/>
  <c r="I577" i="3"/>
  <c r="B578" i="3"/>
  <c r="C578" i="3"/>
  <c r="D578" i="3"/>
  <c r="E578" i="3"/>
  <c r="F578" i="3"/>
  <c r="G578" i="3"/>
  <c r="H578" i="3"/>
  <c r="I578" i="3"/>
  <c r="B579" i="3"/>
  <c r="C579" i="3"/>
  <c r="D579" i="3"/>
  <c r="E579" i="3"/>
  <c r="F579" i="3"/>
  <c r="G579" i="3"/>
  <c r="H579" i="3"/>
  <c r="I579" i="3"/>
  <c r="B580" i="3"/>
  <c r="C580" i="3"/>
  <c r="D580" i="3"/>
  <c r="E580" i="3"/>
  <c r="F580" i="3"/>
  <c r="G580" i="3"/>
  <c r="H580" i="3"/>
  <c r="I580" i="3"/>
  <c r="B581" i="3"/>
  <c r="C581" i="3"/>
  <c r="D581" i="3"/>
  <c r="E581" i="3"/>
  <c r="F581" i="3"/>
  <c r="G581" i="3"/>
  <c r="H581" i="3"/>
  <c r="I581" i="3"/>
  <c r="B582" i="3"/>
  <c r="C582" i="3"/>
  <c r="D582" i="3"/>
  <c r="E582" i="3"/>
  <c r="F582" i="3"/>
  <c r="G582" i="3"/>
  <c r="H582" i="3"/>
  <c r="I582" i="3"/>
  <c r="B583" i="3"/>
  <c r="C583" i="3"/>
  <c r="D583" i="3"/>
  <c r="E583" i="3"/>
  <c r="F583" i="3"/>
  <c r="G583" i="3"/>
  <c r="H583" i="3"/>
  <c r="I583" i="3"/>
  <c r="B584" i="3"/>
  <c r="C584" i="3"/>
  <c r="D584" i="3"/>
  <c r="E584" i="3"/>
  <c r="F584" i="3"/>
  <c r="G584" i="3"/>
  <c r="H584" i="3"/>
  <c r="I584" i="3"/>
  <c r="B585" i="3"/>
  <c r="C585" i="3"/>
  <c r="D585" i="3"/>
  <c r="E585" i="3"/>
  <c r="F585" i="3"/>
  <c r="G585" i="3"/>
  <c r="H585" i="3"/>
  <c r="I585" i="3"/>
  <c r="B586" i="3"/>
  <c r="C586" i="3"/>
  <c r="D586" i="3"/>
  <c r="E586" i="3"/>
  <c r="F586" i="3"/>
  <c r="G586" i="3"/>
  <c r="H586" i="3"/>
  <c r="I586" i="3"/>
  <c r="B587" i="3"/>
  <c r="C587" i="3"/>
  <c r="D587" i="3"/>
  <c r="E587" i="3"/>
  <c r="F587" i="3"/>
  <c r="G587" i="3"/>
  <c r="H587" i="3"/>
  <c r="I587" i="3"/>
  <c r="B588" i="3"/>
  <c r="C588" i="3"/>
  <c r="D588" i="3"/>
  <c r="E588" i="3"/>
  <c r="F588" i="3"/>
  <c r="G588" i="3"/>
  <c r="H588" i="3"/>
  <c r="I588" i="3"/>
  <c r="B589" i="3"/>
  <c r="C589" i="3"/>
  <c r="D589" i="3"/>
  <c r="E589" i="3"/>
  <c r="F589" i="3"/>
  <c r="G589" i="3"/>
  <c r="H589" i="3"/>
  <c r="I589" i="3"/>
  <c r="B590" i="3"/>
  <c r="C590" i="3"/>
  <c r="D590" i="3"/>
  <c r="E590" i="3"/>
  <c r="F590" i="3"/>
  <c r="G590" i="3"/>
  <c r="H590" i="3"/>
  <c r="I590" i="3"/>
  <c r="B591" i="3"/>
  <c r="C591" i="3"/>
  <c r="D591" i="3"/>
  <c r="E591" i="3"/>
  <c r="F591" i="3"/>
  <c r="G591" i="3"/>
  <c r="H591" i="3"/>
  <c r="I591" i="3"/>
  <c r="B592" i="3"/>
  <c r="C592" i="3"/>
  <c r="D592" i="3"/>
  <c r="E592" i="3"/>
  <c r="F592" i="3"/>
  <c r="G592" i="3"/>
  <c r="H592" i="3"/>
  <c r="I592" i="3"/>
  <c r="B593" i="3"/>
  <c r="C593" i="3"/>
  <c r="D593" i="3"/>
  <c r="E593" i="3"/>
  <c r="F593" i="3"/>
  <c r="G593" i="3"/>
  <c r="H593" i="3"/>
  <c r="I593" i="3"/>
  <c r="B594" i="3"/>
  <c r="C594" i="3"/>
  <c r="D594" i="3"/>
  <c r="E594" i="3"/>
  <c r="F594" i="3"/>
  <c r="G594" i="3"/>
  <c r="H594" i="3"/>
  <c r="I594" i="3"/>
  <c r="B595" i="3"/>
  <c r="C595" i="3"/>
  <c r="D595" i="3"/>
  <c r="E595" i="3"/>
  <c r="F595" i="3"/>
  <c r="G595" i="3"/>
  <c r="H595" i="3"/>
  <c r="I595" i="3"/>
  <c r="B596" i="3"/>
  <c r="C596" i="3"/>
  <c r="D596" i="3"/>
  <c r="E596" i="3"/>
  <c r="F596" i="3"/>
  <c r="G596" i="3"/>
  <c r="H596" i="3"/>
  <c r="I596" i="3"/>
  <c r="B597" i="3"/>
  <c r="C597" i="3"/>
  <c r="D597" i="3"/>
  <c r="E597" i="3"/>
  <c r="F597" i="3"/>
  <c r="G597" i="3"/>
  <c r="H597" i="3"/>
  <c r="I597" i="3"/>
  <c r="B598" i="3"/>
  <c r="C598" i="3"/>
  <c r="D598" i="3"/>
  <c r="E598" i="3"/>
  <c r="F598" i="3"/>
  <c r="G598" i="3"/>
  <c r="H598" i="3"/>
  <c r="I598" i="3"/>
  <c r="B599" i="3"/>
  <c r="C599" i="3"/>
  <c r="D599" i="3"/>
  <c r="E599" i="3"/>
  <c r="F599" i="3"/>
  <c r="G599" i="3"/>
  <c r="H599" i="3"/>
  <c r="I599" i="3"/>
  <c r="B600" i="3"/>
  <c r="C600" i="3"/>
  <c r="D600" i="3"/>
  <c r="E600" i="3"/>
  <c r="F600" i="3"/>
  <c r="G600" i="3"/>
  <c r="H600" i="3"/>
  <c r="I600" i="3"/>
  <c r="B601" i="3"/>
  <c r="C601" i="3"/>
  <c r="D601" i="3"/>
  <c r="E601" i="3"/>
  <c r="F601" i="3"/>
  <c r="G601" i="3"/>
  <c r="H601" i="3"/>
  <c r="I601" i="3"/>
  <c r="B602" i="3"/>
  <c r="C602" i="3"/>
  <c r="D602" i="3"/>
  <c r="E602" i="3"/>
  <c r="F602" i="3"/>
  <c r="G602" i="3"/>
  <c r="H602" i="3"/>
  <c r="I602" i="3"/>
  <c r="B603" i="3"/>
  <c r="C603" i="3"/>
  <c r="D603" i="3"/>
  <c r="E603" i="3"/>
  <c r="F603" i="3"/>
  <c r="G603" i="3"/>
  <c r="H603" i="3"/>
  <c r="I603" i="3"/>
  <c r="B604" i="3"/>
  <c r="C604" i="3"/>
  <c r="D604" i="3"/>
  <c r="E604" i="3"/>
  <c r="F604" i="3"/>
  <c r="G604" i="3"/>
  <c r="H604" i="3"/>
  <c r="I604" i="3"/>
  <c r="B605" i="3"/>
  <c r="C605" i="3"/>
  <c r="D605" i="3"/>
  <c r="E605" i="3"/>
  <c r="F605" i="3"/>
  <c r="G605" i="3"/>
  <c r="H605" i="3"/>
  <c r="I605" i="3"/>
  <c r="B606" i="3"/>
  <c r="C606" i="3"/>
  <c r="D606" i="3"/>
  <c r="E606" i="3"/>
  <c r="F606" i="3"/>
  <c r="G606" i="3"/>
  <c r="H606" i="3"/>
  <c r="I606" i="3"/>
  <c r="B607" i="3"/>
  <c r="C607" i="3"/>
  <c r="D607" i="3"/>
  <c r="E607" i="3"/>
  <c r="F607" i="3"/>
  <c r="G607" i="3"/>
  <c r="H607" i="3"/>
  <c r="I607" i="3"/>
  <c r="B608" i="3"/>
  <c r="C608" i="3"/>
  <c r="D608" i="3"/>
  <c r="E608" i="3"/>
  <c r="F608" i="3"/>
  <c r="G608" i="3"/>
  <c r="H608" i="3"/>
  <c r="I608" i="3"/>
  <c r="B609" i="3"/>
  <c r="C609" i="3"/>
  <c r="D609" i="3"/>
  <c r="E609" i="3"/>
  <c r="F609" i="3"/>
  <c r="G609" i="3"/>
  <c r="H609" i="3"/>
  <c r="I609" i="3"/>
  <c r="B610" i="3"/>
  <c r="C610" i="3"/>
  <c r="D610" i="3"/>
  <c r="E610" i="3"/>
  <c r="F610" i="3"/>
  <c r="G610" i="3"/>
  <c r="H610" i="3"/>
  <c r="I610" i="3"/>
  <c r="B611" i="3"/>
  <c r="C611" i="3"/>
  <c r="D611" i="3"/>
  <c r="E611" i="3"/>
  <c r="F611" i="3"/>
  <c r="G611" i="3"/>
  <c r="H611" i="3"/>
  <c r="I611" i="3"/>
  <c r="B612" i="3"/>
  <c r="C612" i="3"/>
  <c r="D612" i="3"/>
  <c r="E612" i="3"/>
  <c r="F612" i="3"/>
  <c r="G612" i="3"/>
  <c r="H612" i="3"/>
  <c r="I612" i="3"/>
  <c r="B613" i="3"/>
  <c r="C613" i="3"/>
  <c r="D613" i="3"/>
  <c r="E613" i="3"/>
  <c r="F613" i="3"/>
  <c r="G613" i="3"/>
  <c r="H613" i="3"/>
  <c r="I613" i="3"/>
  <c r="B614" i="3"/>
  <c r="C614" i="3"/>
  <c r="D614" i="3"/>
  <c r="E614" i="3"/>
  <c r="F614" i="3"/>
  <c r="G614" i="3"/>
  <c r="H614" i="3"/>
  <c r="I614" i="3"/>
  <c r="B615" i="3"/>
  <c r="C615" i="3"/>
  <c r="D615" i="3"/>
  <c r="E615" i="3"/>
  <c r="F615" i="3"/>
  <c r="G615" i="3"/>
  <c r="H615" i="3"/>
  <c r="I615" i="3"/>
  <c r="B616" i="3"/>
  <c r="C616" i="3"/>
  <c r="D616" i="3"/>
  <c r="E616" i="3"/>
  <c r="F616" i="3"/>
  <c r="G616" i="3"/>
  <c r="H616" i="3"/>
  <c r="I616" i="3"/>
  <c r="B617" i="3"/>
  <c r="C617" i="3"/>
  <c r="D617" i="3"/>
  <c r="E617" i="3"/>
  <c r="F617" i="3"/>
  <c r="G617" i="3"/>
  <c r="H617" i="3"/>
  <c r="I617" i="3"/>
  <c r="B618" i="3"/>
  <c r="C618" i="3"/>
  <c r="D618" i="3"/>
  <c r="E618" i="3"/>
  <c r="F618" i="3"/>
  <c r="G618" i="3"/>
  <c r="H618" i="3"/>
  <c r="I618" i="3"/>
  <c r="B619" i="3"/>
  <c r="C619" i="3"/>
  <c r="D619" i="3"/>
  <c r="E619" i="3"/>
  <c r="F619" i="3"/>
  <c r="G619" i="3"/>
  <c r="H619" i="3"/>
  <c r="I619" i="3"/>
  <c r="B620" i="3"/>
  <c r="C620" i="3"/>
  <c r="D620" i="3"/>
  <c r="E620" i="3"/>
  <c r="F620" i="3"/>
  <c r="G620" i="3"/>
  <c r="H620" i="3"/>
  <c r="I620" i="3"/>
  <c r="B621" i="3"/>
  <c r="C621" i="3"/>
  <c r="D621" i="3"/>
  <c r="E621" i="3"/>
  <c r="F621" i="3"/>
  <c r="G621" i="3"/>
  <c r="H621" i="3"/>
  <c r="I621" i="3"/>
  <c r="B622" i="3"/>
  <c r="C622" i="3"/>
  <c r="D622" i="3"/>
  <c r="E622" i="3"/>
  <c r="F622" i="3"/>
  <c r="G622" i="3"/>
  <c r="H622" i="3"/>
  <c r="I622" i="3"/>
  <c r="B623" i="3"/>
  <c r="C623" i="3"/>
  <c r="D623" i="3"/>
  <c r="E623" i="3"/>
  <c r="F623" i="3"/>
  <c r="G623" i="3"/>
  <c r="H623" i="3"/>
  <c r="I623" i="3"/>
  <c r="B624" i="3"/>
  <c r="C624" i="3"/>
  <c r="D624" i="3"/>
  <c r="E624" i="3"/>
  <c r="F624" i="3"/>
  <c r="G624" i="3"/>
  <c r="H624" i="3"/>
  <c r="I624" i="3"/>
  <c r="B625" i="3"/>
  <c r="C625" i="3"/>
  <c r="D625" i="3"/>
  <c r="E625" i="3"/>
  <c r="F625" i="3"/>
  <c r="G625" i="3"/>
  <c r="H625" i="3"/>
  <c r="I625" i="3"/>
  <c r="B626" i="3"/>
  <c r="C626" i="3"/>
  <c r="D626" i="3"/>
  <c r="E626" i="3"/>
  <c r="F626" i="3"/>
  <c r="G626" i="3"/>
  <c r="H626" i="3"/>
  <c r="I626" i="3"/>
  <c r="B627" i="3"/>
  <c r="C627" i="3"/>
  <c r="D627" i="3"/>
  <c r="E627" i="3"/>
  <c r="F627" i="3"/>
  <c r="G627" i="3"/>
  <c r="H627" i="3"/>
  <c r="I627" i="3"/>
  <c r="B628" i="3"/>
  <c r="C628" i="3"/>
  <c r="D628" i="3"/>
  <c r="E628" i="3"/>
  <c r="F628" i="3"/>
  <c r="G628" i="3"/>
  <c r="H628" i="3"/>
  <c r="I628" i="3"/>
  <c r="B629" i="3"/>
  <c r="C629" i="3"/>
  <c r="D629" i="3"/>
  <c r="E629" i="3"/>
  <c r="F629" i="3"/>
  <c r="G629" i="3"/>
  <c r="H629" i="3"/>
  <c r="I629" i="3"/>
  <c r="B630" i="3"/>
  <c r="C630" i="3"/>
  <c r="D630" i="3"/>
  <c r="E630" i="3"/>
  <c r="F630" i="3"/>
  <c r="G630" i="3"/>
  <c r="H630" i="3"/>
  <c r="I630" i="3"/>
  <c r="B631" i="3"/>
  <c r="C631" i="3"/>
  <c r="D631" i="3"/>
  <c r="E631" i="3"/>
  <c r="F631" i="3"/>
  <c r="G631" i="3"/>
  <c r="H631" i="3"/>
  <c r="I631" i="3"/>
  <c r="B632" i="3"/>
  <c r="C632" i="3"/>
  <c r="D632" i="3"/>
  <c r="E632" i="3"/>
  <c r="F632" i="3"/>
  <c r="G632" i="3"/>
  <c r="H632" i="3"/>
  <c r="I632" i="3"/>
  <c r="B633" i="3"/>
  <c r="C633" i="3"/>
  <c r="D633" i="3"/>
  <c r="E633" i="3"/>
  <c r="F633" i="3"/>
  <c r="G633" i="3"/>
  <c r="H633" i="3"/>
  <c r="I633" i="3"/>
  <c r="B634" i="3"/>
  <c r="C634" i="3"/>
  <c r="D634" i="3"/>
  <c r="E634" i="3"/>
  <c r="F634" i="3"/>
  <c r="G634" i="3"/>
  <c r="H634" i="3"/>
  <c r="I634" i="3"/>
  <c r="B635" i="3"/>
  <c r="C635" i="3"/>
  <c r="D635" i="3"/>
  <c r="E635" i="3"/>
  <c r="F635" i="3"/>
  <c r="G635" i="3"/>
  <c r="H635" i="3"/>
  <c r="I635" i="3"/>
  <c r="B636" i="3"/>
  <c r="C636" i="3"/>
  <c r="D636" i="3"/>
  <c r="E636" i="3"/>
  <c r="F636" i="3"/>
  <c r="G636" i="3"/>
  <c r="H636" i="3"/>
  <c r="I636" i="3"/>
  <c r="B637" i="3"/>
  <c r="C637" i="3"/>
  <c r="D637" i="3"/>
  <c r="E637" i="3"/>
  <c r="F637" i="3"/>
  <c r="G637" i="3"/>
  <c r="H637" i="3"/>
  <c r="I637" i="3"/>
  <c r="B638" i="3"/>
  <c r="C638" i="3"/>
  <c r="D638" i="3"/>
  <c r="E638" i="3"/>
  <c r="F638" i="3"/>
  <c r="G638" i="3"/>
  <c r="H638" i="3"/>
  <c r="I638" i="3"/>
  <c r="B639" i="3"/>
  <c r="C639" i="3"/>
  <c r="D639" i="3"/>
  <c r="E639" i="3"/>
  <c r="F639" i="3"/>
  <c r="G639" i="3"/>
  <c r="H639" i="3"/>
  <c r="I639" i="3"/>
  <c r="B640" i="3"/>
  <c r="C640" i="3"/>
  <c r="D640" i="3"/>
  <c r="E640" i="3"/>
  <c r="F640" i="3"/>
  <c r="G640" i="3"/>
  <c r="H640" i="3"/>
  <c r="I640" i="3"/>
  <c r="B641" i="3"/>
  <c r="C641" i="3"/>
  <c r="D641" i="3"/>
  <c r="E641" i="3"/>
  <c r="F641" i="3"/>
  <c r="G641" i="3"/>
  <c r="H641" i="3"/>
  <c r="I641" i="3"/>
  <c r="B642" i="3"/>
  <c r="C642" i="3"/>
  <c r="D642" i="3"/>
  <c r="E642" i="3"/>
  <c r="F642" i="3"/>
  <c r="G642" i="3"/>
  <c r="H642" i="3"/>
  <c r="I642" i="3"/>
  <c r="B643" i="3"/>
  <c r="C643" i="3"/>
  <c r="D643" i="3"/>
  <c r="E643" i="3"/>
  <c r="F643" i="3"/>
  <c r="G643" i="3"/>
  <c r="H643" i="3"/>
  <c r="I643" i="3"/>
  <c r="B644" i="3"/>
  <c r="C644" i="3"/>
  <c r="D644" i="3"/>
  <c r="E644" i="3"/>
  <c r="F644" i="3"/>
  <c r="G644" i="3"/>
  <c r="H644" i="3"/>
  <c r="I644" i="3"/>
  <c r="B645" i="3"/>
  <c r="C645" i="3"/>
  <c r="D645" i="3"/>
  <c r="E645" i="3"/>
  <c r="F645" i="3"/>
  <c r="G645" i="3"/>
  <c r="H645" i="3"/>
  <c r="I645" i="3"/>
  <c r="B646" i="3"/>
  <c r="C646" i="3"/>
  <c r="D646" i="3"/>
  <c r="E646" i="3"/>
  <c r="F646" i="3"/>
  <c r="G646" i="3"/>
  <c r="H646" i="3"/>
  <c r="I646" i="3"/>
  <c r="B647" i="3"/>
  <c r="C647" i="3"/>
  <c r="D647" i="3"/>
  <c r="E647" i="3"/>
  <c r="F647" i="3"/>
  <c r="G647" i="3"/>
  <c r="H647" i="3"/>
  <c r="I647" i="3"/>
  <c r="B648" i="3"/>
  <c r="C648" i="3"/>
  <c r="D648" i="3"/>
  <c r="E648" i="3"/>
  <c r="F648" i="3"/>
  <c r="G648" i="3"/>
  <c r="H648" i="3"/>
  <c r="I648" i="3"/>
  <c r="B649" i="3"/>
  <c r="C649" i="3"/>
  <c r="D649" i="3"/>
  <c r="E649" i="3"/>
  <c r="F649" i="3"/>
  <c r="G649" i="3"/>
  <c r="H649" i="3"/>
  <c r="I649" i="3"/>
  <c r="B650" i="3"/>
  <c r="C650" i="3"/>
  <c r="D650" i="3"/>
  <c r="E650" i="3"/>
  <c r="F650" i="3"/>
  <c r="G650" i="3"/>
  <c r="H650" i="3"/>
  <c r="I650" i="3"/>
  <c r="B651" i="3"/>
  <c r="C651" i="3"/>
  <c r="D651" i="3"/>
  <c r="E651" i="3"/>
  <c r="F651" i="3"/>
  <c r="G651" i="3"/>
  <c r="H651" i="3"/>
  <c r="I651" i="3"/>
  <c r="B652" i="3"/>
  <c r="C652" i="3"/>
  <c r="D652" i="3"/>
  <c r="E652" i="3"/>
  <c r="F652" i="3"/>
  <c r="G652" i="3"/>
  <c r="H652" i="3"/>
  <c r="I652" i="3"/>
  <c r="B653" i="3"/>
  <c r="C653" i="3"/>
  <c r="D653" i="3"/>
  <c r="E653" i="3"/>
  <c r="F653" i="3"/>
  <c r="G653" i="3"/>
  <c r="H653" i="3"/>
  <c r="I653" i="3"/>
  <c r="B654" i="3"/>
  <c r="C654" i="3"/>
  <c r="D654" i="3"/>
  <c r="E654" i="3"/>
  <c r="F654" i="3"/>
  <c r="G654" i="3"/>
  <c r="H654" i="3"/>
  <c r="I654" i="3"/>
  <c r="B655" i="3"/>
  <c r="C655" i="3"/>
  <c r="D655" i="3"/>
  <c r="E655" i="3"/>
  <c r="F655" i="3"/>
  <c r="G655" i="3"/>
  <c r="H655" i="3"/>
  <c r="I655" i="3"/>
  <c r="B656" i="3"/>
  <c r="C656" i="3"/>
  <c r="D656" i="3"/>
  <c r="E656" i="3"/>
  <c r="F656" i="3"/>
  <c r="G656" i="3"/>
  <c r="H656" i="3"/>
  <c r="I656" i="3"/>
  <c r="B657" i="3"/>
  <c r="C657" i="3"/>
  <c r="D657" i="3"/>
  <c r="E657" i="3"/>
  <c r="F657" i="3"/>
  <c r="G657" i="3"/>
  <c r="H657" i="3"/>
  <c r="I657" i="3"/>
  <c r="B658" i="3"/>
  <c r="C658" i="3"/>
  <c r="D658" i="3"/>
  <c r="E658" i="3"/>
  <c r="F658" i="3"/>
  <c r="G658" i="3"/>
  <c r="H658" i="3"/>
  <c r="I658" i="3"/>
  <c r="B659" i="3"/>
  <c r="C659" i="3"/>
  <c r="D659" i="3"/>
  <c r="E659" i="3"/>
  <c r="F659" i="3"/>
  <c r="G659" i="3"/>
  <c r="H659" i="3"/>
  <c r="I659" i="3"/>
  <c r="B660" i="3"/>
  <c r="C660" i="3"/>
  <c r="D660" i="3"/>
  <c r="E660" i="3"/>
  <c r="F660" i="3"/>
  <c r="G660" i="3"/>
  <c r="H660" i="3"/>
  <c r="I660" i="3"/>
  <c r="B661" i="3"/>
  <c r="C661" i="3"/>
  <c r="D661" i="3"/>
  <c r="E661" i="3"/>
  <c r="F661" i="3"/>
  <c r="G661" i="3"/>
  <c r="H661" i="3"/>
  <c r="I661" i="3"/>
  <c r="B662" i="3"/>
  <c r="C662" i="3"/>
  <c r="D662" i="3"/>
  <c r="E662" i="3"/>
  <c r="F662" i="3"/>
  <c r="G662" i="3"/>
  <c r="H662" i="3"/>
  <c r="I662" i="3"/>
  <c r="B663" i="3"/>
  <c r="C663" i="3"/>
  <c r="D663" i="3"/>
  <c r="E663" i="3"/>
  <c r="F663" i="3"/>
  <c r="G663" i="3"/>
  <c r="H663" i="3"/>
  <c r="I663" i="3"/>
  <c r="B664" i="3"/>
  <c r="C664" i="3"/>
  <c r="D664" i="3"/>
  <c r="E664" i="3"/>
  <c r="F664" i="3"/>
  <c r="G664" i="3"/>
  <c r="H664" i="3"/>
  <c r="I664" i="3"/>
  <c r="B665" i="3"/>
  <c r="C665" i="3"/>
  <c r="D665" i="3"/>
  <c r="E665" i="3"/>
  <c r="F665" i="3"/>
  <c r="G665" i="3"/>
  <c r="H665" i="3"/>
  <c r="I665" i="3"/>
  <c r="B666" i="3"/>
  <c r="C666" i="3"/>
  <c r="D666" i="3"/>
  <c r="E666" i="3"/>
  <c r="F666" i="3"/>
  <c r="G666" i="3"/>
  <c r="H666" i="3"/>
  <c r="I666" i="3"/>
  <c r="B667" i="3"/>
  <c r="C667" i="3"/>
  <c r="D667" i="3"/>
  <c r="E667" i="3"/>
  <c r="F667" i="3"/>
  <c r="G667" i="3"/>
  <c r="H667" i="3"/>
  <c r="I667" i="3"/>
  <c r="B668" i="3"/>
  <c r="C668" i="3"/>
  <c r="D668" i="3"/>
  <c r="E668" i="3"/>
  <c r="F668" i="3"/>
  <c r="G668" i="3"/>
  <c r="H668" i="3"/>
  <c r="I668" i="3"/>
  <c r="B669" i="3"/>
  <c r="C669" i="3"/>
  <c r="D669" i="3"/>
  <c r="E669" i="3"/>
  <c r="F669" i="3"/>
  <c r="G669" i="3"/>
  <c r="H669" i="3"/>
  <c r="I669" i="3"/>
  <c r="B670" i="3"/>
  <c r="C670" i="3"/>
  <c r="D670" i="3"/>
  <c r="E670" i="3"/>
  <c r="F670" i="3"/>
  <c r="G670" i="3"/>
  <c r="H670" i="3"/>
  <c r="I670" i="3"/>
  <c r="B671" i="3"/>
  <c r="C671" i="3"/>
  <c r="D671" i="3"/>
  <c r="E671" i="3"/>
  <c r="F671" i="3"/>
  <c r="G671" i="3"/>
  <c r="H671" i="3"/>
  <c r="I671" i="3"/>
  <c r="B672" i="3"/>
  <c r="C672" i="3"/>
  <c r="D672" i="3"/>
  <c r="E672" i="3"/>
  <c r="F672" i="3"/>
  <c r="G672" i="3"/>
  <c r="H672" i="3"/>
  <c r="I672" i="3"/>
  <c r="B673" i="3"/>
  <c r="C673" i="3"/>
  <c r="D673" i="3"/>
  <c r="E673" i="3"/>
  <c r="F673" i="3"/>
  <c r="G673" i="3"/>
  <c r="H673" i="3"/>
  <c r="I673" i="3"/>
  <c r="B674" i="3"/>
  <c r="C674" i="3"/>
  <c r="D674" i="3"/>
  <c r="E674" i="3"/>
  <c r="F674" i="3"/>
  <c r="G674" i="3"/>
  <c r="H674" i="3"/>
  <c r="I674" i="3"/>
  <c r="B675" i="3"/>
  <c r="C675" i="3"/>
  <c r="D675" i="3"/>
  <c r="E675" i="3"/>
  <c r="F675" i="3"/>
  <c r="G675" i="3"/>
  <c r="H675" i="3"/>
  <c r="I675" i="3"/>
  <c r="B676" i="3"/>
  <c r="C676" i="3"/>
  <c r="D676" i="3"/>
  <c r="E676" i="3"/>
  <c r="F676" i="3"/>
  <c r="G676" i="3"/>
  <c r="H676" i="3"/>
  <c r="I676" i="3"/>
  <c r="B677" i="3"/>
  <c r="C677" i="3"/>
  <c r="D677" i="3"/>
  <c r="E677" i="3"/>
  <c r="F677" i="3"/>
  <c r="G677" i="3"/>
  <c r="H677" i="3"/>
  <c r="I677" i="3"/>
  <c r="B678" i="3"/>
  <c r="C678" i="3"/>
  <c r="D678" i="3"/>
  <c r="E678" i="3"/>
  <c r="F678" i="3"/>
  <c r="G678" i="3"/>
  <c r="H678" i="3"/>
  <c r="I678" i="3"/>
  <c r="B679" i="3"/>
  <c r="C679" i="3"/>
  <c r="D679" i="3"/>
  <c r="E679" i="3"/>
  <c r="F679" i="3"/>
  <c r="G679" i="3"/>
  <c r="H679" i="3"/>
  <c r="I679" i="3"/>
  <c r="B680" i="3"/>
  <c r="C680" i="3"/>
  <c r="D680" i="3"/>
  <c r="E680" i="3"/>
  <c r="F680" i="3"/>
  <c r="G680" i="3"/>
  <c r="H680" i="3"/>
  <c r="I680" i="3"/>
  <c r="B681" i="3"/>
  <c r="C681" i="3"/>
  <c r="D681" i="3"/>
  <c r="E681" i="3"/>
  <c r="F681" i="3"/>
  <c r="G681" i="3"/>
  <c r="H681" i="3"/>
  <c r="I681" i="3"/>
  <c r="B682" i="3"/>
  <c r="C682" i="3"/>
  <c r="D682" i="3"/>
  <c r="E682" i="3"/>
  <c r="F682" i="3"/>
  <c r="G682" i="3"/>
  <c r="H682" i="3"/>
  <c r="I682" i="3"/>
  <c r="B683" i="3"/>
  <c r="C683" i="3"/>
  <c r="D683" i="3"/>
  <c r="E683" i="3"/>
  <c r="F683" i="3"/>
  <c r="G683" i="3"/>
  <c r="H683" i="3"/>
  <c r="I683" i="3"/>
  <c r="B684" i="3"/>
  <c r="C684" i="3"/>
  <c r="D684" i="3"/>
  <c r="E684" i="3"/>
  <c r="F684" i="3"/>
  <c r="G684" i="3"/>
  <c r="H684" i="3"/>
  <c r="I684" i="3"/>
  <c r="B685" i="3"/>
  <c r="C685" i="3"/>
  <c r="D685" i="3"/>
  <c r="E685" i="3"/>
  <c r="F685" i="3"/>
  <c r="G685" i="3"/>
  <c r="H685" i="3"/>
  <c r="I685" i="3"/>
  <c r="B686" i="3"/>
  <c r="C686" i="3"/>
  <c r="D686" i="3"/>
  <c r="E686" i="3"/>
  <c r="F686" i="3"/>
  <c r="G686" i="3"/>
  <c r="H686" i="3"/>
  <c r="I686" i="3"/>
  <c r="B687" i="3"/>
  <c r="C687" i="3"/>
  <c r="D687" i="3"/>
  <c r="E687" i="3"/>
  <c r="F687" i="3"/>
  <c r="G687" i="3"/>
  <c r="H687" i="3"/>
  <c r="I687" i="3"/>
  <c r="B688" i="3"/>
  <c r="C688" i="3"/>
  <c r="D688" i="3"/>
  <c r="E688" i="3"/>
  <c r="F688" i="3"/>
  <c r="G688" i="3"/>
  <c r="H688" i="3"/>
  <c r="I688" i="3"/>
  <c r="B689" i="3"/>
  <c r="C689" i="3"/>
  <c r="D689" i="3"/>
  <c r="E689" i="3"/>
  <c r="F689" i="3"/>
  <c r="G689" i="3"/>
  <c r="H689" i="3"/>
  <c r="I689" i="3"/>
  <c r="B690" i="3"/>
  <c r="C690" i="3"/>
  <c r="D690" i="3"/>
  <c r="E690" i="3"/>
  <c r="F690" i="3"/>
  <c r="G690" i="3"/>
  <c r="H690" i="3"/>
  <c r="I690" i="3"/>
  <c r="B691" i="3"/>
  <c r="C691" i="3"/>
  <c r="D691" i="3"/>
  <c r="E691" i="3"/>
  <c r="F691" i="3"/>
  <c r="G691" i="3"/>
  <c r="H691" i="3"/>
  <c r="I691" i="3"/>
  <c r="B692" i="3"/>
  <c r="C692" i="3"/>
  <c r="D692" i="3"/>
  <c r="E692" i="3"/>
  <c r="F692" i="3"/>
  <c r="G692" i="3"/>
  <c r="H692" i="3"/>
  <c r="I692" i="3"/>
  <c r="B693" i="3"/>
  <c r="C693" i="3"/>
  <c r="D693" i="3"/>
  <c r="E693" i="3"/>
  <c r="F693" i="3"/>
  <c r="G693" i="3"/>
  <c r="H693" i="3"/>
  <c r="I693" i="3"/>
  <c r="B694" i="3"/>
  <c r="C694" i="3"/>
  <c r="D694" i="3"/>
  <c r="E694" i="3"/>
  <c r="F694" i="3"/>
  <c r="G694" i="3"/>
  <c r="H694" i="3"/>
  <c r="I694" i="3"/>
  <c r="B695" i="3"/>
  <c r="C695" i="3"/>
  <c r="D695" i="3"/>
  <c r="E695" i="3"/>
  <c r="F695" i="3"/>
  <c r="G695" i="3"/>
  <c r="H695" i="3"/>
  <c r="I695" i="3"/>
  <c r="B696" i="3"/>
  <c r="C696" i="3"/>
  <c r="D696" i="3"/>
  <c r="E696" i="3"/>
  <c r="F696" i="3"/>
  <c r="G696" i="3"/>
  <c r="H696" i="3"/>
  <c r="I696" i="3"/>
  <c r="B697" i="3"/>
  <c r="C697" i="3"/>
  <c r="D697" i="3"/>
  <c r="E697" i="3"/>
  <c r="F697" i="3"/>
  <c r="G697" i="3"/>
  <c r="H697" i="3"/>
  <c r="I697" i="3"/>
  <c r="B698" i="3"/>
  <c r="C698" i="3"/>
  <c r="D698" i="3"/>
  <c r="E698" i="3"/>
  <c r="F698" i="3"/>
  <c r="G698" i="3"/>
  <c r="H698" i="3"/>
  <c r="I698" i="3"/>
  <c r="B699" i="3"/>
  <c r="C699" i="3"/>
  <c r="D699" i="3"/>
  <c r="E699" i="3"/>
  <c r="F699" i="3"/>
  <c r="G699" i="3"/>
  <c r="H699" i="3"/>
  <c r="I699" i="3"/>
  <c r="B700" i="3"/>
  <c r="C700" i="3"/>
  <c r="D700" i="3"/>
  <c r="E700" i="3"/>
  <c r="F700" i="3"/>
  <c r="G700" i="3"/>
  <c r="H700" i="3"/>
  <c r="I700" i="3"/>
  <c r="B701" i="3"/>
  <c r="C701" i="3"/>
  <c r="D701" i="3"/>
  <c r="E701" i="3"/>
  <c r="F701" i="3"/>
  <c r="G701" i="3"/>
  <c r="H701" i="3"/>
  <c r="I701" i="3"/>
  <c r="B702" i="3"/>
  <c r="C702" i="3"/>
  <c r="D702" i="3"/>
  <c r="E702" i="3"/>
  <c r="F702" i="3"/>
  <c r="G702" i="3"/>
  <c r="H702" i="3"/>
  <c r="I702" i="3"/>
  <c r="B703" i="3"/>
  <c r="C703" i="3"/>
  <c r="D703" i="3"/>
  <c r="E703" i="3"/>
  <c r="F703" i="3"/>
  <c r="G703" i="3"/>
  <c r="H703" i="3"/>
  <c r="I703" i="3"/>
  <c r="B704" i="3"/>
  <c r="C704" i="3"/>
  <c r="D704" i="3"/>
  <c r="E704" i="3"/>
  <c r="F704" i="3"/>
  <c r="G704" i="3"/>
  <c r="H704" i="3"/>
  <c r="I704" i="3"/>
  <c r="B705" i="3"/>
  <c r="C705" i="3"/>
  <c r="D705" i="3"/>
  <c r="E705" i="3"/>
  <c r="F705" i="3"/>
  <c r="G705" i="3"/>
  <c r="H705" i="3"/>
  <c r="I705" i="3"/>
  <c r="B706" i="3"/>
  <c r="C706" i="3"/>
  <c r="D706" i="3"/>
  <c r="E706" i="3"/>
  <c r="F706" i="3"/>
  <c r="G706" i="3"/>
  <c r="H706" i="3"/>
  <c r="I706" i="3"/>
  <c r="B707" i="3"/>
  <c r="C707" i="3"/>
  <c r="D707" i="3"/>
  <c r="E707" i="3"/>
  <c r="F707" i="3"/>
  <c r="G707" i="3"/>
  <c r="H707" i="3"/>
  <c r="I707" i="3"/>
  <c r="B708" i="3"/>
  <c r="C708" i="3"/>
  <c r="D708" i="3"/>
  <c r="E708" i="3"/>
  <c r="F708" i="3"/>
  <c r="G708" i="3"/>
  <c r="H708" i="3"/>
  <c r="I708" i="3"/>
  <c r="B709" i="3"/>
  <c r="C709" i="3"/>
  <c r="D709" i="3"/>
  <c r="E709" i="3"/>
  <c r="F709" i="3"/>
  <c r="G709" i="3"/>
  <c r="H709" i="3"/>
  <c r="I709" i="3"/>
  <c r="B710" i="3"/>
  <c r="C710" i="3"/>
  <c r="D710" i="3"/>
  <c r="E710" i="3"/>
  <c r="F710" i="3"/>
  <c r="G710" i="3"/>
  <c r="H710" i="3"/>
  <c r="I710" i="3"/>
  <c r="B711" i="3"/>
  <c r="C711" i="3"/>
  <c r="D711" i="3"/>
  <c r="E711" i="3"/>
  <c r="F711" i="3"/>
  <c r="G711" i="3"/>
  <c r="H711" i="3"/>
  <c r="I711" i="3"/>
  <c r="B712" i="3"/>
  <c r="C712" i="3"/>
  <c r="D712" i="3"/>
  <c r="E712" i="3"/>
  <c r="F712" i="3"/>
  <c r="G712" i="3"/>
  <c r="H712" i="3"/>
  <c r="I712" i="3"/>
  <c r="B713" i="3"/>
  <c r="C713" i="3"/>
  <c r="D713" i="3"/>
  <c r="E713" i="3"/>
  <c r="F713" i="3"/>
  <c r="G713" i="3"/>
  <c r="H713" i="3"/>
  <c r="I713" i="3"/>
  <c r="B714" i="3"/>
  <c r="C714" i="3"/>
  <c r="D714" i="3"/>
  <c r="E714" i="3"/>
  <c r="F714" i="3"/>
  <c r="G714" i="3"/>
  <c r="H714" i="3"/>
  <c r="I714" i="3"/>
  <c r="B715" i="3"/>
  <c r="C715" i="3"/>
  <c r="D715" i="3"/>
  <c r="E715" i="3"/>
  <c r="F715" i="3"/>
  <c r="G715" i="3"/>
  <c r="H715" i="3"/>
  <c r="I715" i="3"/>
  <c r="B716" i="3"/>
  <c r="C716" i="3"/>
  <c r="D716" i="3"/>
  <c r="E716" i="3"/>
  <c r="F716" i="3"/>
  <c r="G716" i="3"/>
  <c r="H716" i="3"/>
  <c r="I716" i="3"/>
  <c r="B717" i="3"/>
  <c r="C717" i="3"/>
  <c r="D717" i="3"/>
  <c r="E717" i="3"/>
  <c r="F717" i="3"/>
  <c r="G717" i="3"/>
  <c r="H717" i="3"/>
  <c r="I717" i="3"/>
  <c r="B718" i="3"/>
  <c r="C718" i="3"/>
  <c r="D718" i="3"/>
  <c r="E718" i="3"/>
  <c r="F718" i="3"/>
  <c r="G718" i="3"/>
  <c r="H718" i="3"/>
  <c r="I718" i="3"/>
  <c r="B719" i="3"/>
  <c r="C719" i="3"/>
  <c r="D719" i="3"/>
  <c r="E719" i="3"/>
  <c r="F719" i="3"/>
  <c r="G719" i="3"/>
  <c r="H719" i="3"/>
  <c r="I719" i="3"/>
  <c r="B720" i="3"/>
  <c r="C720" i="3"/>
  <c r="D720" i="3"/>
  <c r="E720" i="3"/>
  <c r="F720" i="3"/>
  <c r="G720" i="3"/>
  <c r="H720" i="3"/>
  <c r="I720" i="3"/>
  <c r="B721" i="3"/>
  <c r="C721" i="3"/>
  <c r="D721" i="3"/>
  <c r="E721" i="3"/>
  <c r="F721" i="3"/>
  <c r="G721" i="3"/>
  <c r="H721" i="3"/>
  <c r="I721" i="3"/>
  <c r="B722" i="3"/>
  <c r="C722" i="3"/>
  <c r="D722" i="3"/>
  <c r="E722" i="3"/>
  <c r="F722" i="3"/>
  <c r="G722" i="3"/>
  <c r="H722" i="3"/>
  <c r="I722" i="3"/>
  <c r="B723" i="3"/>
  <c r="C723" i="3"/>
  <c r="D723" i="3"/>
  <c r="E723" i="3"/>
  <c r="F723" i="3"/>
  <c r="G723" i="3"/>
  <c r="H723" i="3"/>
  <c r="I723" i="3"/>
  <c r="B724" i="3"/>
  <c r="C724" i="3"/>
  <c r="D724" i="3"/>
  <c r="E724" i="3"/>
  <c r="F724" i="3"/>
  <c r="G724" i="3"/>
  <c r="H724" i="3"/>
  <c r="I724" i="3"/>
  <c r="B725" i="3"/>
  <c r="C725" i="3"/>
  <c r="D725" i="3"/>
  <c r="E725" i="3"/>
  <c r="F725" i="3"/>
  <c r="G725" i="3"/>
  <c r="H725" i="3"/>
  <c r="I725" i="3"/>
  <c r="B726" i="3"/>
  <c r="C726" i="3"/>
  <c r="D726" i="3"/>
  <c r="E726" i="3"/>
  <c r="F726" i="3"/>
  <c r="G726" i="3"/>
  <c r="H726" i="3"/>
  <c r="I726" i="3"/>
  <c r="B727" i="3"/>
  <c r="C727" i="3"/>
  <c r="D727" i="3"/>
  <c r="E727" i="3"/>
  <c r="F727" i="3"/>
  <c r="G727" i="3"/>
  <c r="H727" i="3"/>
  <c r="I727" i="3"/>
  <c r="B728" i="3"/>
  <c r="C728" i="3"/>
  <c r="D728" i="3"/>
  <c r="E728" i="3"/>
  <c r="F728" i="3"/>
  <c r="G728" i="3"/>
  <c r="H728" i="3"/>
  <c r="I728" i="3"/>
  <c r="B729" i="3"/>
  <c r="C729" i="3"/>
  <c r="D729" i="3"/>
  <c r="E729" i="3"/>
  <c r="F729" i="3"/>
  <c r="G729" i="3"/>
  <c r="H729" i="3"/>
  <c r="I729" i="3"/>
  <c r="B730" i="3"/>
  <c r="C730" i="3"/>
  <c r="D730" i="3"/>
  <c r="E730" i="3"/>
  <c r="F730" i="3"/>
  <c r="G730" i="3"/>
  <c r="H730" i="3"/>
  <c r="I730" i="3"/>
  <c r="B731" i="3"/>
  <c r="C731" i="3"/>
  <c r="D731" i="3"/>
  <c r="E731" i="3"/>
  <c r="F731" i="3"/>
  <c r="G731" i="3"/>
  <c r="H731" i="3"/>
  <c r="I731" i="3"/>
  <c r="B732" i="3"/>
  <c r="C732" i="3"/>
  <c r="D732" i="3"/>
  <c r="E732" i="3"/>
  <c r="F732" i="3"/>
  <c r="G732" i="3"/>
  <c r="H732" i="3"/>
  <c r="I732" i="3"/>
  <c r="B733" i="3"/>
  <c r="C733" i="3"/>
  <c r="D733" i="3"/>
  <c r="E733" i="3"/>
  <c r="F733" i="3"/>
  <c r="G733" i="3"/>
  <c r="H733" i="3"/>
  <c r="I733" i="3"/>
  <c r="B734" i="3"/>
  <c r="C734" i="3"/>
  <c r="D734" i="3"/>
  <c r="E734" i="3"/>
  <c r="F734" i="3"/>
  <c r="G734" i="3"/>
  <c r="H734" i="3"/>
  <c r="I734" i="3"/>
  <c r="B735" i="3"/>
  <c r="C735" i="3"/>
  <c r="D735" i="3"/>
  <c r="E735" i="3"/>
  <c r="F735" i="3"/>
  <c r="G735" i="3"/>
  <c r="H735" i="3"/>
  <c r="I735" i="3"/>
  <c r="B736" i="3"/>
  <c r="C736" i="3"/>
  <c r="D736" i="3"/>
  <c r="E736" i="3"/>
  <c r="F736" i="3"/>
  <c r="G736" i="3"/>
  <c r="H736" i="3"/>
  <c r="I736" i="3"/>
  <c r="B737" i="3"/>
  <c r="C737" i="3"/>
  <c r="D737" i="3"/>
  <c r="E737" i="3"/>
  <c r="F737" i="3"/>
  <c r="G737" i="3"/>
  <c r="H737" i="3"/>
  <c r="I737" i="3"/>
  <c r="B738" i="3"/>
  <c r="C738" i="3"/>
  <c r="D738" i="3"/>
  <c r="E738" i="3"/>
  <c r="F738" i="3"/>
  <c r="G738" i="3"/>
  <c r="H738" i="3"/>
  <c r="I738" i="3"/>
  <c r="B739" i="3"/>
  <c r="C739" i="3"/>
  <c r="D739" i="3"/>
  <c r="E739" i="3"/>
  <c r="F739" i="3"/>
  <c r="G739" i="3"/>
  <c r="H739" i="3"/>
  <c r="I739" i="3"/>
  <c r="B740" i="3"/>
  <c r="C740" i="3"/>
  <c r="D740" i="3"/>
  <c r="E740" i="3"/>
  <c r="F740" i="3"/>
  <c r="G740" i="3"/>
  <c r="H740" i="3"/>
  <c r="I740" i="3"/>
  <c r="B741" i="3"/>
  <c r="C741" i="3"/>
  <c r="D741" i="3"/>
  <c r="E741" i="3"/>
  <c r="F741" i="3"/>
  <c r="G741" i="3"/>
  <c r="H741" i="3"/>
  <c r="I741" i="3"/>
  <c r="B742" i="3"/>
  <c r="C742" i="3"/>
  <c r="D742" i="3"/>
  <c r="E742" i="3"/>
  <c r="F742" i="3"/>
  <c r="G742" i="3"/>
  <c r="H742" i="3"/>
  <c r="I742" i="3"/>
  <c r="B743" i="3"/>
  <c r="C743" i="3"/>
  <c r="D743" i="3"/>
  <c r="E743" i="3"/>
  <c r="F743" i="3"/>
  <c r="G743" i="3"/>
  <c r="H743" i="3"/>
  <c r="I743" i="3"/>
  <c r="B744" i="3"/>
  <c r="C744" i="3"/>
  <c r="D744" i="3"/>
  <c r="E744" i="3"/>
  <c r="F744" i="3"/>
  <c r="G744" i="3"/>
  <c r="H744" i="3"/>
  <c r="I744" i="3"/>
  <c r="B745" i="3"/>
  <c r="C745" i="3"/>
  <c r="D745" i="3"/>
  <c r="E745" i="3"/>
  <c r="F745" i="3"/>
  <c r="G745" i="3"/>
  <c r="H745" i="3"/>
  <c r="I745" i="3"/>
  <c r="B746" i="3"/>
  <c r="C746" i="3"/>
  <c r="D746" i="3"/>
  <c r="E746" i="3"/>
  <c r="F746" i="3"/>
  <c r="G746" i="3"/>
  <c r="H746" i="3"/>
  <c r="I746" i="3"/>
  <c r="B747" i="3"/>
  <c r="C747" i="3"/>
  <c r="D747" i="3"/>
  <c r="E747" i="3"/>
  <c r="F747" i="3"/>
  <c r="G747" i="3"/>
  <c r="H747" i="3"/>
  <c r="I747" i="3"/>
  <c r="B748" i="3"/>
  <c r="C748" i="3"/>
  <c r="D748" i="3"/>
  <c r="E748" i="3"/>
  <c r="F748" i="3"/>
  <c r="G748" i="3"/>
  <c r="H748" i="3"/>
  <c r="I748" i="3"/>
  <c r="B749" i="3"/>
  <c r="C749" i="3"/>
  <c r="D749" i="3"/>
  <c r="E749" i="3"/>
  <c r="F749" i="3"/>
  <c r="G749" i="3"/>
  <c r="H749" i="3"/>
  <c r="I749" i="3"/>
  <c r="B750" i="3"/>
  <c r="C750" i="3"/>
  <c r="D750" i="3"/>
  <c r="E750" i="3"/>
  <c r="F750" i="3"/>
  <c r="G750" i="3"/>
  <c r="H750" i="3"/>
  <c r="I750" i="3"/>
  <c r="B751" i="3"/>
  <c r="C751" i="3"/>
  <c r="D751" i="3"/>
  <c r="E751" i="3"/>
  <c r="F751" i="3"/>
  <c r="G751" i="3"/>
  <c r="H751" i="3"/>
  <c r="I751" i="3"/>
  <c r="B752" i="3"/>
  <c r="C752" i="3"/>
  <c r="D752" i="3"/>
  <c r="E752" i="3"/>
  <c r="F752" i="3"/>
  <c r="G752" i="3"/>
  <c r="H752" i="3"/>
  <c r="I752" i="3"/>
  <c r="B753" i="3"/>
  <c r="C753" i="3"/>
  <c r="D753" i="3"/>
  <c r="E753" i="3"/>
  <c r="F753" i="3"/>
  <c r="G753" i="3"/>
  <c r="H753" i="3"/>
  <c r="I753" i="3"/>
  <c r="B754" i="3"/>
  <c r="C754" i="3"/>
  <c r="D754" i="3"/>
  <c r="E754" i="3"/>
  <c r="F754" i="3"/>
  <c r="G754" i="3"/>
  <c r="H754" i="3"/>
  <c r="I754" i="3"/>
  <c r="B755" i="3"/>
  <c r="C755" i="3"/>
  <c r="D755" i="3"/>
  <c r="E755" i="3"/>
  <c r="F755" i="3"/>
  <c r="G755" i="3"/>
  <c r="H755" i="3"/>
  <c r="I755" i="3"/>
  <c r="B756" i="3"/>
  <c r="C756" i="3"/>
  <c r="D756" i="3"/>
  <c r="E756" i="3"/>
  <c r="F756" i="3"/>
  <c r="G756" i="3"/>
  <c r="H756" i="3"/>
  <c r="I756" i="3"/>
  <c r="B757" i="3"/>
  <c r="C757" i="3"/>
  <c r="D757" i="3"/>
  <c r="E757" i="3"/>
  <c r="F757" i="3"/>
  <c r="G757" i="3"/>
  <c r="H757" i="3"/>
  <c r="I757" i="3"/>
  <c r="B758" i="3"/>
  <c r="C758" i="3"/>
  <c r="D758" i="3"/>
  <c r="E758" i="3"/>
  <c r="F758" i="3"/>
  <c r="G758" i="3"/>
  <c r="H758" i="3"/>
  <c r="I758" i="3"/>
  <c r="B759" i="3"/>
  <c r="C759" i="3"/>
  <c r="D759" i="3"/>
  <c r="E759" i="3"/>
  <c r="F759" i="3"/>
  <c r="G759" i="3"/>
  <c r="H759" i="3"/>
  <c r="I759" i="3"/>
  <c r="B760" i="3"/>
  <c r="C760" i="3"/>
  <c r="D760" i="3"/>
  <c r="E760" i="3"/>
  <c r="F760" i="3"/>
  <c r="G760" i="3"/>
  <c r="H760" i="3"/>
  <c r="I760" i="3"/>
  <c r="B761" i="3"/>
  <c r="C761" i="3"/>
  <c r="D761" i="3"/>
  <c r="E761" i="3"/>
  <c r="F761" i="3"/>
  <c r="G761" i="3"/>
  <c r="H761" i="3"/>
  <c r="I761" i="3"/>
  <c r="B762" i="3"/>
  <c r="C762" i="3"/>
  <c r="D762" i="3"/>
  <c r="E762" i="3"/>
  <c r="F762" i="3"/>
  <c r="G762" i="3"/>
  <c r="H762" i="3"/>
  <c r="I762" i="3"/>
  <c r="B763" i="3"/>
  <c r="C763" i="3"/>
  <c r="D763" i="3"/>
  <c r="E763" i="3"/>
  <c r="F763" i="3"/>
  <c r="G763" i="3"/>
  <c r="H763" i="3"/>
  <c r="I763" i="3"/>
  <c r="B764" i="3"/>
  <c r="C764" i="3"/>
  <c r="D764" i="3"/>
  <c r="E764" i="3"/>
  <c r="F764" i="3"/>
  <c r="G764" i="3"/>
  <c r="H764" i="3"/>
  <c r="I764" i="3"/>
  <c r="B765" i="3"/>
  <c r="C765" i="3"/>
  <c r="D765" i="3"/>
  <c r="E765" i="3"/>
  <c r="F765" i="3"/>
  <c r="G765" i="3"/>
  <c r="H765" i="3"/>
  <c r="I765" i="3"/>
  <c r="B766" i="3"/>
  <c r="C766" i="3"/>
  <c r="D766" i="3"/>
  <c r="E766" i="3"/>
  <c r="F766" i="3"/>
  <c r="G766" i="3"/>
  <c r="H766" i="3"/>
  <c r="I766" i="3"/>
  <c r="B767" i="3"/>
  <c r="C767" i="3"/>
  <c r="D767" i="3"/>
  <c r="E767" i="3"/>
  <c r="F767" i="3"/>
  <c r="G767" i="3"/>
  <c r="H767" i="3"/>
  <c r="I767" i="3"/>
  <c r="B768" i="3"/>
  <c r="C768" i="3"/>
  <c r="D768" i="3"/>
  <c r="E768" i="3"/>
  <c r="F768" i="3"/>
  <c r="G768" i="3"/>
  <c r="H768" i="3"/>
  <c r="I768" i="3"/>
  <c r="B769" i="3"/>
  <c r="C769" i="3"/>
  <c r="D769" i="3"/>
  <c r="E769" i="3"/>
  <c r="F769" i="3"/>
  <c r="G769" i="3"/>
  <c r="H769" i="3"/>
  <c r="I769" i="3"/>
  <c r="B770" i="3"/>
  <c r="C770" i="3"/>
  <c r="D770" i="3"/>
  <c r="E770" i="3"/>
  <c r="F770" i="3"/>
  <c r="G770" i="3"/>
  <c r="H770" i="3"/>
  <c r="I770" i="3"/>
  <c r="B771" i="3"/>
  <c r="C771" i="3"/>
  <c r="D771" i="3"/>
  <c r="E771" i="3"/>
  <c r="F771" i="3"/>
  <c r="G771" i="3"/>
  <c r="H771" i="3"/>
  <c r="I771" i="3"/>
  <c r="B772" i="3"/>
  <c r="C772" i="3"/>
  <c r="D772" i="3"/>
  <c r="E772" i="3"/>
  <c r="F772" i="3"/>
  <c r="G772" i="3"/>
  <c r="H772" i="3"/>
  <c r="I772" i="3"/>
  <c r="B773" i="3"/>
  <c r="C773" i="3"/>
  <c r="D773" i="3"/>
  <c r="E773" i="3"/>
  <c r="F773" i="3"/>
  <c r="G773" i="3"/>
  <c r="H773" i="3"/>
  <c r="I773" i="3"/>
  <c r="B774" i="3"/>
  <c r="C774" i="3"/>
  <c r="D774" i="3"/>
  <c r="E774" i="3"/>
  <c r="F774" i="3"/>
  <c r="G774" i="3"/>
  <c r="H774" i="3"/>
  <c r="I774" i="3"/>
  <c r="B775" i="3"/>
  <c r="C775" i="3"/>
  <c r="D775" i="3"/>
  <c r="E775" i="3"/>
  <c r="F775" i="3"/>
  <c r="G775" i="3"/>
  <c r="H775" i="3"/>
  <c r="I775" i="3"/>
  <c r="B776" i="3"/>
  <c r="C776" i="3"/>
  <c r="D776" i="3"/>
  <c r="E776" i="3"/>
  <c r="F776" i="3"/>
  <c r="G776" i="3"/>
  <c r="H776" i="3"/>
  <c r="I776" i="3"/>
  <c r="B777" i="3"/>
  <c r="C777" i="3"/>
  <c r="D777" i="3"/>
  <c r="E777" i="3"/>
  <c r="F777" i="3"/>
  <c r="G777" i="3"/>
  <c r="H777" i="3"/>
  <c r="I777" i="3"/>
  <c r="B778" i="3"/>
  <c r="C778" i="3"/>
  <c r="D778" i="3"/>
  <c r="E778" i="3"/>
  <c r="F778" i="3"/>
  <c r="G778" i="3"/>
  <c r="H778" i="3"/>
  <c r="I778" i="3"/>
  <c r="B779" i="3"/>
  <c r="C779" i="3"/>
  <c r="D779" i="3"/>
  <c r="E779" i="3"/>
  <c r="F779" i="3"/>
  <c r="G779" i="3"/>
  <c r="H779" i="3"/>
  <c r="I779" i="3"/>
  <c r="B780" i="3"/>
  <c r="C780" i="3"/>
  <c r="D780" i="3"/>
  <c r="E780" i="3"/>
  <c r="F780" i="3"/>
  <c r="G780" i="3"/>
  <c r="H780" i="3"/>
  <c r="I780" i="3"/>
  <c r="B781" i="3"/>
  <c r="C781" i="3"/>
  <c r="D781" i="3"/>
  <c r="E781" i="3"/>
  <c r="F781" i="3"/>
  <c r="G781" i="3"/>
  <c r="H781" i="3"/>
  <c r="I781" i="3"/>
  <c r="B782" i="3"/>
  <c r="C782" i="3"/>
  <c r="D782" i="3"/>
  <c r="E782" i="3"/>
  <c r="F782" i="3"/>
  <c r="G782" i="3"/>
  <c r="H782" i="3"/>
  <c r="I782" i="3"/>
  <c r="B783" i="3"/>
  <c r="C783" i="3"/>
  <c r="D783" i="3"/>
  <c r="E783" i="3"/>
  <c r="F783" i="3"/>
  <c r="G783" i="3"/>
  <c r="H783" i="3"/>
  <c r="I783" i="3"/>
  <c r="B784" i="3"/>
  <c r="C784" i="3"/>
  <c r="D784" i="3"/>
  <c r="E784" i="3"/>
  <c r="F784" i="3"/>
  <c r="G784" i="3"/>
  <c r="H784" i="3"/>
  <c r="I784" i="3"/>
  <c r="B785" i="3"/>
  <c r="C785" i="3"/>
  <c r="D785" i="3"/>
  <c r="E785" i="3"/>
  <c r="F785" i="3"/>
  <c r="G785" i="3"/>
  <c r="H785" i="3"/>
  <c r="I785" i="3"/>
  <c r="B786" i="3"/>
  <c r="C786" i="3"/>
  <c r="D786" i="3"/>
  <c r="E786" i="3"/>
  <c r="F786" i="3"/>
  <c r="G786" i="3"/>
  <c r="H786" i="3"/>
  <c r="I786" i="3"/>
  <c r="B787" i="3"/>
  <c r="C787" i="3"/>
  <c r="D787" i="3"/>
  <c r="E787" i="3"/>
  <c r="F787" i="3"/>
  <c r="G787" i="3"/>
  <c r="H787" i="3"/>
  <c r="I787" i="3"/>
  <c r="B788" i="3"/>
  <c r="C788" i="3"/>
  <c r="D788" i="3"/>
  <c r="E788" i="3"/>
  <c r="F788" i="3"/>
  <c r="G788" i="3"/>
  <c r="H788" i="3"/>
  <c r="I788" i="3"/>
  <c r="I3" i="3"/>
  <c r="H3" i="3"/>
  <c r="G3" i="3"/>
  <c r="F3" i="3"/>
  <c r="E3" i="3"/>
  <c r="D3" i="3"/>
  <c r="C3" i="3"/>
  <c r="B3" i="3"/>
  <c r="A3" i="3"/>
  <c r="J2" i="3"/>
  <c r="I1" i="3"/>
  <c r="H1" i="3"/>
  <c r="G1" i="3"/>
  <c r="F1" i="3"/>
  <c r="E1" i="3"/>
  <c r="D1" i="3"/>
  <c r="C1" i="3"/>
  <c r="B1" i="3"/>
  <c r="E9" i="4"/>
  <c r="I9" i="4"/>
  <c r="G9" i="4"/>
  <c r="H9" i="4"/>
  <c r="F9" i="4"/>
  <c r="D9" i="4"/>
  <c r="C9" i="4"/>
  <c r="B10" i="4"/>
  <c r="B6" i="1"/>
  <c r="P213" i="4" l="1"/>
  <c r="P148" i="4"/>
  <c r="P84" i="4"/>
  <c r="A4" i="3"/>
  <c r="B11" i="4"/>
  <c r="K53" i="3"/>
  <c r="K60" i="4"/>
  <c r="O590" i="3"/>
  <c r="P597" i="4"/>
  <c r="O574" i="3"/>
  <c r="P581" i="4"/>
  <c r="K67" i="3"/>
  <c r="K74" i="4"/>
  <c r="K59" i="3"/>
  <c r="K66" i="4"/>
  <c r="K51" i="3"/>
  <c r="K58" i="4"/>
  <c r="K43" i="3"/>
  <c r="K50" i="4"/>
  <c r="K296" i="3"/>
  <c r="K303" i="4"/>
  <c r="K264" i="3"/>
  <c r="K271" i="4"/>
  <c r="K232" i="3"/>
  <c r="K239" i="4"/>
  <c r="K783" i="3"/>
  <c r="M783" i="3" s="1"/>
  <c r="N790" i="4" s="1"/>
  <c r="K790" i="4"/>
  <c r="K775" i="3"/>
  <c r="K782" i="4"/>
  <c r="K767" i="3"/>
  <c r="K774" i="4"/>
  <c r="K759" i="3"/>
  <c r="K766" i="4"/>
  <c r="K751" i="3"/>
  <c r="K758" i="4"/>
  <c r="K743" i="3"/>
  <c r="K750" i="4"/>
  <c r="K735" i="3"/>
  <c r="K742" i="4"/>
  <c r="K727" i="3"/>
  <c r="K734" i="4"/>
  <c r="K719" i="3"/>
  <c r="K726" i="4"/>
  <c r="K711" i="3"/>
  <c r="K718" i="4"/>
  <c r="K703" i="3"/>
  <c r="K710" i="4"/>
  <c r="K695" i="3"/>
  <c r="K702" i="4"/>
  <c r="K687" i="3"/>
  <c r="K694" i="4"/>
  <c r="K679" i="3"/>
  <c r="K686" i="4"/>
  <c r="K671" i="3"/>
  <c r="K678" i="4"/>
  <c r="K663" i="3"/>
  <c r="K670" i="4"/>
  <c r="K655" i="3"/>
  <c r="K662" i="4"/>
  <c r="K647" i="3"/>
  <c r="K654" i="4"/>
  <c r="K623" i="3"/>
  <c r="K630" i="4"/>
  <c r="K583" i="3"/>
  <c r="K590" i="4"/>
  <c r="K575" i="3"/>
  <c r="K582" i="4"/>
  <c r="K559" i="3"/>
  <c r="K566" i="4"/>
  <c r="K774" i="3"/>
  <c r="M774" i="3" s="1"/>
  <c r="K781" i="4"/>
  <c r="K766" i="3"/>
  <c r="M766" i="3" s="1"/>
  <c r="K773" i="4"/>
  <c r="K758" i="3"/>
  <c r="M758" i="3" s="1"/>
  <c r="K765" i="4"/>
  <c r="K750" i="3"/>
  <c r="M750" i="3" s="1"/>
  <c r="K757" i="4"/>
  <c r="K742" i="3"/>
  <c r="M742" i="3" s="1"/>
  <c r="N749" i="4" s="1"/>
  <c r="K749" i="4"/>
  <c r="K734" i="3"/>
  <c r="M734" i="3" s="1"/>
  <c r="K741" i="4"/>
  <c r="K726" i="3"/>
  <c r="M726" i="3" s="1"/>
  <c r="N733" i="4" s="1"/>
  <c r="K733" i="4"/>
  <c r="K718" i="3"/>
  <c r="M718" i="3" s="1"/>
  <c r="N725" i="4" s="1"/>
  <c r="K725" i="4"/>
  <c r="K710" i="3"/>
  <c r="M710" i="3" s="1"/>
  <c r="N717" i="4" s="1"/>
  <c r="K717" i="4"/>
  <c r="K702" i="3"/>
  <c r="M702" i="3" s="1"/>
  <c r="N709" i="4" s="1"/>
  <c r="K709" i="4"/>
  <c r="K694" i="3"/>
  <c r="M694" i="3" s="1"/>
  <c r="N701" i="4" s="1"/>
  <c r="K701" i="4"/>
  <c r="K686" i="3"/>
  <c r="M686" i="3" s="1"/>
  <c r="N693" i="4" s="1"/>
  <c r="K693" i="4"/>
  <c r="K678" i="3"/>
  <c r="K685" i="4"/>
  <c r="K670" i="3"/>
  <c r="K677" i="4"/>
  <c r="K662" i="3"/>
  <c r="K669" i="4"/>
  <c r="K654" i="3"/>
  <c r="K661" i="4"/>
  <c r="M756" i="3"/>
  <c r="L763" i="4"/>
  <c r="K434" i="3"/>
  <c r="K441" i="4"/>
  <c r="K402" i="3"/>
  <c r="K409" i="4"/>
  <c r="K370" i="3"/>
  <c r="K377" i="4"/>
  <c r="K338" i="3"/>
  <c r="K345" i="4"/>
  <c r="K306" i="3"/>
  <c r="K313" i="4"/>
  <c r="K274" i="3"/>
  <c r="K281" i="4"/>
  <c r="K242" i="3"/>
  <c r="K249" i="4"/>
  <c r="K218" i="3"/>
  <c r="K225" i="4"/>
  <c r="K210" i="3"/>
  <c r="K217" i="4"/>
  <c r="K202" i="3"/>
  <c r="K209" i="4"/>
  <c r="K194" i="3"/>
  <c r="K201" i="4"/>
  <c r="K186" i="3"/>
  <c r="K193" i="4"/>
  <c r="K178" i="3"/>
  <c r="K185" i="4"/>
  <c r="K170" i="3"/>
  <c r="K177" i="4"/>
  <c r="K162" i="3"/>
  <c r="K169" i="4"/>
  <c r="K154" i="3"/>
  <c r="K161" i="4"/>
  <c r="K146" i="3"/>
  <c r="K153" i="4"/>
  <c r="K138" i="3"/>
  <c r="K145" i="4"/>
  <c r="K130" i="3"/>
  <c r="K137" i="4"/>
  <c r="K122" i="3"/>
  <c r="K129" i="4"/>
  <c r="K114" i="3"/>
  <c r="K121" i="4"/>
  <c r="K106" i="3"/>
  <c r="K113" i="4"/>
  <c r="K98" i="3"/>
  <c r="K105" i="4"/>
  <c r="K90" i="3"/>
  <c r="K97" i="4"/>
  <c r="K82" i="3"/>
  <c r="K89" i="4"/>
  <c r="K32" i="3"/>
  <c r="K39" i="4"/>
  <c r="K24" i="3"/>
  <c r="K31" i="4"/>
  <c r="K16" i="3"/>
  <c r="K23" i="4"/>
  <c r="K519" i="3"/>
  <c r="K526" i="4"/>
  <c r="K511" i="3"/>
  <c r="K518" i="4"/>
  <c r="K495" i="3"/>
  <c r="K502" i="4"/>
  <c r="K455" i="3"/>
  <c r="K462" i="4"/>
  <c r="O783" i="3"/>
  <c r="P790" i="4"/>
  <c r="O775" i="3"/>
  <c r="P782" i="4"/>
  <c r="O767" i="3"/>
  <c r="P774" i="4"/>
  <c r="O759" i="3"/>
  <c r="P766" i="4"/>
  <c r="O751" i="3"/>
  <c r="P758" i="4"/>
  <c r="O743" i="3"/>
  <c r="P750" i="4"/>
  <c r="O735" i="3"/>
  <c r="P742" i="4"/>
  <c r="O727" i="3"/>
  <c r="P734" i="4"/>
  <c r="O719" i="3"/>
  <c r="P726" i="4"/>
  <c r="O711" i="3"/>
  <c r="P718" i="4"/>
  <c r="O703" i="3"/>
  <c r="P710" i="4"/>
  <c r="O695" i="3"/>
  <c r="P702" i="4"/>
  <c r="O687" i="3"/>
  <c r="P694" i="4"/>
  <c r="O679" i="3"/>
  <c r="P686" i="4"/>
  <c r="O671" i="3"/>
  <c r="P678" i="4"/>
  <c r="O663" i="3"/>
  <c r="P670" i="4"/>
  <c r="O655" i="3"/>
  <c r="P662" i="4"/>
  <c r="P606" i="4"/>
  <c r="O599" i="3"/>
  <c r="P542" i="4"/>
  <c r="O535" i="3"/>
  <c r="O526" i="3"/>
  <c r="P533" i="4"/>
  <c r="O510" i="3"/>
  <c r="P517" i="4"/>
  <c r="O462" i="3"/>
  <c r="P469" i="4"/>
  <c r="O446" i="3"/>
  <c r="P453" i="4"/>
  <c r="K454" i="4"/>
  <c r="P478" i="4"/>
  <c r="O471" i="3"/>
  <c r="P788" i="4"/>
  <c r="O781" i="3"/>
  <c r="Q788" i="4" s="1"/>
  <c r="P780" i="4"/>
  <c r="O773" i="3"/>
  <c r="Q780" i="4" s="1"/>
  <c r="P772" i="4"/>
  <c r="O765" i="3"/>
  <c r="Q772" i="4" s="1"/>
  <c r="P764" i="4"/>
  <c r="O757" i="3"/>
  <c r="Q764" i="4" s="1"/>
  <c r="P756" i="4"/>
  <c r="O749" i="3"/>
  <c r="Q756" i="4" s="1"/>
  <c r="P748" i="4"/>
  <c r="O741" i="3"/>
  <c r="Q748" i="4" s="1"/>
  <c r="P740" i="4"/>
  <c r="O733" i="3"/>
  <c r="Q740" i="4" s="1"/>
  <c r="P732" i="4"/>
  <c r="O725" i="3"/>
  <c r="P724" i="4"/>
  <c r="O717" i="3"/>
  <c r="Q717" i="3" s="1"/>
  <c r="S724" i="4" s="1"/>
  <c r="P716" i="4"/>
  <c r="O709" i="3"/>
  <c r="P708" i="4"/>
  <c r="O701" i="3"/>
  <c r="P700" i="4"/>
  <c r="O693" i="3"/>
  <c r="P692" i="4"/>
  <c r="O685" i="3"/>
  <c r="Q685" i="3" s="1"/>
  <c r="S692" i="4" s="1"/>
  <c r="P684" i="4"/>
  <c r="O677" i="3"/>
  <c r="Q677" i="3" s="1"/>
  <c r="P676" i="4"/>
  <c r="O669" i="3"/>
  <c r="Q669" i="3" s="1"/>
  <c r="S676" i="4" s="1"/>
  <c r="P668" i="4"/>
  <c r="O661" i="3"/>
  <c r="P660" i="4"/>
  <c r="O653" i="3"/>
  <c r="Q653" i="3" s="1"/>
  <c r="S660" i="4" s="1"/>
  <c r="O349" i="3"/>
  <c r="P356" i="4"/>
  <c r="O341" i="3"/>
  <c r="P348" i="4"/>
  <c r="O325" i="3"/>
  <c r="Q325" i="3" s="1"/>
  <c r="S332" i="4" s="1"/>
  <c r="P332" i="4"/>
  <c r="O317" i="3"/>
  <c r="P324" i="4"/>
  <c r="O309" i="3"/>
  <c r="P316" i="4"/>
  <c r="O301" i="3"/>
  <c r="P308" i="4"/>
  <c r="O293" i="3"/>
  <c r="Q293" i="3" s="1"/>
  <c r="S300" i="4" s="1"/>
  <c r="P300" i="4"/>
  <c r="O285" i="3"/>
  <c r="P292" i="4"/>
  <c r="O277" i="3"/>
  <c r="P284" i="4"/>
  <c r="O261" i="3"/>
  <c r="P268" i="4"/>
  <c r="O253" i="3"/>
  <c r="Q253" i="3" s="1"/>
  <c r="S260" i="4" s="1"/>
  <c r="P260" i="4"/>
  <c r="O245" i="3"/>
  <c r="P252" i="4"/>
  <c r="O237" i="3"/>
  <c r="P244" i="4"/>
  <c r="O229" i="3"/>
  <c r="P236" i="4"/>
  <c r="O221" i="3"/>
  <c r="Q221" i="3" s="1"/>
  <c r="S228" i="4" s="1"/>
  <c r="P228" i="4"/>
  <c r="O133" i="3"/>
  <c r="P140" i="4"/>
  <c r="O125" i="3"/>
  <c r="P132" i="4"/>
  <c r="O117" i="3"/>
  <c r="P124" i="4"/>
  <c r="O109" i="3"/>
  <c r="Q109" i="3" s="1"/>
  <c r="S116" i="4" s="1"/>
  <c r="P116" i="4"/>
  <c r="O101" i="3"/>
  <c r="P108" i="4"/>
  <c r="O93" i="3"/>
  <c r="P100" i="4"/>
  <c r="O85" i="3"/>
  <c r="P92" i="4"/>
  <c r="P340" i="4"/>
  <c r="P363" i="4"/>
  <c r="O356" i="3"/>
  <c r="P299" i="4"/>
  <c r="O292" i="3"/>
  <c r="P235" i="4"/>
  <c r="O228" i="3"/>
  <c r="P51" i="4"/>
  <c r="O44" i="3"/>
  <c r="Q51" i="4" s="1"/>
  <c r="P276" i="4"/>
  <c r="O214" i="3"/>
  <c r="P221" i="4"/>
  <c r="O190" i="3"/>
  <c r="P197" i="4"/>
  <c r="O182" i="3"/>
  <c r="P189" i="4"/>
  <c r="O174" i="3"/>
  <c r="Q174" i="3" s="1"/>
  <c r="S181" i="4" s="1"/>
  <c r="P181" i="4"/>
  <c r="O158" i="3"/>
  <c r="P165" i="4"/>
  <c r="P74" i="4"/>
  <c r="O67" i="3"/>
  <c r="P66" i="4"/>
  <c r="O59" i="3"/>
  <c r="P58" i="4"/>
  <c r="O51" i="3"/>
  <c r="P34" i="4"/>
  <c r="O27" i="3"/>
  <c r="P26" i="4"/>
  <c r="O19" i="3"/>
  <c r="P77" i="4"/>
  <c r="P69" i="4"/>
  <c r="P157" i="4"/>
  <c r="K789" i="4"/>
  <c r="L775" i="4"/>
  <c r="O788" i="3"/>
  <c r="Q788" i="3" s="1"/>
  <c r="O780" i="3"/>
  <c r="Q780" i="3" s="1"/>
  <c r="O772" i="3"/>
  <c r="O764" i="3"/>
  <c r="O756" i="3"/>
  <c r="Q756" i="3" s="1"/>
  <c r="O748" i="3"/>
  <c r="Q748" i="3" s="1"/>
  <c r="O740" i="3"/>
  <c r="O732" i="3"/>
  <c r="O724" i="3"/>
  <c r="Q724" i="3" s="1"/>
  <c r="O716" i="3"/>
  <c r="Q716" i="3" s="1"/>
  <c r="O708" i="3"/>
  <c r="Q708" i="3" s="1"/>
  <c r="O700" i="3"/>
  <c r="O692" i="3"/>
  <c r="Q692" i="3" s="1"/>
  <c r="O684" i="3"/>
  <c r="Q684" i="3" s="1"/>
  <c r="O676" i="3"/>
  <c r="O668" i="3"/>
  <c r="O660" i="3"/>
  <c r="Q660" i="3" s="1"/>
  <c r="O652" i="3"/>
  <c r="Q652" i="3" s="1"/>
  <c r="K788" i="4"/>
  <c r="K780" i="4"/>
  <c r="K772" i="4"/>
  <c r="K764" i="4"/>
  <c r="K756" i="4"/>
  <c r="K748" i="4"/>
  <c r="K740" i="4"/>
  <c r="K732" i="4"/>
  <c r="K724" i="4"/>
  <c r="K716" i="4"/>
  <c r="K708" i="4"/>
  <c r="K700" i="4"/>
  <c r="K692" i="4"/>
  <c r="K684" i="4"/>
  <c r="K676" i="4"/>
  <c r="K668" i="4"/>
  <c r="K660" i="4"/>
  <c r="L755" i="4"/>
  <c r="O787" i="3"/>
  <c r="O779" i="3"/>
  <c r="O771" i="3"/>
  <c r="O763" i="3"/>
  <c r="O755" i="3"/>
  <c r="O747" i="3"/>
  <c r="O739" i="3"/>
  <c r="O731" i="3"/>
  <c r="Q738" i="4" s="1"/>
  <c r="O723" i="3"/>
  <c r="O715" i="3"/>
  <c r="O707" i="3"/>
  <c r="O699" i="3"/>
  <c r="O691" i="3"/>
  <c r="O683" i="3"/>
  <c r="O675" i="3"/>
  <c r="O667" i="3"/>
  <c r="Q674" i="4" s="1"/>
  <c r="O659" i="3"/>
  <c r="O651" i="3"/>
  <c r="K795" i="4"/>
  <c r="K787" i="4"/>
  <c r="K779" i="4"/>
  <c r="K771" i="4"/>
  <c r="K763" i="4"/>
  <c r="K755" i="4"/>
  <c r="K747" i="4"/>
  <c r="K739" i="4"/>
  <c r="K731" i="4"/>
  <c r="K723" i="4"/>
  <c r="K715" i="4"/>
  <c r="K707" i="4"/>
  <c r="K699" i="4"/>
  <c r="K691" i="4"/>
  <c r="K683" i="4"/>
  <c r="K675" i="4"/>
  <c r="K667" i="4"/>
  <c r="K659" i="4"/>
  <c r="L767" i="4"/>
  <c r="L723" i="4"/>
  <c r="O786" i="3"/>
  <c r="O778" i="3"/>
  <c r="Q778" i="3" s="1"/>
  <c r="S785" i="4" s="1"/>
  <c r="O770" i="3"/>
  <c r="O762" i="3"/>
  <c r="Q769" i="4" s="1"/>
  <c r="O754" i="3"/>
  <c r="O746" i="3"/>
  <c r="O738" i="3"/>
  <c r="O730" i="3"/>
  <c r="O722" i="3"/>
  <c r="O714" i="3"/>
  <c r="Q714" i="3" s="1"/>
  <c r="S721" i="4" s="1"/>
  <c r="O706" i="3"/>
  <c r="O698" i="3"/>
  <c r="Q705" i="4" s="1"/>
  <c r="O690" i="3"/>
  <c r="O682" i="3"/>
  <c r="O674" i="3"/>
  <c r="O666" i="3"/>
  <c r="O658" i="3"/>
  <c r="K794" i="4"/>
  <c r="K786" i="4"/>
  <c r="K778" i="4"/>
  <c r="K770" i="4"/>
  <c r="K762" i="4"/>
  <c r="K754" i="4"/>
  <c r="K746" i="4"/>
  <c r="K738" i="4"/>
  <c r="K730" i="4"/>
  <c r="K722" i="4"/>
  <c r="K714" i="4"/>
  <c r="K706" i="4"/>
  <c r="K698" i="4"/>
  <c r="K690" i="4"/>
  <c r="K682" i="4"/>
  <c r="K674" i="4"/>
  <c r="K666" i="4"/>
  <c r="K658" i="4"/>
  <c r="L786" i="4"/>
  <c r="L779" i="4"/>
  <c r="L691" i="4"/>
  <c r="O785" i="3"/>
  <c r="O777" i="3"/>
  <c r="O769" i="3"/>
  <c r="Q769" i="3" s="1"/>
  <c r="S776" i="4" s="1"/>
  <c r="O761" i="3"/>
  <c r="Q768" i="4" s="1"/>
  <c r="O753" i="3"/>
  <c r="O745" i="3"/>
  <c r="O737" i="3"/>
  <c r="O729" i="3"/>
  <c r="O721" i="3"/>
  <c r="O713" i="3"/>
  <c r="O705" i="3"/>
  <c r="Q705" i="3" s="1"/>
  <c r="S712" i="4" s="1"/>
  <c r="O697" i="3"/>
  <c r="Q704" i="4" s="1"/>
  <c r="O689" i="3"/>
  <c r="O681" i="3"/>
  <c r="O673" i="3"/>
  <c r="O665" i="3"/>
  <c r="O657" i="3"/>
  <c r="Q773" i="3"/>
  <c r="S780" i="4" s="1"/>
  <c r="Q757" i="3"/>
  <c r="S764" i="4" s="1"/>
  <c r="Q725" i="3"/>
  <c r="S732" i="4" s="1"/>
  <c r="Q709" i="3"/>
  <c r="S716" i="4" s="1"/>
  <c r="Q701" i="3"/>
  <c r="S708" i="4" s="1"/>
  <c r="Q693" i="3"/>
  <c r="S700" i="4" s="1"/>
  <c r="Q661" i="3"/>
  <c r="S668" i="4" s="1"/>
  <c r="K793" i="4"/>
  <c r="K785" i="4"/>
  <c r="K777" i="4"/>
  <c r="K769" i="4"/>
  <c r="K761" i="4"/>
  <c r="K753" i="4"/>
  <c r="K745" i="4"/>
  <c r="K737" i="4"/>
  <c r="K729" i="4"/>
  <c r="K721" i="4"/>
  <c r="K713" i="4"/>
  <c r="K705" i="4"/>
  <c r="K697" i="4"/>
  <c r="K689" i="4"/>
  <c r="K681" i="4"/>
  <c r="K673" i="4"/>
  <c r="K665" i="4"/>
  <c r="L759" i="4"/>
  <c r="L667" i="4"/>
  <c r="O784" i="3"/>
  <c r="Q784" i="3" s="1"/>
  <c r="O776" i="3"/>
  <c r="Q776" i="3" s="1"/>
  <c r="O768" i="3"/>
  <c r="Q768" i="3" s="1"/>
  <c r="O760" i="3"/>
  <c r="Q760" i="3" s="1"/>
  <c r="O752" i="3"/>
  <c r="Q759" i="4" s="1"/>
  <c r="O744" i="3"/>
  <c r="Q744" i="3" s="1"/>
  <c r="O736" i="3"/>
  <c r="Q736" i="3" s="1"/>
  <c r="O728" i="3"/>
  <c r="Q728" i="3" s="1"/>
  <c r="O720" i="3"/>
  <c r="Q720" i="3" s="1"/>
  <c r="O712" i="3"/>
  <c r="Q712" i="3" s="1"/>
  <c r="O704" i="3"/>
  <c r="Q704" i="3" s="1"/>
  <c r="O696" i="3"/>
  <c r="Q696" i="3" s="1"/>
  <c r="O688" i="3"/>
  <c r="Q688" i="3" s="1"/>
  <c r="O680" i="3"/>
  <c r="Q680" i="3" s="1"/>
  <c r="O672" i="3"/>
  <c r="Q672" i="3" s="1"/>
  <c r="O664" i="3"/>
  <c r="Q664" i="3" s="1"/>
  <c r="O656" i="3"/>
  <c r="Q656" i="3" s="1"/>
  <c r="Q772" i="3"/>
  <c r="S779" i="4" s="1"/>
  <c r="Q764" i="3"/>
  <c r="S771" i="4" s="1"/>
  <c r="Q740" i="3"/>
  <c r="S747" i="4" s="1"/>
  <c r="Q732" i="3"/>
  <c r="S739" i="4" s="1"/>
  <c r="Q700" i="3"/>
  <c r="S707" i="4" s="1"/>
  <c r="Q676" i="3"/>
  <c r="S683" i="4" s="1"/>
  <c r="Q668" i="3"/>
  <c r="S675" i="4" s="1"/>
  <c r="K792" i="4"/>
  <c r="K784" i="4"/>
  <c r="K776" i="4"/>
  <c r="K768" i="4"/>
  <c r="K760" i="4"/>
  <c r="K752" i="4"/>
  <c r="K744" i="4"/>
  <c r="K736" i="4"/>
  <c r="K728" i="4"/>
  <c r="K720" i="4"/>
  <c r="K712" i="4"/>
  <c r="K704" i="4"/>
  <c r="K696" i="4"/>
  <c r="K688" i="4"/>
  <c r="K680" i="4"/>
  <c r="K672" i="4"/>
  <c r="K664" i="4"/>
  <c r="L771" i="4"/>
  <c r="K791" i="4"/>
  <c r="K783" i="4"/>
  <c r="K775" i="4"/>
  <c r="K767" i="4"/>
  <c r="K759" i="4"/>
  <c r="K751" i="4"/>
  <c r="K743" i="4"/>
  <c r="K735" i="4"/>
  <c r="K727" i="4"/>
  <c r="K719" i="4"/>
  <c r="K711" i="4"/>
  <c r="K703" i="4"/>
  <c r="K695" i="4"/>
  <c r="K687" i="4"/>
  <c r="K679" i="4"/>
  <c r="K671" i="4"/>
  <c r="K663" i="4"/>
  <c r="O782" i="3"/>
  <c r="Q782" i="3" s="1"/>
  <c r="S789" i="4" s="1"/>
  <c r="O774" i="3"/>
  <c r="Q774" i="3" s="1"/>
  <c r="O766" i="3"/>
  <c r="Q766" i="3" s="1"/>
  <c r="O758" i="3"/>
  <c r="Q758" i="3" s="1"/>
  <c r="O750" i="3"/>
  <c r="Q750" i="3" s="1"/>
  <c r="O742" i="3"/>
  <c r="Q742" i="3" s="1"/>
  <c r="O734" i="3"/>
  <c r="Q734" i="3" s="1"/>
  <c r="O726" i="3"/>
  <c r="Q726" i="3" s="1"/>
  <c r="O718" i="3"/>
  <c r="Q718" i="3" s="1"/>
  <c r="S725" i="4" s="1"/>
  <c r="O710" i="3"/>
  <c r="Q710" i="3" s="1"/>
  <c r="O702" i="3"/>
  <c r="Q702" i="3" s="1"/>
  <c r="O694" i="3"/>
  <c r="Q694" i="3" s="1"/>
  <c r="O686" i="3"/>
  <c r="Q686" i="3" s="1"/>
  <c r="O678" i="3"/>
  <c r="Q678" i="3" s="1"/>
  <c r="O670" i="3"/>
  <c r="Q670" i="3" s="1"/>
  <c r="S677" i="4" s="1"/>
  <c r="O662" i="3"/>
  <c r="Q662" i="3" s="1"/>
  <c r="O654" i="3"/>
  <c r="Q654" i="3" s="1"/>
  <c r="S661" i="4" s="1"/>
  <c r="K505" i="3"/>
  <c r="K512" i="4"/>
  <c r="K650" i="3"/>
  <c r="M650" i="3" s="1"/>
  <c r="K657" i="4"/>
  <c r="K642" i="3"/>
  <c r="K649" i="4"/>
  <c r="K634" i="3"/>
  <c r="K641" i="4"/>
  <c r="K626" i="3"/>
  <c r="K633" i="4"/>
  <c r="K618" i="3"/>
  <c r="M618" i="3" s="1"/>
  <c r="K625" i="4"/>
  <c r="K610" i="3"/>
  <c r="K617" i="4"/>
  <c r="K602" i="3"/>
  <c r="K609" i="4"/>
  <c r="K594" i="3"/>
  <c r="K601" i="4"/>
  <c r="K586" i="3"/>
  <c r="M586" i="3" s="1"/>
  <c r="N593" i="4" s="1"/>
  <c r="K593" i="4"/>
  <c r="K578" i="3"/>
  <c r="K585" i="4"/>
  <c r="K570" i="3"/>
  <c r="K577" i="4"/>
  <c r="K562" i="3"/>
  <c r="K569" i="4"/>
  <c r="K554" i="3"/>
  <c r="M554" i="3" s="1"/>
  <c r="N561" i="4" s="1"/>
  <c r="K561" i="4"/>
  <c r="K546" i="3"/>
  <c r="K553" i="4"/>
  <c r="K538" i="3"/>
  <c r="K545" i="4"/>
  <c r="K530" i="3"/>
  <c r="K537" i="4"/>
  <c r="K522" i="3"/>
  <c r="M522" i="3" s="1"/>
  <c r="N529" i="4" s="1"/>
  <c r="K529" i="4"/>
  <c r="K514" i="3"/>
  <c r="K521" i="4"/>
  <c r="K506" i="3"/>
  <c r="K513" i="4"/>
  <c r="K498" i="3"/>
  <c r="K505" i="4"/>
  <c r="K490" i="3"/>
  <c r="M490" i="3" s="1"/>
  <c r="N497" i="4" s="1"/>
  <c r="K497" i="4"/>
  <c r="K482" i="3"/>
  <c r="K489" i="4"/>
  <c r="K474" i="3"/>
  <c r="K481" i="4"/>
  <c r="K466" i="3"/>
  <c r="K473" i="4"/>
  <c r="K458" i="3"/>
  <c r="L465" i="4" s="1"/>
  <c r="K465" i="4"/>
  <c r="K450" i="3"/>
  <c r="K457" i="4"/>
  <c r="K442" i="3"/>
  <c r="K449" i="4"/>
  <c r="O643" i="3"/>
  <c r="P650" i="4"/>
  <c r="O635" i="3"/>
  <c r="Q635" i="3" s="1"/>
  <c r="S642" i="4" s="1"/>
  <c r="P642" i="4"/>
  <c r="O627" i="3"/>
  <c r="P634" i="4"/>
  <c r="O619" i="3"/>
  <c r="P626" i="4"/>
  <c r="O611" i="3"/>
  <c r="P618" i="4"/>
  <c r="O603" i="3"/>
  <c r="Q610" i="4" s="1"/>
  <c r="P610" i="4"/>
  <c r="O595" i="3"/>
  <c r="P602" i="4"/>
  <c r="O587" i="3"/>
  <c r="P594" i="4"/>
  <c r="O579" i="3"/>
  <c r="P586" i="4"/>
  <c r="O571" i="3"/>
  <c r="Q578" i="4" s="1"/>
  <c r="P578" i="4"/>
  <c r="O563" i="3"/>
  <c r="P570" i="4"/>
  <c r="O555" i="3"/>
  <c r="P562" i="4"/>
  <c r="O547" i="3"/>
  <c r="P554" i="4"/>
  <c r="O539" i="3"/>
  <c r="Q546" i="4" s="1"/>
  <c r="P546" i="4"/>
  <c r="O531" i="3"/>
  <c r="P538" i="4"/>
  <c r="O523" i="3"/>
  <c r="P530" i="4"/>
  <c r="O515" i="3"/>
  <c r="P522" i="4"/>
  <c r="O507" i="3"/>
  <c r="Q514" i="4" s="1"/>
  <c r="P514" i="4"/>
  <c r="O499" i="3"/>
  <c r="P506" i="4"/>
  <c r="O491" i="3"/>
  <c r="P498" i="4"/>
  <c r="O483" i="3"/>
  <c r="P490" i="4"/>
  <c r="O475" i="3"/>
  <c r="Q482" i="4" s="1"/>
  <c r="P482" i="4"/>
  <c r="O467" i="3"/>
  <c r="P474" i="4"/>
  <c r="O459" i="3"/>
  <c r="P466" i="4"/>
  <c r="O451" i="3"/>
  <c r="P458" i="4"/>
  <c r="O443" i="3"/>
  <c r="Q450" i="4" s="1"/>
  <c r="P450" i="4"/>
  <c r="O435" i="3"/>
  <c r="P442" i="4"/>
  <c r="K638" i="4"/>
  <c r="K574" i="4"/>
  <c r="K510" i="4"/>
  <c r="K446" i="4"/>
  <c r="P589" i="4"/>
  <c r="P525" i="4"/>
  <c r="P461" i="4"/>
  <c r="O607" i="3"/>
  <c r="O543" i="3"/>
  <c r="O479" i="3"/>
  <c r="Q479" i="3" s="1"/>
  <c r="S486" i="4" s="1"/>
  <c r="K648" i="3"/>
  <c r="M648" i="3" s="1"/>
  <c r="N655" i="4" s="1"/>
  <c r="K655" i="4"/>
  <c r="K640" i="3"/>
  <c r="M640" i="3" s="1"/>
  <c r="N647" i="4" s="1"/>
  <c r="K647" i="4"/>
  <c r="K632" i="3"/>
  <c r="M632" i="3" s="1"/>
  <c r="N639" i="4" s="1"/>
  <c r="K639" i="4"/>
  <c r="K624" i="3"/>
  <c r="K631" i="4"/>
  <c r="K616" i="3"/>
  <c r="M616" i="3" s="1"/>
  <c r="N623" i="4" s="1"/>
  <c r="K623" i="4"/>
  <c r="K608" i="3"/>
  <c r="M608" i="3" s="1"/>
  <c r="N615" i="4" s="1"/>
  <c r="K615" i="4"/>
  <c r="K600" i="3"/>
  <c r="M600" i="3" s="1"/>
  <c r="N607" i="4" s="1"/>
  <c r="K607" i="4"/>
  <c r="K592" i="3"/>
  <c r="K599" i="4"/>
  <c r="K584" i="3"/>
  <c r="M584" i="3" s="1"/>
  <c r="N591" i="4" s="1"/>
  <c r="K591" i="4"/>
  <c r="K576" i="3"/>
  <c r="M576" i="3" s="1"/>
  <c r="N583" i="4" s="1"/>
  <c r="K583" i="4"/>
  <c r="K568" i="3"/>
  <c r="K575" i="4"/>
  <c r="K560" i="3"/>
  <c r="M560" i="3" s="1"/>
  <c r="N567" i="4" s="1"/>
  <c r="K567" i="4"/>
  <c r="K552" i="3"/>
  <c r="M552" i="3" s="1"/>
  <c r="N559" i="4" s="1"/>
  <c r="K559" i="4"/>
  <c r="K544" i="3"/>
  <c r="K551" i="4"/>
  <c r="K536" i="3"/>
  <c r="K543" i="4"/>
  <c r="K528" i="3"/>
  <c r="K535" i="4"/>
  <c r="K520" i="3"/>
  <c r="K527" i="4"/>
  <c r="K512" i="3"/>
  <c r="M512" i="3" s="1"/>
  <c r="N519" i="4" s="1"/>
  <c r="K519" i="4"/>
  <c r="K504" i="3"/>
  <c r="K511" i="4"/>
  <c r="K496" i="3"/>
  <c r="K503" i="4"/>
  <c r="K488" i="3"/>
  <c r="K495" i="4"/>
  <c r="K480" i="3"/>
  <c r="K487" i="4"/>
  <c r="K472" i="3"/>
  <c r="K479" i="4"/>
  <c r="K464" i="3"/>
  <c r="K471" i="4"/>
  <c r="K456" i="3"/>
  <c r="K463" i="4"/>
  <c r="K448" i="3"/>
  <c r="M448" i="3" s="1"/>
  <c r="N455" i="4" s="1"/>
  <c r="K455" i="4"/>
  <c r="K440" i="3"/>
  <c r="K447" i="4"/>
  <c r="O649" i="3"/>
  <c r="P656" i="4"/>
  <c r="O641" i="3"/>
  <c r="P648" i="4"/>
  <c r="O633" i="3"/>
  <c r="Q640" i="4" s="1"/>
  <c r="P640" i="4"/>
  <c r="O625" i="3"/>
  <c r="P632" i="4"/>
  <c r="O617" i="3"/>
  <c r="P624" i="4"/>
  <c r="O609" i="3"/>
  <c r="P616" i="4"/>
  <c r="O601" i="3"/>
  <c r="Q608" i="4" s="1"/>
  <c r="P608" i="4"/>
  <c r="O593" i="3"/>
  <c r="P600" i="4"/>
  <c r="O585" i="3"/>
  <c r="P592" i="4"/>
  <c r="O577" i="3"/>
  <c r="Q577" i="3" s="1"/>
  <c r="S584" i="4" s="1"/>
  <c r="P584" i="4"/>
  <c r="O569" i="3"/>
  <c r="Q569" i="3" s="1"/>
  <c r="P576" i="4"/>
  <c r="O561" i="3"/>
  <c r="Q568" i="4" s="1"/>
  <c r="P568" i="4"/>
  <c r="O553" i="3"/>
  <c r="Q553" i="3" s="1"/>
  <c r="P560" i="4"/>
  <c r="O545" i="3"/>
  <c r="Q545" i="3" s="1"/>
  <c r="S552" i="4" s="1"/>
  <c r="P552" i="4"/>
  <c r="O537" i="3"/>
  <c r="Q537" i="3" s="1"/>
  <c r="S544" i="4" s="1"/>
  <c r="P544" i="4"/>
  <c r="O529" i="3"/>
  <c r="Q529" i="3" s="1"/>
  <c r="S536" i="4" s="1"/>
  <c r="P536" i="4"/>
  <c r="O521" i="3"/>
  <c r="Q521" i="3" s="1"/>
  <c r="P528" i="4"/>
  <c r="O513" i="3"/>
  <c r="Q513" i="3" s="1"/>
  <c r="S520" i="4" s="1"/>
  <c r="P520" i="4"/>
  <c r="O505" i="3"/>
  <c r="Q505" i="3" s="1"/>
  <c r="P512" i="4"/>
  <c r="O497" i="3"/>
  <c r="Q504" i="4" s="1"/>
  <c r="P504" i="4"/>
  <c r="O489" i="3"/>
  <c r="Q489" i="3" s="1"/>
  <c r="P496" i="4"/>
  <c r="O481" i="3"/>
  <c r="Q481" i="3" s="1"/>
  <c r="S488" i="4" s="1"/>
  <c r="P488" i="4"/>
  <c r="O473" i="3"/>
  <c r="Q473" i="3" s="1"/>
  <c r="S480" i="4" s="1"/>
  <c r="P480" i="4"/>
  <c r="O465" i="3"/>
  <c r="Q465" i="3" s="1"/>
  <c r="S472" i="4" s="1"/>
  <c r="P472" i="4"/>
  <c r="O457" i="3"/>
  <c r="Q457" i="3" s="1"/>
  <c r="P464" i="4"/>
  <c r="Q449" i="3"/>
  <c r="S456" i="4" s="1"/>
  <c r="O449" i="3"/>
  <c r="P456" i="4"/>
  <c r="O441" i="3"/>
  <c r="Q441" i="3" s="1"/>
  <c r="S448" i="4" s="1"/>
  <c r="P448" i="4"/>
  <c r="K622" i="4"/>
  <c r="K558" i="4"/>
  <c r="K494" i="4"/>
  <c r="P573" i="4"/>
  <c r="P509" i="4"/>
  <c r="P445" i="4"/>
  <c r="O591" i="3"/>
  <c r="O527" i="3"/>
  <c r="O463" i="3"/>
  <c r="K633" i="3"/>
  <c r="M633" i="3" s="1"/>
  <c r="K640" i="4"/>
  <c r="K601" i="3"/>
  <c r="L608" i="4" s="1"/>
  <c r="K608" i="4"/>
  <c r="K577" i="3"/>
  <c r="K584" i="4"/>
  <c r="K545" i="3"/>
  <c r="K552" i="4"/>
  <c r="K513" i="3"/>
  <c r="L520" i="4" s="1"/>
  <c r="K520" i="4"/>
  <c r="K473" i="3"/>
  <c r="M473" i="3" s="1"/>
  <c r="N480" i="4" s="1"/>
  <c r="K480" i="4"/>
  <c r="K457" i="3"/>
  <c r="K464" i="4"/>
  <c r="O626" i="3"/>
  <c r="Q626" i="3" s="1"/>
  <c r="S633" i="4" s="1"/>
  <c r="P633" i="4"/>
  <c r="O586" i="3"/>
  <c r="Q586" i="3" s="1"/>
  <c r="S593" i="4" s="1"/>
  <c r="P593" i="4"/>
  <c r="O554" i="3"/>
  <c r="Q561" i="4" s="1"/>
  <c r="P561" i="4"/>
  <c r="O514" i="3"/>
  <c r="P521" i="4"/>
  <c r="O490" i="3"/>
  <c r="P497" i="4"/>
  <c r="O466" i="3"/>
  <c r="Q466" i="3" s="1"/>
  <c r="S473" i="4" s="1"/>
  <c r="P473" i="4"/>
  <c r="P655" i="4"/>
  <c r="O648" i="3"/>
  <c r="Q648" i="3" s="1"/>
  <c r="P647" i="4"/>
  <c r="O640" i="3"/>
  <c r="Q640" i="3" s="1"/>
  <c r="P639" i="4"/>
  <c r="O632" i="3"/>
  <c r="Q632" i="3" s="1"/>
  <c r="S639" i="4" s="1"/>
  <c r="P631" i="4"/>
  <c r="O624" i="3"/>
  <c r="P623" i="4"/>
  <c r="O616" i="3"/>
  <c r="P615" i="4"/>
  <c r="O608" i="3"/>
  <c r="Q608" i="3" s="1"/>
  <c r="P607" i="4"/>
  <c r="O600" i="3"/>
  <c r="P599" i="4"/>
  <c r="O592" i="3"/>
  <c r="P591" i="4"/>
  <c r="O584" i="3"/>
  <c r="P583" i="4"/>
  <c r="O576" i="3"/>
  <c r="Q576" i="3" s="1"/>
  <c r="P575" i="4"/>
  <c r="O568" i="3"/>
  <c r="P567" i="4"/>
  <c r="O560" i="3"/>
  <c r="P559" i="4"/>
  <c r="O552" i="3"/>
  <c r="P551" i="4"/>
  <c r="O544" i="3"/>
  <c r="Q544" i="3" s="1"/>
  <c r="S551" i="4" s="1"/>
  <c r="P543" i="4"/>
  <c r="O536" i="3"/>
  <c r="P535" i="4"/>
  <c r="O528" i="3"/>
  <c r="P527" i="4"/>
  <c r="O520" i="3"/>
  <c r="P519" i="4"/>
  <c r="O512" i="3"/>
  <c r="Q512" i="3" s="1"/>
  <c r="P511" i="4"/>
  <c r="O504" i="3"/>
  <c r="P503" i="4"/>
  <c r="O496" i="3"/>
  <c r="P495" i="4"/>
  <c r="O488" i="3"/>
  <c r="P487" i="4"/>
  <c r="O480" i="3"/>
  <c r="Q480" i="3" s="1"/>
  <c r="S487" i="4" s="1"/>
  <c r="P479" i="4"/>
  <c r="O472" i="3"/>
  <c r="P471" i="4"/>
  <c r="O464" i="3"/>
  <c r="P463" i="4"/>
  <c r="O456" i="3"/>
  <c r="P455" i="4"/>
  <c r="O448" i="3"/>
  <c r="Q448" i="3" s="1"/>
  <c r="P447" i="4"/>
  <c r="O440" i="3"/>
  <c r="K614" i="4"/>
  <c r="K550" i="4"/>
  <c r="K486" i="4"/>
  <c r="P565" i="4"/>
  <c r="P501" i="4"/>
  <c r="O647" i="3"/>
  <c r="Q647" i="3" s="1"/>
  <c r="S654" i="4" s="1"/>
  <c r="O583" i="3"/>
  <c r="O519" i="3"/>
  <c r="O455" i="3"/>
  <c r="K646" i="3"/>
  <c r="K653" i="4"/>
  <c r="K638" i="3"/>
  <c r="K645" i="4"/>
  <c r="K630" i="3"/>
  <c r="M630" i="3" s="1"/>
  <c r="K637" i="4"/>
  <c r="K622" i="3"/>
  <c r="K629" i="4"/>
  <c r="K614" i="3"/>
  <c r="K621" i="4"/>
  <c r="K606" i="3"/>
  <c r="K613" i="4"/>
  <c r="K598" i="3"/>
  <c r="M598" i="3" s="1"/>
  <c r="K605" i="4"/>
  <c r="K590" i="3"/>
  <c r="K597" i="4"/>
  <c r="K582" i="3"/>
  <c r="K589" i="4"/>
  <c r="K574" i="3"/>
  <c r="K581" i="4"/>
  <c r="K566" i="3"/>
  <c r="M566" i="3" s="1"/>
  <c r="N573" i="4" s="1"/>
  <c r="K573" i="4"/>
  <c r="K558" i="3"/>
  <c r="M558" i="3" s="1"/>
  <c r="N565" i="4" s="1"/>
  <c r="K565" i="4"/>
  <c r="K550" i="3"/>
  <c r="K557" i="4"/>
  <c r="K542" i="3"/>
  <c r="K549" i="4"/>
  <c r="K534" i="3"/>
  <c r="M534" i="3" s="1"/>
  <c r="N541" i="4" s="1"/>
  <c r="K541" i="4"/>
  <c r="K526" i="3"/>
  <c r="M526" i="3" s="1"/>
  <c r="N533" i="4" s="1"/>
  <c r="K533" i="4"/>
  <c r="K518" i="3"/>
  <c r="K525" i="4"/>
  <c r="K510" i="3"/>
  <c r="K517" i="4"/>
  <c r="K502" i="3"/>
  <c r="M502" i="3" s="1"/>
  <c r="K509" i="4"/>
  <c r="K494" i="3"/>
  <c r="K501" i="4"/>
  <c r="K486" i="3"/>
  <c r="K493" i="4"/>
  <c r="K478" i="3"/>
  <c r="K485" i="4"/>
  <c r="K470" i="3"/>
  <c r="L477" i="4" s="1"/>
  <c r="K477" i="4"/>
  <c r="K462" i="3"/>
  <c r="M462" i="3" s="1"/>
  <c r="N469" i="4" s="1"/>
  <c r="K469" i="4"/>
  <c r="K454" i="3"/>
  <c r="K461" i="4"/>
  <c r="K446" i="3"/>
  <c r="K453" i="4"/>
  <c r="K438" i="3"/>
  <c r="M438" i="3" s="1"/>
  <c r="K445" i="4"/>
  <c r="K606" i="4"/>
  <c r="K542" i="4"/>
  <c r="K478" i="4"/>
  <c r="P621" i="4"/>
  <c r="P557" i="4"/>
  <c r="P493" i="4"/>
  <c r="O639" i="3"/>
  <c r="Q639" i="3" s="1"/>
  <c r="O575" i="3"/>
  <c r="O511" i="3"/>
  <c r="O447" i="3"/>
  <c r="K649" i="3"/>
  <c r="K656" i="4"/>
  <c r="K617" i="3"/>
  <c r="K624" i="4"/>
  <c r="K585" i="3"/>
  <c r="M585" i="3" s="1"/>
  <c r="K592" i="4"/>
  <c r="K553" i="3"/>
  <c r="K560" i="4"/>
  <c r="K521" i="3"/>
  <c r="K528" i="4"/>
  <c r="K497" i="3"/>
  <c r="K504" i="4"/>
  <c r="K449" i="3"/>
  <c r="L456" i="4" s="1"/>
  <c r="K456" i="4"/>
  <c r="O642" i="3"/>
  <c r="P649" i="4"/>
  <c r="O610" i="3"/>
  <c r="P617" i="4"/>
  <c r="O562" i="3"/>
  <c r="P569" i="4"/>
  <c r="O522" i="3"/>
  <c r="Q522" i="3" s="1"/>
  <c r="S529" i="4" s="1"/>
  <c r="P529" i="4"/>
  <c r="O482" i="3"/>
  <c r="P489" i="4"/>
  <c r="O458" i="3"/>
  <c r="P465" i="4"/>
  <c r="K645" i="3"/>
  <c r="K652" i="4"/>
  <c r="K637" i="3"/>
  <c r="L644" i="4" s="1"/>
  <c r="K644" i="4"/>
  <c r="K629" i="3"/>
  <c r="M629" i="3" s="1"/>
  <c r="K636" i="4"/>
  <c r="K621" i="3"/>
  <c r="K628" i="4"/>
  <c r="K613" i="3"/>
  <c r="M613" i="3" s="1"/>
  <c r="K620" i="4"/>
  <c r="K605" i="3"/>
  <c r="M605" i="3" s="1"/>
  <c r="K612" i="4"/>
  <c r="K597" i="3"/>
  <c r="M597" i="3" s="1"/>
  <c r="K604" i="4"/>
  <c r="K589" i="3"/>
  <c r="K596" i="4"/>
  <c r="K581" i="3"/>
  <c r="K588" i="4"/>
  <c r="K573" i="3"/>
  <c r="M573" i="3" s="1"/>
  <c r="K580" i="4"/>
  <c r="K565" i="3"/>
  <c r="K572" i="4"/>
  <c r="K557" i="3"/>
  <c r="K564" i="4"/>
  <c r="K549" i="3"/>
  <c r="K556" i="4"/>
  <c r="K541" i="3"/>
  <c r="M541" i="3" s="1"/>
  <c r="K548" i="4"/>
  <c r="K533" i="3"/>
  <c r="K540" i="4"/>
  <c r="K525" i="3"/>
  <c r="K532" i="4"/>
  <c r="K517" i="3"/>
  <c r="K524" i="4"/>
  <c r="K509" i="3"/>
  <c r="M509" i="3" s="1"/>
  <c r="K516" i="4"/>
  <c r="K501" i="3"/>
  <c r="K508" i="4"/>
  <c r="K493" i="3"/>
  <c r="K500" i="4"/>
  <c r="K485" i="3"/>
  <c r="K492" i="4"/>
  <c r="K477" i="3"/>
  <c r="M477" i="3" s="1"/>
  <c r="K484" i="4"/>
  <c r="K469" i="3"/>
  <c r="K476" i="4"/>
  <c r="K461" i="3"/>
  <c r="K468" i="4"/>
  <c r="K453" i="3"/>
  <c r="K460" i="4"/>
  <c r="K445" i="3"/>
  <c r="M445" i="3" s="1"/>
  <c r="K452" i="4"/>
  <c r="K437" i="3"/>
  <c r="K444" i="4"/>
  <c r="O646" i="3"/>
  <c r="Q646" i="3" s="1"/>
  <c r="Q638" i="3"/>
  <c r="S645" i="4" s="1"/>
  <c r="O638" i="3"/>
  <c r="O630" i="3"/>
  <c r="Q630" i="3" s="1"/>
  <c r="S637" i="4" s="1"/>
  <c r="O622" i="3"/>
  <c r="Q622" i="3" s="1"/>
  <c r="S629" i="4" s="1"/>
  <c r="K598" i="4"/>
  <c r="K534" i="4"/>
  <c r="K470" i="4"/>
  <c r="P613" i="4"/>
  <c r="P549" i="4"/>
  <c r="P485" i="4"/>
  <c r="O631" i="3"/>
  <c r="O567" i="3"/>
  <c r="O503" i="3"/>
  <c r="O439" i="3"/>
  <c r="K625" i="3"/>
  <c r="K632" i="4"/>
  <c r="K593" i="3"/>
  <c r="M593" i="3" s="1"/>
  <c r="N600" i="4" s="1"/>
  <c r="K600" i="4"/>
  <c r="K561" i="3"/>
  <c r="K568" i="4"/>
  <c r="K529" i="3"/>
  <c r="K536" i="4"/>
  <c r="K489" i="3"/>
  <c r="K496" i="4"/>
  <c r="K441" i="3"/>
  <c r="M441" i="3" s="1"/>
  <c r="K448" i="4"/>
  <c r="O634" i="3"/>
  <c r="P641" i="4"/>
  <c r="O602" i="3"/>
  <c r="P609" i="4"/>
  <c r="O578" i="3"/>
  <c r="P585" i="4"/>
  <c r="O546" i="3"/>
  <c r="Q546" i="3" s="1"/>
  <c r="S553" i="4" s="1"/>
  <c r="P553" i="4"/>
  <c r="O530" i="3"/>
  <c r="P537" i="4"/>
  <c r="O506" i="3"/>
  <c r="P513" i="4"/>
  <c r="O474" i="3"/>
  <c r="P481" i="4"/>
  <c r="O450" i="3"/>
  <c r="Q450" i="3" s="1"/>
  <c r="S457" i="4" s="1"/>
  <c r="P457" i="4"/>
  <c r="K644" i="3"/>
  <c r="M644" i="3" s="1"/>
  <c r="K651" i="4"/>
  <c r="K636" i="3"/>
  <c r="M636" i="3" s="1"/>
  <c r="K643" i="4"/>
  <c r="K628" i="3"/>
  <c r="M628" i="3" s="1"/>
  <c r="K635" i="4"/>
  <c r="K620" i="3"/>
  <c r="K627" i="4"/>
  <c r="K612" i="3"/>
  <c r="M612" i="3" s="1"/>
  <c r="K619" i="4"/>
  <c r="K604" i="3"/>
  <c r="M604" i="3" s="1"/>
  <c r="K611" i="4"/>
  <c r="K596" i="3"/>
  <c r="K603" i="4"/>
  <c r="K588" i="3"/>
  <c r="M588" i="3" s="1"/>
  <c r="K595" i="4"/>
  <c r="K580" i="3"/>
  <c r="K587" i="4"/>
  <c r="K572" i="3"/>
  <c r="K579" i="4"/>
  <c r="K564" i="3"/>
  <c r="K571" i="4"/>
  <c r="K556" i="3"/>
  <c r="M556" i="3" s="1"/>
  <c r="K563" i="4"/>
  <c r="K548" i="3"/>
  <c r="K555" i="4"/>
  <c r="K540" i="3"/>
  <c r="K547" i="4"/>
  <c r="K532" i="3"/>
  <c r="K539" i="4"/>
  <c r="K524" i="3"/>
  <c r="M524" i="3" s="1"/>
  <c r="K531" i="4"/>
  <c r="K516" i="3"/>
  <c r="K523" i="4"/>
  <c r="K508" i="3"/>
  <c r="K515" i="4"/>
  <c r="K500" i="3"/>
  <c r="K507" i="4"/>
  <c r="K492" i="3"/>
  <c r="M492" i="3" s="1"/>
  <c r="K499" i="4"/>
  <c r="K484" i="3"/>
  <c r="K491" i="4"/>
  <c r="K476" i="3"/>
  <c r="K483" i="4"/>
  <c r="K468" i="3"/>
  <c r="K475" i="4"/>
  <c r="K460" i="3"/>
  <c r="M460" i="3" s="1"/>
  <c r="K467" i="4"/>
  <c r="K452" i="3"/>
  <c r="K459" i="4"/>
  <c r="K444" i="3"/>
  <c r="K451" i="4"/>
  <c r="K436" i="3"/>
  <c r="K443" i="4"/>
  <c r="Q645" i="3"/>
  <c r="S652" i="4" s="1"/>
  <c r="O645" i="3"/>
  <c r="P652" i="4"/>
  <c r="Q637" i="3"/>
  <c r="S644" i="4" s="1"/>
  <c r="O637" i="3"/>
  <c r="P644" i="4"/>
  <c r="O629" i="3"/>
  <c r="Q629" i="3" s="1"/>
  <c r="S636" i="4" s="1"/>
  <c r="P636" i="4"/>
  <c r="O621" i="3"/>
  <c r="Q621" i="3" s="1"/>
  <c r="S628" i="4" s="1"/>
  <c r="P628" i="4"/>
  <c r="O613" i="3"/>
  <c r="Q613" i="3" s="1"/>
  <c r="S620" i="4" s="1"/>
  <c r="P620" i="4"/>
  <c r="O605" i="3"/>
  <c r="Q605" i="3" s="1"/>
  <c r="S612" i="4" s="1"/>
  <c r="P612" i="4"/>
  <c r="O597" i="3"/>
  <c r="Q597" i="3" s="1"/>
  <c r="S604" i="4" s="1"/>
  <c r="P604" i="4"/>
  <c r="O589" i="3"/>
  <c r="Q596" i="4" s="1"/>
  <c r="P596" i="4"/>
  <c r="O581" i="3"/>
  <c r="Q581" i="3" s="1"/>
  <c r="S588" i="4" s="1"/>
  <c r="P588" i="4"/>
  <c r="O573" i="3"/>
  <c r="Q573" i="3" s="1"/>
  <c r="S580" i="4" s="1"/>
  <c r="P580" i="4"/>
  <c r="O565" i="3"/>
  <c r="Q565" i="3" s="1"/>
  <c r="S572" i="4" s="1"/>
  <c r="P572" i="4"/>
  <c r="O557" i="3"/>
  <c r="Q564" i="4" s="1"/>
  <c r="P564" i="4"/>
  <c r="O549" i="3"/>
  <c r="Q549" i="3" s="1"/>
  <c r="S556" i="4" s="1"/>
  <c r="P556" i="4"/>
  <c r="O541" i="3"/>
  <c r="Q548" i="4" s="1"/>
  <c r="P548" i="4"/>
  <c r="O533" i="3"/>
  <c r="Q533" i="3" s="1"/>
  <c r="S540" i="4" s="1"/>
  <c r="P540" i="4"/>
  <c r="Q525" i="3"/>
  <c r="S532" i="4" s="1"/>
  <c r="O525" i="3"/>
  <c r="Q532" i="4" s="1"/>
  <c r="P532" i="4"/>
  <c r="Q517" i="3"/>
  <c r="S524" i="4" s="1"/>
  <c r="O517" i="3"/>
  <c r="P524" i="4"/>
  <c r="Q509" i="3"/>
  <c r="S516" i="4" s="1"/>
  <c r="O509" i="3"/>
  <c r="P516" i="4"/>
  <c r="O501" i="3"/>
  <c r="Q501" i="3" s="1"/>
  <c r="S508" i="4" s="1"/>
  <c r="P508" i="4"/>
  <c r="O493" i="3"/>
  <c r="Q500" i="4" s="1"/>
  <c r="P500" i="4"/>
  <c r="O485" i="3"/>
  <c r="Q485" i="3" s="1"/>
  <c r="S492" i="4" s="1"/>
  <c r="P492" i="4"/>
  <c r="O477" i="3"/>
  <c r="Q477" i="3" s="1"/>
  <c r="S484" i="4" s="1"/>
  <c r="P484" i="4"/>
  <c r="O469" i="3"/>
  <c r="Q469" i="3" s="1"/>
  <c r="S476" i="4" s="1"/>
  <c r="P476" i="4"/>
  <c r="O461" i="3"/>
  <c r="Q468" i="4" s="1"/>
  <c r="P468" i="4"/>
  <c r="O453" i="3"/>
  <c r="Q453" i="3" s="1"/>
  <c r="S460" i="4" s="1"/>
  <c r="P460" i="4"/>
  <c r="O445" i="3"/>
  <c r="Q445" i="3" s="1"/>
  <c r="S452" i="4" s="1"/>
  <c r="P452" i="4"/>
  <c r="O437" i="3"/>
  <c r="Q437" i="3" s="1"/>
  <c r="S444" i="4" s="1"/>
  <c r="P444" i="4"/>
  <c r="P605" i="4"/>
  <c r="P541" i="4"/>
  <c r="P477" i="4"/>
  <c r="O623" i="3"/>
  <c r="O559" i="3"/>
  <c r="O495" i="3"/>
  <c r="Q495" i="3" s="1"/>
  <c r="S502" i="4" s="1"/>
  <c r="K641" i="3"/>
  <c r="M641" i="3" s="1"/>
  <c r="N648" i="4" s="1"/>
  <c r="K648" i="4"/>
  <c r="K609" i="3"/>
  <c r="K616" i="4"/>
  <c r="K569" i="3"/>
  <c r="K576" i="4"/>
  <c r="K537" i="3"/>
  <c r="M537" i="3" s="1"/>
  <c r="K544" i="4"/>
  <c r="K481" i="3"/>
  <c r="L488" i="4" s="1"/>
  <c r="K488" i="4"/>
  <c r="K465" i="3"/>
  <c r="K472" i="4"/>
  <c r="O650" i="3"/>
  <c r="P657" i="4"/>
  <c r="O618" i="3"/>
  <c r="P625" i="4"/>
  <c r="O594" i="3"/>
  <c r="P601" i="4"/>
  <c r="O570" i="3"/>
  <c r="P577" i="4"/>
  <c r="O538" i="3"/>
  <c r="P545" i="4"/>
  <c r="O498" i="3"/>
  <c r="P505" i="4"/>
  <c r="O442" i="3"/>
  <c r="P449" i="4"/>
  <c r="K643" i="3"/>
  <c r="K650" i="4"/>
  <c r="K635" i="3"/>
  <c r="K642" i="4"/>
  <c r="K627" i="3"/>
  <c r="K634" i="4"/>
  <c r="K619" i="3"/>
  <c r="K626" i="4"/>
  <c r="K611" i="3"/>
  <c r="K618" i="4"/>
  <c r="K603" i="3"/>
  <c r="K610" i="4"/>
  <c r="K595" i="3"/>
  <c r="K602" i="4"/>
  <c r="K587" i="3"/>
  <c r="K594" i="4"/>
  <c r="K579" i="3"/>
  <c r="K586" i="4"/>
  <c r="K571" i="3"/>
  <c r="K578" i="4"/>
  <c r="K563" i="3"/>
  <c r="K570" i="4"/>
  <c r="K555" i="3"/>
  <c r="K562" i="4"/>
  <c r="K547" i="3"/>
  <c r="K554" i="4"/>
  <c r="K539" i="3"/>
  <c r="K546" i="4"/>
  <c r="K531" i="3"/>
  <c r="K538" i="4"/>
  <c r="K523" i="3"/>
  <c r="K530" i="4"/>
  <c r="K515" i="3"/>
  <c r="K522" i="4"/>
  <c r="K507" i="3"/>
  <c r="K514" i="4"/>
  <c r="K499" i="3"/>
  <c r="K506" i="4"/>
  <c r="K491" i="3"/>
  <c r="K498" i="4"/>
  <c r="K483" i="3"/>
  <c r="K490" i="4"/>
  <c r="K475" i="3"/>
  <c r="K482" i="4"/>
  <c r="K467" i="3"/>
  <c r="K474" i="4"/>
  <c r="K459" i="3"/>
  <c r="K466" i="4"/>
  <c r="K451" i="3"/>
  <c r="K458" i="4"/>
  <c r="K443" i="3"/>
  <c r="K450" i="4"/>
  <c r="K435" i="3"/>
  <c r="K442" i="4"/>
  <c r="O644" i="3"/>
  <c r="Q651" i="4" s="1"/>
  <c r="P651" i="4"/>
  <c r="O636" i="3"/>
  <c r="Q636" i="3" s="1"/>
  <c r="P643" i="4"/>
  <c r="O628" i="3"/>
  <c r="Q628" i="3" s="1"/>
  <c r="P635" i="4"/>
  <c r="O620" i="3"/>
  <c r="Q620" i="3" s="1"/>
  <c r="S627" i="4" s="1"/>
  <c r="P627" i="4"/>
  <c r="O612" i="3"/>
  <c r="Q619" i="4" s="1"/>
  <c r="P619" i="4"/>
  <c r="O604" i="3"/>
  <c r="Q604" i="3" s="1"/>
  <c r="P611" i="4"/>
  <c r="O596" i="3"/>
  <c r="Q596" i="3" s="1"/>
  <c r="S603" i="4" s="1"/>
  <c r="P603" i="4"/>
  <c r="O588" i="3"/>
  <c r="Q588" i="3" s="1"/>
  <c r="S595" i="4" s="1"/>
  <c r="P595" i="4"/>
  <c r="O580" i="3"/>
  <c r="Q587" i="4" s="1"/>
  <c r="P587" i="4"/>
  <c r="O572" i="3"/>
  <c r="Q572" i="3" s="1"/>
  <c r="S579" i="4" s="1"/>
  <c r="P579" i="4"/>
  <c r="O564" i="3"/>
  <c r="Q564" i="3" s="1"/>
  <c r="S571" i="4" s="1"/>
  <c r="P571" i="4"/>
  <c r="O556" i="3"/>
  <c r="Q556" i="3" s="1"/>
  <c r="S563" i="4" s="1"/>
  <c r="P563" i="4"/>
  <c r="O548" i="3"/>
  <c r="Q555" i="4" s="1"/>
  <c r="P555" i="4"/>
  <c r="O540" i="3"/>
  <c r="Q540" i="3" s="1"/>
  <c r="S547" i="4" s="1"/>
  <c r="P547" i="4"/>
  <c r="O532" i="3"/>
  <c r="Q532" i="3" s="1"/>
  <c r="S539" i="4" s="1"/>
  <c r="P539" i="4"/>
  <c r="O524" i="3"/>
  <c r="Q524" i="3" s="1"/>
  <c r="S531" i="4" s="1"/>
  <c r="P531" i="4"/>
  <c r="O516" i="3"/>
  <c r="Q523" i="4" s="1"/>
  <c r="P523" i="4"/>
  <c r="O508" i="3"/>
  <c r="Q508" i="3" s="1"/>
  <c r="S515" i="4" s="1"/>
  <c r="P515" i="4"/>
  <c r="Q500" i="3"/>
  <c r="S507" i="4" s="1"/>
  <c r="O500" i="3"/>
  <c r="P507" i="4"/>
  <c r="O492" i="3"/>
  <c r="Q492" i="3" s="1"/>
  <c r="S499" i="4" s="1"/>
  <c r="P499" i="4"/>
  <c r="O484" i="3"/>
  <c r="Q491" i="4" s="1"/>
  <c r="P491" i="4"/>
  <c r="O476" i="3"/>
  <c r="Q483" i="4" s="1"/>
  <c r="P483" i="4"/>
  <c r="O468" i="3"/>
  <c r="Q468" i="3" s="1"/>
  <c r="S475" i="4" s="1"/>
  <c r="P475" i="4"/>
  <c r="O460" i="3"/>
  <c r="Q460" i="3" s="1"/>
  <c r="S467" i="4" s="1"/>
  <c r="P467" i="4"/>
  <c r="O452" i="3"/>
  <c r="Q459" i="4" s="1"/>
  <c r="P459" i="4"/>
  <c r="O444" i="3"/>
  <c r="Q444" i="3" s="1"/>
  <c r="S451" i="4" s="1"/>
  <c r="P451" i="4"/>
  <c r="O436" i="3"/>
  <c r="Q436" i="3" s="1"/>
  <c r="S443" i="4" s="1"/>
  <c r="P443" i="4"/>
  <c r="K646" i="4"/>
  <c r="O615" i="3"/>
  <c r="O551" i="3"/>
  <c r="O487" i="3"/>
  <c r="K428" i="3"/>
  <c r="L435" i="4" s="1"/>
  <c r="K435" i="4"/>
  <c r="K388" i="3"/>
  <c r="K395" i="4"/>
  <c r="K356" i="3"/>
  <c r="K363" i="4"/>
  <c r="K332" i="3"/>
  <c r="K339" i="4"/>
  <c r="K300" i="3"/>
  <c r="M300" i="3" s="1"/>
  <c r="N307" i="4" s="1"/>
  <c r="K307" i="4"/>
  <c r="K276" i="3"/>
  <c r="K283" i="4"/>
  <c r="K244" i="3"/>
  <c r="K251" i="4"/>
  <c r="O429" i="3"/>
  <c r="Q436" i="4" s="1"/>
  <c r="O397" i="3"/>
  <c r="Q404" i="4" s="1"/>
  <c r="O365" i="3"/>
  <c r="Q365" i="3" s="1"/>
  <c r="S372" i="4" s="1"/>
  <c r="K427" i="3"/>
  <c r="K434" i="4"/>
  <c r="K419" i="3"/>
  <c r="K426" i="4"/>
  <c r="K411" i="3"/>
  <c r="K418" i="4"/>
  <c r="K403" i="3"/>
  <c r="K410" i="4"/>
  <c r="K395" i="3"/>
  <c r="M395" i="3" s="1"/>
  <c r="N402" i="4" s="1"/>
  <c r="K402" i="4"/>
  <c r="K387" i="3"/>
  <c r="K394" i="4"/>
  <c r="K379" i="3"/>
  <c r="K386" i="4"/>
  <c r="K371" i="3"/>
  <c r="K378" i="4"/>
  <c r="K363" i="3"/>
  <c r="M363" i="3" s="1"/>
  <c r="N370" i="4" s="1"/>
  <c r="K370" i="4"/>
  <c r="K355" i="3"/>
  <c r="K362" i="4"/>
  <c r="K347" i="3"/>
  <c r="K354" i="4"/>
  <c r="K339" i="3"/>
  <c r="K346" i="4"/>
  <c r="K331" i="3"/>
  <c r="K338" i="4"/>
  <c r="K323" i="3"/>
  <c r="K330" i="4"/>
  <c r="K322" i="4"/>
  <c r="K315" i="3"/>
  <c r="M315" i="3" s="1"/>
  <c r="K307" i="3"/>
  <c r="K314" i="4"/>
  <c r="K299" i="3"/>
  <c r="K306" i="4"/>
  <c r="K291" i="3"/>
  <c r="K298" i="4"/>
  <c r="K283" i="3"/>
  <c r="K290" i="4"/>
  <c r="K275" i="3"/>
  <c r="K282" i="4"/>
  <c r="K267" i="3"/>
  <c r="K274" i="4"/>
  <c r="K259" i="3"/>
  <c r="K266" i="4"/>
  <c r="K251" i="3"/>
  <c r="K258" i="4"/>
  <c r="K243" i="3"/>
  <c r="K250" i="4"/>
  <c r="K235" i="3"/>
  <c r="K242" i="4"/>
  <c r="K227" i="3"/>
  <c r="K234" i="4"/>
  <c r="K219" i="3"/>
  <c r="K226" i="4"/>
  <c r="P435" i="4"/>
  <c r="Q420" i="3"/>
  <c r="S427" i="4" s="1"/>
  <c r="P427" i="4"/>
  <c r="Q412" i="3"/>
  <c r="S419" i="4" s="1"/>
  <c r="P419" i="4"/>
  <c r="P411" i="4"/>
  <c r="P403" i="4"/>
  <c r="P395" i="4"/>
  <c r="P387" i="4"/>
  <c r="P379" i="4"/>
  <c r="P371" i="4"/>
  <c r="K439" i="4"/>
  <c r="K407" i="4"/>
  <c r="K375" i="4"/>
  <c r="K343" i="4"/>
  <c r="K311" i="4"/>
  <c r="K279" i="4"/>
  <c r="K247" i="4"/>
  <c r="O412" i="3"/>
  <c r="O348" i="3"/>
  <c r="O284" i="3"/>
  <c r="O220" i="3"/>
  <c r="P434" i="4"/>
  <c r="O427" i="3"/>
  <c r="P426" i="4"/>
  <c r="O419" i="3"/>
  <c r="Q426" i="4" s="1"/>
  <c r="P418" i="4"/>
  <c r="O411" i="3"/>
  <c r="P410" i="4"/>
  <c r="O403" i="3"/>
  <c r="P402" i="4"/>
  <c r="O395" i="3"/>
  <c r="P394" i="4"/>
  <c r="O387" i="3"/>
  <c r="Q394" i="4" s="1"/>
  <c r="P386" i="4"/>
  <c r="O379" i="3"/>
  <c r="P378" i="4"/>
  <c r="O371" i="3"/>
  <c r="P370" i="4"/>
  <c r="O363" i="3"/>
  <c r="K433" i="4"/>
  <c r="K401" i="4"/>
  <c r="K369" i="4"/>
  <c r="K337" i="4"/>
  <c r="K305" i="4"/>
  <c r="K273" i="4"/>
  <c r="K241" i="4"/>
  <c r="L423" i="4"/>
  <c r="O404" i="3"/>
  <c r="Q404" i="3" s="1"/>
  <c r="S411" i="4" s="1"/>
  <c r="O340" i="3"/>
  <c r="Q347" i="4" s="1"/>
  <c r="O276" i="3"/>
  <c r="K412" i="3"/>
  <c r="K419" i="4"/>
  <c r="K380" i="3"/>
  <c r="K387" i="4"/>
  <c r="K364" i="3"/>
  <c r="M364" i="3" s="1"/>
  <c r="K371" i="4"/>
  <c r="K348" i="3"/>
  <c r="M348" i="3" s="1"/>
  <c r="N355" i="4" s="1"/>
  <c r="K355" i="4"/>
  <c r="K324" i="3"/>
  <c r="K331" i="4"/>
  <c r="K308" i="3"/>
  <c r="K315" i="4"/>
  <c r="K292" i="3"/>
  <c r="L299" i="4" s="1"/>
  <c r="K299" i="4"/>
  <c r="K268" i="3"/>
  <c r="M268" i="3" s="1"/>
  <c r="N275" i="4" s="1"/>
  <c r="K275" i="4"/>
  <c r="K252" i="3"/>
  <c r="K259" i="4"/>
  <c r="K220" i="3"/>
  <c r="K227" i="4"/>
  <c r="O413" i="3"/>
  <c r="Q413" i="3" s="1"/>
  <c r="S420" i="4" s="1"/>
  <c r="O389" i="3"/>
  <c r="Q389" i="3" s="1"/>
  <c r="S396" i="4" s="1"/>
  <c r="O381" i="3"/>
  <c r="Q381" i="3" s="1"/>
  <c r="P396" i="4"/>
  <c r="K433" i="3"/>
  <c r="K440" i="4"/>
  <c r="K425" i="3"/>
  <c r="K432" i="4"/>
  <c r="K417" i="3"/>
  <c r="M417" i="3" s="1"/>
  <c r="N424" i="4" s="1"/>
  <c r="K424" i="4"/>
  <c r="K409" i="3"/>
  <c r="L416" i="4" s="1"/>
  <c r="K416" i="4"/>
  <c r="K401" i="3"/>
  <c r="K408" i="4"/>
  <c r="K393" i="3"/>
  <c r="K400" i="4"/>
  <c r="K385" i="3"/>
  <c r="M385" i="3" s="1"/>
  <c r="K392" i="4"/>
  <c r="K377" i="3"/>
  <c r="M377" i="3" s="1"/>
  <c r="K384" i="4"/>
  <c r="K369" i="3"/>
  <c r="K376" i="4"/>
  <c r="K361" i="3"/>
  <c r="K368" i="4"/>
  <c r="K353" i="3"/>
  <c r="M353" i="3" s="1"/>
  <c r="N360" i="4" s="1"/>
  <c r="K360" i="4"/>
  <c r="K345" i="3"/>
  <c r="M345" i="3" s="1"/>
  <c r="K352" i="4"/>
  <c r="K337" i="3"/>
  <c r="K344" i="4"/>
  <c r="K329" i="3"/>
  <c r="K336" i="4"/>
  <c r="K321" i="3"/>
  <c r="M321" i="3" s="1"/>
  <c r="N328" i="4" s="1"/>
  <c r="K328" i="4"/>
  <c r="K313" i="3"/>
  <c r="M313" i="3" s="1"/>
  <c r="N320" i="4" s="1"/>
  <c r="K320" i="4"/>
  <c r="K305" i="3"/>
  <c r="K312" i="4"/>
  <c r="K297" i="3"/>
  <c r="K304" i="4"/>
  <c r="K289" i="3"/>
  <c r="M289" i="3" s="1"/>
  <c r="K296" i="4"/>
  <c r="K281" i="3"/>
  <c r="L288" i="4" s="1"/>
  <c r="K288" i="4"/>
  <c r="K273" i="3"/>
  <c r="K280" i="4"/>
  <c r="K265" i="3"/>
  <c r="K272" i="4"/>
  <c r="K257" i="3"/>
  <c r="M257" i="3" s="1"/>
  <c r="N264" i="4" s="1"/>
  <c r="K264" i="4"/>
  <c r="K249" i="3"/>
  <c r="M249" i="3" s="1"/>
  <c r="N256" i="4" s="1"/>
  <c r="K256" i="4"/>
  <c r="K241" i="3"/>
  <c r="K248" i="4"/>
  <c r="K233" i="3"/>
  <c r="K240" i="4"/>
  <c r="K225" i="3"/>
  <c r="M225" i="3" s="1"/>
  <c r="K232" i="4"/>
  <c r="P441" i="4"/>
  <c r="O434" i="3"/>
  <c r="P433" i="4"/>
  <c r="O426" i="3"/>
  <c r="P425" i="4"/>
  <c r="O418" i="3"/>
  <c r="P417" i="4"/>
  <c r="O410" i="3"/>
  <c r="P409" i="4"/>
  <c r="O402" i="3"/>
  <c r="P401" i="4"/>
  <c r="O394" i="3"/>
  <c r="P393" i="4"/>
  <c r="O386" i="3"/>
  <c r="P385" i="4"/>
  <c r="O378" i="3"/>
  <c r="P377" i="4"/>
  <c r="O370" i="3"/>
  <c r="P369" i="4"/>
  <c r="O362" i="3"/>
  <c r="P361" i="4"/>
  <c r="O354" i="3"/>
  <c r="P353" i="4"/>
  <c r="O346" i="3"/>
  <c r="P345" i="4"/>
  <c r="O338" i="3"/>
  <c r="P337" i="4"/>
  <c r="O330" i="3"/>
  <c r="P329" i="4"/>
  <c r="O322" i="3"/>
  <c r="P321" i="4"/>
  <c r="O314" i="3"/>
  <c r="P313" i="4"/>
  <c r="O306" i="3"/>
  <c r="P305" i="4"/>
  <c r="O298" i="3"/>
  <c r="P297" i="4"/>
  <c r="O290" i="3"/>
  <c r="P289" i="4"/>
  <c r="O282" i="3"/>
  <c r="P281" i="4"/>
  <c r="O274" i="3"/>
  <c r="P273" i="4"/>
  <c r="O266" i="3"/>
  <c r="P265" i="4"/>
  <c r="O258" i="3"/>
  <c r="P257" i="4"/>
  <c r="O250" i="3"/>
  <c r="P249" i="4"/>
  <c r="O242" i="3"/>
  <c r="P241" i="4"/>
  <c r="O234" i="3"/>
  <c r="P233" i="4"/>
  <c r="O226" i="3"/>
  <c r="K431" i="4"/>
  <c r="K399" i="4"/>
  <c r="K367" i="4"/>
  <c r="K335" i="4"/>
  <c r="P436" i="4"/>
  <c r="P372" i="4"/>
  <c r="O396" i="3"/>
  <c r="Q396" i="3" s="1"/>
  <c r="S403" i="4" s="1"/>
  <c r="O332" i="3"/>
  <c r="O268" i="3"/>
  <c r="Q433" i="3"/>
  <c r="S440" i="4" s="1"/>
  <c r="P440" i="4"/>
  <c r="O433" i="3"/>
  <c r="P432" i="4"/>
  <c r="O425" i="3"/>
  <c r="Q425" i="3" s="1"/>
  <c r="P424" i="4"/>
  <c r="O417" i="3"/>
  <c r="Q417" i="3" s="1"/>
  <c r="P416" i="4"/>
  <c r="O409" i="3"/>
  <c r="Q409" i="3" s="1"/>
  <c r="P408" i="4"/>
  <c r="O401" i="3"/>
  <c r="Q401" i="3" s="1"/>
  <c r="S408" i="4" s="1"/>
  <c r="P400" i="4"/>
  <c r="O393" i="3"/>
  <c r="Q393" i="3" s="1"/>
  <c r="P392" i="4"/>
  <c r="O385" i="3"/>
  <c r="P384" i="4"/>
  <c r="O377" i="3"/>
  <c r="P376" i="4"/>
  <c r="O369" i="3"/>
  <c r="P368" i="4"/>
  <c r="O361" i="3"/>
  <c r="K425" i="4"/>
  <c r="K393" i="4"/>
  <c r="K361" i="4"/>
  <c r="K329" i="4"/>
  <c r="K297" i="4"/>
  <c r="K265" i="4"/>
  <c r="K233" i="4"/>
  <c r="P364" i="4"/>
  <c r="O388" i="3"/>
  <c r="Q395" i="4" s="1"/>
  <c r="O324" i="3"/>
  <c r="O260" i="3"/>
  <c r="K404" i="3"/>
  <c r="K411" i="4"/>
  <c r="K228" i="3"/>
  <c r="K235" i="4"/>
  <c r="K431" i="3"/>
  <c r="K438" i="4"/>
  <c r="K423" i="3"/>
  <c r="K430" i="4"/>
  <c r="K415" i="3"/>
  <c r="K422" i="4"/>
  <c r="K407" i="3"/>
  <c r="K414" i="4"/>
  <c r="K399" i="3"/>
  <c r="K406" i="4"/>
  <c r="K391" i="3"/>
  <c r="K398" i="4"/>
  <c r="K383" i="3"/>
  <c r="K390" i="4"/>
  <c r="K375" i="3"/>
  <c r="K382" i="4"/>
  <c r="K367" i="3"/>
  <c r="K374" i="4"/>
  <c r="K359" i="3"/>
  <c r="K366" i="4"/>
  <c r="K351" i="3"/>
  <c r="K358" i="4"/>
  <c r="K343" i="3"/>
  <c r="K350" i="4"/>
  <c r="K335" i="3"/>
  <c r="K342" i="4"/>
  <c r="K327" i="3"/>
  <c r="K334" i="4"/>
  <c r="K319" i="3"/>
  <c r="K326" i="4"/>
  <c r="K311" i="3"/>
  <c r="K318" i="4"/>
  <c r="K303" i="3"/>
  <c r="K310" i="4"/>
  <c r="K295" i="3"/>
  <c r="K302" i="4"/>
  <c r="K287" i="3"/>
  <c r="K294" i="4"/>
  <c r="K279" i="3"/>
  <c r="K286" i="4"/>
  <c r="K271" i="3"/>
  <c r="K278" i="4"/>
  <c r="K263" i="3"/>
  <c r="K270" i="4"/>
  <c r="K255" i="3"/>
  <c r="K262" i="4"/>
  <c r="K247" i="3"/>
  <c r="K254" i="4"/>
  <c r="K239" i="3"/>
  <c r="K246" i="4"/>
  <c r="K231" i="3"/>
  <c r="K238" i="4"/>
  <c r="K223" i="3"/>
  <c r="K230" i="4"/>
  <c r="P439" i="4"/>
  <c r="O432" i="3"/>
  <c r="P431" i="4"/>
  <c r="O424" i="3"/>
  <c r="P423" i="4"/>
  <c r="O416" i="3"/>
  <c r="P415" i="4"/>
  <c r="O408" i="3"/>
  <c r="Q408" i="3" s="1"/>
  <c r="S415" i="4" s="1"/>
  <c r="P407" i="4"/>
  <c r="O400" i="3"/>
  <c r="P399" i="4"/>
  <c r="O392" i="3"/>
  <c r="P391" i="4"/>
  <c r="O384" i="3"/>
  <c r="P383" i="4"/>
  <c r="O376" i="3"/>
  <c r="Q376" i="3" s="1"/>
  <c r="S383" i="4" s="1"/>
  <c r="P375" i="4"/>
  <c r="O368" i="3"/>
  <c r="P367" i="4"/>
  <c r="O360" i="3"/>
  <c r="P359" i="4"/>
  <c r="O352" i="3"/>
  <c r="P351" i="4"/>
  <c r="O344" i="3"/>
  <c r="Q344" i="3" s="1"/>
  <c r="S351" i="4" s="1"/>
  <c r="K423" i="4"/>
  <c r="K391" i="4"/>
  <c r="K359" i="4"/>
  <c r="K327" i="4"/>
  <c r="K295" i="4"/>
  <c r="K263" i="4"/>
  <c r="K231" i="4"/>
  <c r="P420" i="4"/>
  <c r="O380" i="3"/>
  <c r="Q380" i="3" s="1"/>
  <c r="S387" i="4" s="1"/>
  <c r="O316" i="3"/>
  <c r="O252" i="3"/>
  <c r="K430" i="3"/>
  <c r="K437" i="4"/>
  <c r="K422" i="3"/>
  <c r="L429" i="4" s="1"/>
  <c r="K429" i="4"/>
  <c r="K414" i="3"/>
  <c r="M414" i="3" s="1"/>
  <c r="K421" i="4"/>
  <c r="K406" i="3"/>
  <c r="K413" i="4"/>
  <c r="K398" i="3"/>
  <c r="K405" i="4"/>
  <c r="K390" i="3"/>
  <c r="L397" i="4" s="1"/>
  <c r="K397" i="4"/>
  <c r="K382" i="3"/>
  <c r="M382" i="3" s="1"/>
  <c r="N389" i="4" s="1"/>
  <c r="K389" i="4"/>
  <c r="K374" i="3"/>
  <c r="K381" i="4"/>
  <c r="K366" i="3"/>
  <c r="K373" i="4"/>
  <c r="K358" i="3"/>
  <c r="L365" i="4" s="1"/>
  <c r="K365" i="4"/>
  <c r="K350" i="3"/>
  <c r="M350" i="3" s="1"/>
  <c r="K357" i="4"/>
  <c r="K342" i="3"/>
  <c r="K349" i="4"/>
  <c r="K334" i="3"/>
  <c r="K341" i="4"/>
  <c r="K326" i="3"/>
  <c r="L333" i="4" s="1"/>
  <c r="K333" i="4"/>
  <c r="K318" i="3"/>
  <c r="M318" i="3" s="1"/>
  <c r="N325" i="4" s="1"/>
  <c r="K325" i="4"/>
  <c r="K310" i="3"/>
  <c r="K317" i="4"/>
  <c r="K302" i="3"/>
  <c r="K309" i="4"/>
  <c r="K294" i="3"/>
  <c r="L301" i="4" s="1"/>
  <c r="K301" i="4"/>
  <c r="K286" i="3"/>
  <c r="M286" i="3" s="1"/>
  <c r="N293" i="4" s="1"/>
  <c r="K293" i="4"/>
  <c r="K278" i="3"/>
  <c r="K285" i="4"/>
  <c r="K270" i="3"/>
  <c r="K277" i="4"/>
  <c r="K262" i="3"/>
  <c r="L269" i="4" s="1"/>
  <c r="K269" i="4"/>
  <c r="K254" i="3"/>
  <c r="M254" i="3" s="1"/>
  <c r="N261" i="4" s="1"/>
  <c r="K261" i="4"/>
  <c r="K246" i="3"/>
  <c r="K253" i="4"/>
  <c r="K238" i="3"/>
  <c r="K245" i="4"/>
  <c r="K230" i="3"/>
  <c r="L237" i="4" s="1"/>
  <c r="K237" i="4"/>
  <c r="K222" i="3"/>
  <c r="M222" i="3" s="1"/>
  <c r="N229" i="4" s="1"/>
  <c r="K229" i="4"/>
  <c r="P438" i="4"/>
  <c r="O431" i="3"/>
  <c r="P430" i="4"/>
  <c r="O423" i="3"/>
  <c r="P422" i="4"/>
  <c r="O415" i="3"/>
  <c r="P414" i="4"/>
  <c r="O407" i="3"/>
  <c r="P406" i="4"/>
  <c r="O399" i="3"/>
  <c r="P398" i="4"/>
  <c r="O391" i="3"/>
  <c r="P390" i="4"/>
  <c r="O383" i="3"/>
  <c r="P382" i="4"/>
  <c r="O375" i="3"/>
  <c r="P374" i="4"/>
  <c r="O367" i="3"/>
  <c r="P366" i="4"/>
  <c r="O359" i="3"/>
  <c r="K417" i="4"/>
  <c r="K385" i="4"/>
  <c r="K353" i="4"/>
  <c r="K321" i="4"/>
  <c r="K289" i="4"/>
  <c r="K257" i="4"/>
  <c r="O372" i="3"/>
  <c r="Q379" i="4" s="1"/>
  <c r="O308" i="3"/>
  <c r="O244" i="3"/>
  <c r="K420" i="3"/>
  <c r="K427" i="4"/>
  <c r="K396" i="3"/>
  <c r="K403" i="4"/>
  <c r="K372" i="3"/>
  <c r="K379" i="4"/>
  <c r="K340" i="3"/>
  <c r="K347" i="4"/>
  <c r="K316" i="3"/>
  <c r="K323" i="4"/>
  <c r="K284" i="3"/>
  <c r="K291" i="4"/>
  <c r="K260" i="3"/>
  <c r="K267" i="4"/>
  <c r="K236" i="3"/>
  <c r="K243" i="4"/>
  <c r="O421" i="3"/>
  <c r="Q421" i="3" s="1"/>
  <c r="S428" i="4" s="1"/>
  <c r="O405" i="3"/>
  <c r="Q405" i="3" s="1"/>
  <c r="S412" i="4" s="1"/>
  <c r="O373" i="3"/>
  <c r="Q373" i="3" s="1"/>
  <c r="S380" i="4" s="1"/>
  <c r="K429" i="3"/>
  <c r="K436" i="4"/>
  <c r="K421" i="3"/>
  <c r="M421" i="3" s="1"/>
  <c r="K428" i="4"/>
  <c r="K413" i="3"/>
  <c r="M413" i="3" s="1"/>
  <c r="K420" i="4"/>
  <c r="K405" i="3"/>
  <c r="K412" i="4"/>
  <c r="K397" i="3"/>
  <c r="K404" i="4"/>
  <c r="K389" i="3"/>
  <c r="M389" i="3" s="1"/>
  <c r="K396" i="4"/>
  <c r="K381" i="3"/>
  <c r="M381" i="3" s="1"/>
  <c r="N388" i="4" s="1"/>
  <c r="K388" i="4"/>
  <c r="K373" i="3"/>
  <c r="K380" i="4"/>
  <c r="K365" i="3"/>
  <c r="K372" i="4"/>
  <c r="K357" i="3"/>
  <c r="L364" i="4" s="1"/>
  <c r="K364" i="4"/>
  <c r="K349" i="3"/>
  <c r="M349" i="3" s="1"/>
  <c r="N356" i="4" s="1"/>
  <c r="K356" i="4"/>
  <c r="K341" i="3"/>
  <c r="K348" i="4"/>
  <c r="K333" i="3"/>
  <c r="K340" i="4"/>
  <c r="K325" i="3"/>
  <c r="L332" i="4" s="1"/>
  <c r="K332" i="4"/>
  <c r="K317" i="3"/>
  <c r="L324" i="4" s="1"/>
  <c r="K324" i="4"/>
  <c r="K309" i="3"/>
  <c r="K316" i="4"/>
  <c r="K301" i="3"/>
  <c r="K308" i="4"/>
  <c r="K293" i="3"/>
  <c r="L300" i="4" s="1"/>
  <c r="K300" i="4"/>
  <c r="K285" i="3"/>
  <c r="M285" i="3" s="1"/>
  <c r="K292" i="4"/>
  <c r="K277" i="3"/>
  <c r="K284" i="4"/>
  <c r="K269" i="3"/>
  <c r="K276" i="4"/>
  <c r="K261" i="3"/>
  <c r="L268" i="4" s="1"/>
  <c r="K268" i="4"/>
  <c r="K253" i="3"/>
  <c r="M253" i="3" s="1"/>
  <c r="N260" i="4" s="1"/>
  <c r="K260" i="4"/>
  <c r="K245" i="3"/>
  <c r="K252" i="4"/>
  <c r="K237" i="3"/>
  <c r="K244" i="4"/>
  <c r="K229" i="3"/>
  <c r="L236" i="4" s="1"/>
  <c r="K236" i="4"/>
  <c r="K221" i="3"/>
  <c r="L228" i="4" s="1"/>
  <c r="K228" i="4"/>
  <c r="P437" i="4"/>
  <c r="O430" i="3"/>
  <c r="P429" i="4"/>
  <c r="O422" i="3"/>
  <c r="P421" i="4"/>
  <c r="O414" i="3"/>
  <c r="P413" i="4"/>
  <c r="O406" i="3"/>
  <c r="P405" i="4"/>
  <c r="O398" i="3"/>
  <c r="P397" i="4"/>
  <c r="O390" i="3"/>
  <c r="P389" i="4"/>
  <c r="O382" i="3"/>
  <c r="P381" i="4"/>
  <c r="O374" i="3"/>
  <c r="P373" i="4"/>
  <c r="O366" i="3"/>
  <c r="P365" i="4"/>
  <c r="O358" i="3"/>
  <c r="Q358" i="3" s="1"/>
  <c r="P357" i="4"/>
  <c r="O350" i="3"/>
  <c r="P349" i="4"/>
  <c r="O342" i="3"/>
  <c r="P341" i="4"/>
  <c r="O334" i="3"/>
  <c r="P333" i="4"/>
  <c r="O326" i="3"/>
  <c r="Q326" i="3" s="1"/>
  <c r="P325" i="4"/>
  <c r="O318" i="3"/>
  <c r="P317" i="4"/>
  <c r="O310" i="3"/>
  <c r="P309" i="4"/>
  <c r="O302" i="3"/>
  <c r="K415" i="4"/>
  <c r="K383" i="4"/>
  <c r="K351" i="4"/>
  <c r="K319" i="4"/>
  <c r="K287" i="4"/>
  <c r="K255" i="4"/>
  <c r="P404" i="4"/>
  <c r="O428" i="3"/>
  <c r="Q428" i="3" s="1"/>
  <c r="S435" i="4" s="1"/>
  <c r="O364" i="3"/>
  <c r="Q364" i="3" s="1"/>
  <c r="S371" i="4" s="1"/>
  <c r="O300" i="3"/>
  <c r="O236" i="3"/>
  <c r="O355" i="3"/>
  <c r="O347" i="3"/>
  <c r="Q354" i="4" s="1"/>
  <c r="O339" i="3"/>
  <c r="O331" i="3"/>
  <c r="O323" i="3"/>
  <c r="O315" i="3"/>
  <c r="O307" i="3"/>
  <c r="O299" i="3"/>
  <c r="O291" i="3"/>
  <c r="O283" i="3"/>
  <c r="Q290" i="4" s="1"/>
  <c r="O275" i="3"/>
  <c r="O267" i="3"/>
  <c r="O259" i="3"/>
  <c r="O251" i="3"/>
  <c r="O243" i="3"/>
  <c r="O235" i="3"/>
  <c r="Q235" i="3" s="1"/>
  <c r="S242" i="4" s="1"/>
  <c r="O227" i="3"/>
  <c r="O219" i="3"/>
  <c r="Q226" i="4" s="1"/>
  <c r="O353" i="3"/>
  <c r="O345" i="3"/>
  <c r="O337" i="3"/>
  <c r="O329" i="3"/>
  <c r="O321" i="3"/>
  <c r="O313" i="3"/>
  <c r="Q313" i="3" s="1"/>
  <c r="O305" i="3"/>
  <c r="O297" i="3"/>
  <c r="Q297" i="3" s="1"/>
  <c r="S304" i="4" s="1"/>
  <c r="O289" i="3"/>
  <c r="O281" i="3"/>
  <c r="O273" i="3"/>
  <c r="O265" i="3"/>
  <c r="O257" i="3"/>
  <c r="O249" i="3"/>
  <c r="Q249" i="3" s="1"/>
  <c r="O241" i="3"/>
  <c r="O233" i="3"/>
  <c r="Q233" i="3" s="1"/>
  <c r="O225" i="3"/>
  <c r="O336" i="3"/>
  <c r="O328" i="3"/>
  <c r="O320" i="3"/>
  <c r="O312" i="3"/>
  <c r="O304" i="3"/>
  <c r="Q304" i="3" s="1"/>
  <c r="S311" i="4" s="1"/>
  <c r="O296" i="3"/>
  <c r="O288" i="3"/>
  <c r="Q295" i="4" s="1"/>
  <c r="O280" i="3"/>
  <c r="O272" i="3"/>
  <c r="O264" i="3"/>
  <c r="O256" i="3"/>
  <c r="O248" i="3"/>
  <c r="O240" i="3"/>
  <c r="Q240" i="3" s="1"/>
  <c r="S247" i="4" s="1"/>
  <c r="O232" i="3"/>
  <c r="O224" i="3"/>
  <c r="Q231" i="4" s="1"/>
  <c r="O351" i="3"/>
  <c r="O343" i="3"/>
  <c r="O335" i="3"/>
  <c r="O327" i="3"/>
  <c r="O319" i="3"/>
  <c r="O311" i="3"/>
  <c r="Q311" i="3" s="1"/>
  <c r="S318" i="4" s="1"/>
  <c r="O303" i="3"/>
  <c r="O295" i="3"/>
  <c r="Q295" i="3" s="1"/>
  <c r="S302" i="4" s="1"/>
  <c r="O287" i="3"/>
  <c r="O279" i="3"/>
  <c r="O271" i="3"/>
  <c r="O263" i="3"/>
  <c r="O255" i="3"/>
  <c r="O247" i="3"/>
  <c r="Q247" i="3" s="1"/>
  <c r="O239" i="3"/>
  <c r="O231" i="3"/>
  <c r="Q231" i="3" s="1"/>
  <c r="S238" i="4" s="1"/>
  <c r="O223" i="3"/>
  <c r="O294" i="3"/>
  <c r="Q294" i="3" s="1"/>
  <c r="O286" i="3"/>
  <c r="O278" i="3"/>
  <c r="O270" i="3"/>
  <c r="O262" i="3"/>
  <c r="Q262" i="3" s="1"/>
  <c r="O254" i="3"/>
  <c r="O246" i="3"/>
  <c r="Q246" i="3" s="1"/>
  <c r="S253" i="4" s="1"/>
  <c r="O238" i="3"/>
  <c r="O230" i="3"/>
  <c r="Q230" i="3" s="1"/>
  <c r="O222" i="3"/>
  <c r="P301" i="4"/>
  <c r="P269" i="4"/>
  <c r="P237" i="4"/>
  <c r="O212" i="3"/>
  <c r="O204" i="3"/>
  <c r="Q211" i="4" s="1"/>
  <c r="O196" i="3"/>
  <c r="O188" i="3"/>
  <c r="O180" i="3"/>
  <c r="O172" i="3"/>
  <c r="O164" i="3"/>
  <c r="O156" i="3"/>
  <c r="Q156" i="3" s="1"/>
  <c r="S163" i="4" s="1"/>
  <c r="O148" i="3"/>
  <c r="K224" i="4"/>
  <c r="K216" i="4"/>
  <c r="K208" i="4"/>
  <c r="K200" i="4"/>
  <c r="K192" i="4"/>
  <c r="K184" i="4"/>
  <c r="K176" i="4"/>
  <c r="K168" i="4"/>
  <c r="K160" i="4"/>
  <c r="P220" i="4"/>
  <c r="P212" i="4"/>
  <c r="P204" i="4"/>
  <c r="P196" i="4"/>
  <c r="P188" i="4"/>
  <c r="P180" i="4"/>
  <c r="P172" i="4"/>
  <c r="P164" i="4"/>
  <c r="P156" i="4"/>
  <c r="O211" i="3"/>
  <c r="O203" i="3"/>
  <c r="O195" i="3"/>
  <c r="O187" i="3"/>
  <c r="O179" i="3"/>
  <c r="Q179" i="3" s="1"/>
  <c r="S186" i="4" s="1"/>
  <c r="O171" i="3"/>
  <c r="O163" i="3"/>
  <c r="Q163" i="3" s="1"/>
  <c r="S170" i="4" s="1"/>
  <c r="O155" i="3"/>
  <c r="O147" i="3"/>
  <c r="K223" i="4"/>
  <c r="K215" i="4"/>
  <c r="K207" i="4"/>
  <c r="K199" i="4"/>
  <c r="K191" i="4"/>
  <c r="K183" i="4"/>
  <c r="K175" i="4"/>
  <c r="K167" i="4"/>
  <c r="K159" i="4"/>
  <c r="O218" i="3"/>
  <c r="O210" i="3"/>
  <c r="O202" i="3"/>
  <c r="Q209" i="4" s="1"/>
  <c r="O194" i="3"/>
  <c r="O186" i="3"/>
  <c r="Q186" i="3" s="1"/>
  <c r="S193" i="4" s="1"/>
  <c r="O178" i="3"/>
  <c r="O170" i="3"/>
  <c r="O162" i="3"/>
  <c r="O154" i="3"/>
  <c r="K222" i="4"/>
  <c r="K214" i="4"/>
  <c r="K206" i="4"/>
  <c r="K198" i="4"/>
  <c r="K190" i="4"/>
  <c r="K182" i="4"/>
  <c r="K174" i="4"/>
  <c r="K166" i="4"/>
  <c r="K158" i="4"/>
  <c r="O217" i="3"/>
  <c r="Q217" i="3" s="1"/>
  <c r="O209" i="3"/>
  <c r="O201" i="3"/>
  <c r="Q201" i="3" s="1"/>
  <c r="S208" i="4" s="1"/>
  <c r="O193" i="3"/>
  <c r="O185" i="3"/>
  <c r="O177" i="3"/>
  <c r="O169" i="3"/>
  <c r="O161" i="3"/>
  <c r="O153" i="3"/>
  <c r="Q153" i="3" s="1"/>
  <c r="K221" i="4"/>
  <c r="K213" i="4"/>
  <c r="K205" i="4"/>
  <c r="K197" i="4"/>
  <c r="K189" i="4"/>
  <c r="K181" i="4"/>
  <c r="K173" i="4"/>
  <c r="K165" i="4"/>
  <c r="K157" i="4"/>
  <c r="O216" i="3"/>
  <c r="Q216" i="3" s="1"/>
  <c r="S223" i="4" s="1"/>
  <c r="O208" i="3"/>
  <c r="O200" i="3"/>
  <c r="O192" i="3"/>
  <c r="O184" i="3"/>
  <c r="O176" i="3"/>
  <c r="O168" i="3"/>
  <c r="Q168" i="3" s="1"/>
  <c r="S175" i="4" s="1"/>
  <c r="O160" i="3"/>
  <c r="O152" i="3"/>
  <c r="Q159" i="4" s="1"/>
  <c r="K220" i="4"/>
  <c r="K212" i="4"/>
  <c r="K204" i="4"/>
  <c r="K196" i="4"/>
  <c r="K188" i="4"/>
  <c r="K180" i="4"/>
  <c r="K172" i="4"/>
  <c r="K164" i="4"/>
  <c r="K156" i="4"/>
  <c r="O215" i="3"/>
  <c r="O207" i="3"/>
  <c r="O199" i="3"/>
  <c r="O191" i="3"/>
  <c r="O183" i="3"/>
  <c r="Q183" i="3" s="1"/>
  <c r="S190" i="4" s="1"/>
  <c r="O175" i="3"/>
  <c r="O167" i="3"/>
  <c r="Q167" i="3" s="1"/>
  <c r="O159" i="3"/>
  <c r="O151" i="3"/>
  <c r="K219" i="4"/>
  <c r="K211" i="4"/>
  <c r="K203" i="4"/>
  <c r="K195" i="4"/>
  <c r="K187" i="4"/>
  <c r="K179" i="4"/>
  <c r="K171" i="4"/>
  <c r="K163" i="4"/>
  <c r="K155" i="4"/>
  <c r="O198" i="3"/>
  <c r="Q198" i="3" s="1"/>
  <c r="O166" i="3"/>
  <c r="Q166" i="3" s="1"/>
  <c r="K218" i="4"/>
  <c r="K210" i="4"/>
  <c r="K202" i="4"/>
  <c r="K194" i="4"/>
  <c r="K186" i="4"/>
  <c r="K178" i="4"/>
  <c r="K170" i="4"/>
  <c r="K162" i="4"/>
  <c r="K154" i="4"/>
  <c r="K147" i="4"/>
  <c r="K139" i="4"/>
  <c r="K131" i="4"/>
  <c r="K123" i="4"/>
  <c r="K115" i="4"/>
  <c r="K107" i="4"/>
  <c r="K99" i="4"/>
  <c r="K91" i="4"/>
  <c r="K83" i="4"/>
  <c r="P150" i="4"/>
  <c r="P142" i="4"/>
  <c r="P134" i="4"/>
  <c r="P126" i="4"/>
  <c r="P118" i="4"/>
  <c r="P110" i="4"/>
  <c r="P102" i="4"/>
  <c r="P94" i="4"/>
  <c r="P86" i="4"/>
  <c r="O140" i="3"/>
  <c r="O132" i="3"/>
  <c r="O124" i="3"/>
  <c r="Q124" i="3" s="1"/>
  <c r="S131" i="4" s="1"/>
  <c r="O116" i="3"/>
  <c r="O108" i="3"/>
  <c r="O100" i="3"/>
  <c r="Q100" i="3" s="1"/>
  <c r="S107" i="4" s="1"/>
  <c r="O92" i="3"/>
  <c r="O84" i="3"/>
  <c r="Q91" i="4" s="1"/>
  <c r="O76" i="3"/>
  <c r="K146" i="4"/>
  <c r="K138" i="4"/>
  <c r="K130" i="4"/>
  <c r="K122" i="4"/>
  <c r="K114" i="4"/>
  <c r="K106" i="4"/>
  <c r="K98" i="4"/>
  <c r="K90" i="4"/>
  <c r="K82" i="4"/>
  <c r="P149" i="4"/>
  <c r="P141" i="4"/>
  <c r="P133" i="4"/>
  <c r="P125" i="4"/>
  <c r="P117" i="4"/>
  <c r="P109" i="4"/>
  <c r="P101" i="4"/>
  <c r="P93" i="4"/>
  <c r="P85" i="4"/>
  <c r="O139" i="3"/>
  <c r="O131" i="3"/>
  <c r="O123" i="3"/>
  <c r="Q123" i="3" s="1"/>
  <c r="S130" i="4" s="1"/>
  <c r="O115" i="3"/>
  <c r="O107" i="3"/>
  <c r="Q107" i="3" s="1"/>
  <c r="S114" i="4" s="1"/>
  <c r="O99" i="3"/>
  <c r="O91" i="3"/>
  <c r="O83" i="3"/>
  <c r="Q83" i="3" s="1"/>
  <c r="S90" i="4" s="1"/>
  <c r="O75" i="3"/>
  <c r="O146" i="3"/>
  <c r="O138" i="3"/>
  <c r="Q138" i="3" s="1"/>
  <c r="S145" i="4" s="1"/>
  <c r="O130" i="3"/>
  <c r="O122" i="3"/>
  <c r="Q129" i="4" s="1"/>
  <c r="O114" i="3"/>
  <c r="O106" i="3"/>
  <c r="O98" i="3"/>
  <c r="Q98" i="3" s="1"/>
  <c r="S105" i="4" s="1"/>
  <c r="O90" i="3"/>
  <c r="O82" i="3"/>
  <c r="K152" i="4"/>
  <c r="K144" i="4"/>
  <c r="K136" i="4"/>
  <c r="K128" i="4"/>
  <c r="K120" i="4"/>
  <c r="K112" i="4"/>
  <c r="K104" i="4"/>
  <c r="K96" i="4"/>
  <c r="K88" i="4"/>
  <c r="O145" i="3"/>
  <c r="O137" i="3"/>
  <c r="Q137" i="3" s="1"/>
  <c r="S144" i="4" s="1"/>
  <c r="O129" i="3"/>
  <c r="O121" i="3"/>
  <c r="Q121" i="3" s="1"/>
  <c r="S128" i="4" s="1"/>
  <c r="O113" i="3"/>
  <c r="Q120" i="4" s="1"/>
  <c r="O105" i="3"/>
  <c r="O97" i="3"/>
  <c r="O89" i="3"/>
  <c r="Q89" i="3" s="1"/>
  <c r="O81" i="3"/>
  <c r="K151" i="4"/>
  <c r="K143" i="4"/>
  <c r="K135" i="4"/>
  <c r="K127" i="4"/>
  <c r="K119" i="4"/>
  <c r="K111" i="4"/>
  <c r="K103" i="4"/>
  <c r="K95" i="4"/>
  <c r="K87" i="4"/>
  <c r="O144" i="3"/>
  <c r="O136" i="3"/>
  <c r="Q136" i="3" s="1"/>
  <c r="S143" i="4" s="1"/>
  <c r="O128" i="3"/>
  <c r="Q135" i="4" s="1"/>
  <c r="O120" i="3"/>
  <c r="O112" i="3"/>
  <c r="O104" i="3"/>
  <c r="Q104" i="3" s="1"/>
  <c r="S111" i="4" s="1"/>
  <c r="O96" i="3"/>
  <c r="O88" i="3"/>
  <c r="Q88" i="3" s="1"/>
  <c r="S95" i="4" s="1"/>
  <c r="O80" i="3"/>
  <c r="K150" i="4"/>
  <c r="K142" i="4"/>
  <c r="K134" i="4"/>
  <c r="K126" i="4"/>
  <c r="K118" i="4"/>
  <c r="K110" i="4"/>
  <c r="K102" i="4"/>
  <c r="K94" i="4"/>
  <c r="K86" i="4"/>
  <c r="K149" i="4"/>
  <c r="K141" i="4"/>
  <c r="K133" i="4"/>
  <c r="K125" i="4"/>
  <c r="K117" i="4"/>
  <c r="K109" i="4"/>
  <c r="K101" i="4"/>
  <c r="K93" i="4"/>
  <c r="K85" i="4"/>
  <c r="O134" i="3"/>
  <c r="Q134" i="3" s="1"/>
  <c r="O102" i="3"/>
  <c r="Q102" i="3" s="1"/>
  <c r="K148" i="4"/>
  <c r="K140" i="4"/>
  <c r="K132" i="4"/>
  <c r="K124" i="4"/>
  <c r="K116" i="4"/>
  <c r="K108" i="4"/>
  <c r="K100" i="4"/>
  <c r="K92" i="4"/>
  <c r="K84" i="4"/>
  <c r="K75" i="4"/>
  <c r="P78" i="4"/>
  <c r="O68" i="3"/>
  <c r="K81" i="4"/>
  <c r="K73" i="4"/>
  <c r="P76" i="4"/>
  <c r="O74" i="3"/>
  <c r="O66" i="3"/>
  <c r="Q66" i="3" s="1"/>
  <c r="S73" i="4" s="1"/>
  <c r="K80" i="4"/>
  <c r="O73" i="3"/>
  <c r="Q80" i="4" s="1"/>
  <c r="K79" i="4"/>
  <c r="O72" i="3"/>
  <c r="Q72" i="3" s="1"/>
  <c r="S79" i="4" s="1"/>
  <c r="K78" i="4"/>
  <c r="K77" i="4"/>
  <c r="K76" i="4"/>
  <c r="K67" i="4"/>
  <c r="P70" i="4"/>
  <c r="O60" i="3"/>
  <c r="Q67" i="4" s="1"/>
  <c r="K65" i="4"/>
  <c r="P68" i="4"/>
  <c r="O58" i="3"/>
  <c r="K72" i="4"/>
  <c r="K64" i="4"/>
  <c r="O65" i="3"/>
  <c r="Q65" i="3" s="1"/>
  <c r="S72" i="4" s="1"/>
  <c r="O57" i="3"/>
  <c r="K71" i="4"/>
  <c r="O64" i="3"/>
  <c r="K70" i="4"/>
  <c r="K69" i="4"/>
  <c r="K68" i="4"/>
  <c r="K59" i="4"/>
  <c r="P61" i="4"/>
  <c r="O52" i="3"/>
  <c r="P60" i="4"/>
  <c r="K57" i="4"/>
  <c r="O50" i="3"/>
  <c r="K56" i="4"/>
  <c r="O49" i="3"/>
  <c r="Q49" i="3" s="1"/>
  <c r="S56" i="4" s="1"/>
  <c r="K63" i="4"/>
  <c r="K55" i="4"/>
  <c r="O56" i="3"/>
  <c r="O48" i="3"/>
  <c r="Q48" i="3" s="1"/>
  <c r="S55" i="4" s="1"/>
  <c r="K62" i="4"/>
  <c r="O55" i="3"/>
  <c r="Q55" i="3" s="1"/>
  <c r="K61" i="4"/>
  <c r="P52" i="4"/>
  <c r="K49" i="4"/>
  <c r="O43" i="3"/>
  <c r="Q43" i="3" s="1"/>
  <c r="S50" i="4" s="1"/>
  <c r="K48" i="4"/>
  <c r="O42" i="3"/>
  <c r="Q49" i="4" s="1"/>
  <c r="K47" i="4"/>
  <c r="O41" i="3"/>
  <c r="Q41" i="3" s="1"/>
  <c r="S48" i="4" s="1"/>
  <c r="K54" i="4"/>
  <c r="K46" i="4"/>
  <c r="O40" i="3"/>
  <c r="K53" i="4"/>
  <c r="O47" i="3"/>
  <c r="O39" i="3"/>
  <c r="Q39" i="3" s="1"/>
  <c r="S46" i="4" s="1"/>
  <c r="K52" i="4"/>
  <c r="O46" i="3"/>
  <c r="K51" i="4"/>
  <c r="K40" i="4"/>
  <c r="P42" i="4"/>
  <c r="P41" i="4"/>
  <c r="K38" i="4"/>
  <c r="P40" i="4"/>
  <c r="K45" i="4"/>
  <c r="K37" i="4"/>
  <c r="P39" i="4"/>
  <c r="K44" i="4"/>
  <c r="P38" i="4"/>
  <c r="K43" i="4"/>
  <c r="P45" i="4"/>
  <c r="P37" i="4"/>
  <c r="K42" i="4"/>
  <c r="P44" i="4"/>
  <c r="K41" i="4"/>
  <c r="P43" i="4"/>
  <c r="P33" i="4"/>
  <c r="K30" i="4"/>
  <c r="P32" i="4"/>
  <c r="K29" i="4"/>
  <c r="P31" i="4"/>
  <c r="K36" i="4"/>
  <c r="K28" i="4"/>
  <c r="P30" i="4"/>
  <c r="K35" i="4"/>
  <c r="P29" i="4"/>
  <c r="K34" i="4"/>
  <c r="P36" i="4"/>
  <c r="P28" i="4"/>
  <c r="K33" i="4"/>
  <c r="P35" i="4"/>
  <c r="K32" i="4"/>
  <c r="K24" i="4"/>
  <c r="O20" i="3"/>
  <c r="Q20" i="3" s="1"/>
  <c r="S27" i="4" s="1"/>
  <c r="K22" i="4"/>
  <c r="P24" i="4"/>
  <c r="O18" i="3"/>
  <c r="K21" i="4"/>
  <c r="P23" i="4"/>
  <c r="K20" i="4"/>
  <c r="P21" i="4"/>
  <c r="K27" i="4"/>
  <c r="K19" i="4"/>
  <c r="P20" i="4"/>
  <c r="K26" i="4"/>
  <c r="P19" i="4"/>
  <c r="K25" i="4"/>
  <c r="P22" i="4"/>
  <c r="P18" i="4"/>
  <c r="P17" i="4"/>
  <c r="P16" i="4"/>
  <c r="P15" i="4"/>
  <c r="P14" i="4"/>
  <c r="K18" i="4"/>
  <c r="K17" i="4"/>
  <c r="K16" i="4"/>
  <c r="K15" i="4"/>
  <c r="K14" i="4"/>
  <c r="K13" i="4"/>
  <c r="R772" i="3"/>
  <c r="U779" i="4" s="1"/>
  <c r="Q787" i="3"/>
  <c r="S794" i="4" s="1"/>
  <c r="Q779" i="3"/>
  <c r="S786" i="4" s="1"/>
  <c r="Q771" i="3"/>
  <c r="S778" i="4" s="1"/>
  <c r="Q763" i="3"/>
  <c r="S770" i="4" s="1"/>
  <c r="Q755" i="3"/>
  <c r="S762" i="4" s="1"/>
  <c r="Q747" i="3"/>
  <c r="S754" i="4" s="1"/>
  <c r="Q739" i="3"/>
  <c r="S746" i="4" s="1"/>
  <c r="Q723" i="3"/>
  <c r="S730" i="4" s="1"/>
  <c r="Q715" i="3"/>
  <c r="S722" i="4" s="1"/>
  <c r="Q707" i="3"/>
  <c r="S714" i="4" s="1"/>
  <c r="Q699" i="3"/>
  <c r="S706" i="4" s="1"/>
  <c r="Q691" i="3"/>
  <c r="S698" i="4" s="1"/>
  <c r="Q683" i="3"/>
  <c r="S690" i="4" s="1"/>
  <c r="Q675" i="3"/>
  <c r="S682" i="4" s="1"/>
  <c r="Q659" i="3"/>
  <c r="S666" i="4" s="1"/>
  <c r="Q651" i="3"/>
  <c r="S658" i="4" s="1"/>
  <c r="Q643" i="3"/>
  <c r="S650" i="4" s="1"/>
  <c r="Q627" i="3"/>
  <c r="S634" i="4" s="1"/>
  <c r="Q786" i="3"/>
  <c r="S793" i="4" s="1"/>
  <c r="Q770" i="3"/>
  <c r="S777" i="4" s="1"/>
  <c r="Q754" i="3"/>
  <c r="S761" i="4" s="1"/>
  <c r="Q746" i="3"/>
  <c r="S753" i="4" s="1"/>
  <c r="Q738" i="3"/>
  <c r="S745" i="4" s="1"/>
  <c r="Q730" i="3"/>
  <c r="S737" i="4" s="1"/>
  <c r="Q722" i="3"/>
  <c r="S729" i="4" s="1"/>
  <c r="Q706" i="3"/>
  <c r="S713" i="4" s="1"/>
  <c r="Q690" i="3"/>
  <c r="S697" i="4" s="1"/>
  <c r="Q682" i="3"/>
  <c r="S689" i="4" s="1"/>
  <c r="Q674" i="3"/>
  <c r="S681" i="4" s="1"/>
  <c r="Q666" i="3"/>
  <c r="S673" i="4" s="1"/>
  <c r="Q658" i="3"/>
  <c r="S665" i="4" s="1"/>
  <c r="Q650" i="3"/>
  <c r="S657" i="4" s="1"/>
  <c r="Q642" i="3"/>
  <c r="S649" i="4" s="1"/>
  <c r="Q634" i="3"/>
  <c r="S641" i="4" s="1"/>
  <c r="Q618" i="3"/>
  <c r="S625" i="4" s="1"/>
  <c r="K12" i="4"/>
  <c r="K11" i="4"/>
  <c r="M738" i="3"/>
  <c r="L745" i="4"/>
  <c r="M714" i="3"/>
  <c r="L721" i="4"/>
  <c r="M682" i="3"/>
  <c r="L689" i="4"/>
  <c r="L657" i="4"/>
  <c r="M610" i="3"/>
  <c r="N617" i="4" s="1"/>
  <c r="L617" i="4"/>
  <c r="M538" i="3"/>
  <c r="N545" i="4" s="1"/>
  <c r="L545" i="4"/>
  <c r="M498" i="3"/>
  <c r="N505" i="4" s="1"/>
  <c r="L505" i="4"/>
  <c r="M466" i="3"/>
  <c r="N473" i="4" s="1"/>
  <c r="L473" i="4"/>
  <c r="M434" i="3"/>
  <c r="N441" i="4" s="1"/>
  <c r="L441" i="4"/>
  <c r="M394" i="3"/>
  <c r="N401" i="4" s="1"/>
  <c r="L401" i="4"/>
  <c r="M362" i="3"/>
  <c r="N369" i="4" s="1"/>
  <c r="L369" i="4"/>
  <c r="M322" i="3"/>
  <c r="N329" i="4" s="1"/>
  <c r="L329" i="4"/>
  <c r="M290" i="3"/>
  <c r="N297" i="4" s="1"/>
  <c r="L297" i="4"/>
  <c r="M274" i="3"/>
  <c r="N281" i="4" s="1"/>
  <c r="L281" i="4"/>
  <c r="M250" i="3"/>
  <c r="N257" i="4" s="1"/>
  <c r="L257" i="4"/>
  <c r="M226" i="3"/>
  <c r="N233" i="4" s="1"/>
  <c r="L233" i="4"/>
  <c r="M202" i="3"/>
  <c r="N209" i="4" s="1"/>
  <c r="L209" i="4"/>
  <c r="M170" i="3"/>
  <c r="N177" i="4" s="1"/>
  <c r="L177" i="4"/>
  <c r="M146" i="3"/>
  <c r="N153" i="4" s="1"/>
  <c r="L153" i="4"/>
  <c r="M122" i="3"/>
  <c r="N129" i="4" s="1"/>
  <c r="L129" i="4"/>
  <c r="M90" i="3"/>
  <c r="N97" i="4" s="1"/>
  <c r="L97" i="4"/>
  <c r="M74" i="3"/>
  <c r="N81" i="4" s="1"/>
  <c r="L81" i="4"/>
  <c r="M42" i="3"/>
  <c r="N49" i="4" s="1"/>
  <c r="L49" i="4"/>
  <c r="M26" i="3"/>
  <c r="N33" i="4" s="1"/>
  <c r="L33" i="4"/>
  <c r="M785" i="3"/>
  <c r="N792" i="4" s="1"/>
  <c r="L792" i="4"/>
  <c r="M777" i="3"/>
  <c r="N784" i="4" s="1"/>
  <c r="L784" i="4"/>
  <c r="M769" i="3"/>
  <c r="N776" i="4" s="1"/>
  <c r="L776" i="4"/>
  <c r="M761" i="3"/>
  <c r="N768" i="4" s="1"/>
  <c r="L768" i="4"/>
  <c r="M753" i="3"/>
  <c r="N760" i="4" s="1"/>
  <c r="L760" i="4"/>
  <c r="M745" i="3"/>
  <c r="N752" i="4" s="1"/>
  <c r="L752" i="4"/>
  <c r="M737" i="3"/>
  <c r="N744" i="4" s="1"/>
  <c r="L744" i="4"/>
  <c r="M729" i="3"/>
  <c r="N736" i="4" s="1"/>
  <c r="L736" i="4"/>
  <c r="M721" i="3"/>
  <c r="N728" i="4" s="1"/>
  <c r="L728" i="4"/>
  <c r="M713" i="3"/>
  <c r="N720" i="4" s="1"/>
  <c r="L720" i="4"/>
  <c r="M705" i="3"/>
  <c r="N712" i="4" s="1"/>
  <c r="L712" i="4"/>
  <c r="M697" i="3"/>
  <c r="N704" i="4" s="1"/>
  <c r="L704" i="4"/>
  <c r="M689" i="3"/>
  <c r="N696" i="4" s="1"/>
  <c r="L696" i="4"/>
  <c r="M681" i="3"/>
  <c r="N688" i="4" s="1"/>
  <c r="L688" i="4"/>
  <c r="M673" i="3"/>
  <c r="N680" i="4" s="1"/>
  <c r="L680" i="4"/>
  <c r="M665" i="3"/>
  <c r="N672" i="4" s="1"/>
  <c r="L672" i="4"/>
  <c r="M657" i="3"/>
  <c r="N664" i="4" s="1"/>
  <c r="L664" i="4"/>
  <c r="M649" i="3"/>
  <c r="N656" i="4" s="1"/>
  <c r="L656" i="4"/>
  <c r="L648" i="4"/>
  <c r="M625" i="3"/>
  <c r="N632" i="4" s="1"/>
  <c r="L632" i="4"/>
  <c r="M617" i="3"/>
  <c r="N624" i="4" s="1"/>
  <c r="L624" i="4"/>
  <c r="M609" i="3"/>
  <c r="N616" i="4" s="1"/>
  <c r="L616" i="4"/>
  <c r="M601" i="3"/>
  <c r="N608" i="4" s="1"/>
  <c r="M577" i="3"/>
  <c r="N584" i="4" s="1"/>
  <c r="L584" i="4"/>
  <c r="M569" i="3"/>
  <c r="N576" i="4" s="1"/>
  <c r="L576" i="4"/>
  <c r="M561" i="3"/>
  <c r="N568" i="4" s="1"/>
  <c r="L568" i="4"/>
  <c r="M553" i="3"/>
  <c r="N560" i="4" s="1"/>
  <c r="L560" i="4"/>
  <c r="M545" i="3"/>
  <c r="N552" i="4" s="1"/>
  <c r="L552" i="4"/>
  <c r="M529" i="3"/>
  <c r="N536" i="4" s="1"/>
  <c r="L536" i="4"/>
  <c r="M521" i="3"/>
  <c r="N528" i="4" s="1"/>
  <c r="L528" i="4"/>
  <c r="M513" i="3"/>
  <c r="N520" i="4" s="1"/>
  <c r="M505" i="3"/>
  <c r="N512" i="4" s="1"/>
  <c r="L512" i="4"/>
  <c r="M497" i="3"/>
  <c r="N504" i="4" s="1"/>
  <c r="L504" i="4"/>
  <c r="M489" i="3"/>
  <c r="N496" i="4" s="1"/>
  <c r="L496" i="4"/>
  <c r="L480" i="4"/>
  <c r="M465" i="3"/>
  <c r="N472" i="4" s="1"/>
  <c r="L472" i="4"/>
  <c r="M457" i="3"/>
  <c r="N464" i="4" s="1"/>
  <c r="L464" i="4"/>
  <c r="M433" i="3"/>
  <c r="N440" i="4" s="1"/>
  <c r="L440" i="4"/>
  <c r="M425" i="3"/>
  <c r="N432" i="4" s="1"/>
  <c r="L432" i="4"/>
  <c r="M401" i="3"/>
  <c r="N408" i="4" s="1"/>
  <c r="L408" i="4"/>
  <c r="M393" i="3"/>
  <c r="N400" i="4" s="1"/>
  <c r="L400" i="4"/>
  <c r="L384" i="4"/>
  <c r="M369" i="3"/>
  <c r="N376" i="4" s="1"/>
  <c r="L376" i="4"/>
  <c r="M361" i="3"/>
  <c r="N368" i="4" s="1"/>
  <c r="L368" i="4"/>
  <c r="M337" i="3"/>
  <c r="N344" i="4" s="1"/>
  <c r="L344" i="4"/>
  <c r="M329" i="3"/>
  <c r="N336" i="4" s="1"/>
  <c r="L336" i="4"/>
  <c r="M305" i="3"/>
  <c r="N312" i="4" s="1"/>
  <c r="L312" i="4"/>
  <c r="M297" i="3"/>
  <c r="N304" i="4" s="1"/>
  <c r="L304" i="4"/>
  <c r="M273" i="3"/>
  <c r="N280" i="4" s="1"/>
  <c r="L280" i="4"/>
  <c r="M265" i="3"/>
  <c r="N272" i="4" s="1"/>
  <c r="L272" i="4"/>
  <c r="L256" i="4"/>
  <c r="M241" i="3"/>
  <c r="N248" i="4" s="1"/>
  <c r="L248" i="4"/>
  <c r="M233" i="3"/>
  <c r="N240" i="4" s="1"/>
  <c r="L240" i="4"/>
  <c r="M217" i="3"/>
  <c r="N224" i="4" s="1"/>
  <c r="L224" i="4"/>
  <c r="M209" i="3"/>
  <c r="N216" i="4" s="1"/>
  <c r="L216" i="4"/>
  <c r="M201" i="3"/>
  <c r="N208" i="4" s="1"/>
  <c r="L208" i="4"/>
  <c r="M193" i="3"/>
  <c r="N200" i="4" s="1"/>
  <c r="L200" i="4"/>
  <c r="M185" i="3"/>
  <c r="N192" i="4" s="1"/>
  <c r="L192" i="4"/>
  <c r="M177" i="3"/>
  <c r="N184" i="4" s="1"/>
  <c r="L184" i="4"/>
  <c r="M169" i="3"/>
  <c r="N176" i="4" s="1"/>
  <c r="L176" i="4"/>
  <c r="M161" i="3"/>
  <c r="N168" i="4" s="1"/>
  <c r="L168" i="4"/>
  <c r="M153" i="3"/>
  <c r="N160" i="4" s="1"/>
  <c r="L160" i="4"/>
  <c r="M145" i="3"/>
  <c r="N152" i="4" s="1"/>
  <c r="L152" i="4"/>
  <c r="M137" i="3"/>
  <c r="N144" i="4" s="1"/>
  <c r="L144" i="4"/>
  <c r="M129" i="3"/>
  <c r="N136" i="4" s="1"/>
  <c r="L136" i="4"/>
  <c r="M121" i="3"/>
  <c r="N128" i="4" s="1"/>
  <c r="L128" i="4"/>
  <c r="M113" i="3"/>
  <c r="N120" i="4" s="1"/>
  <c r="L120" i="4"/>
  <c r="M105" i="3"/>
  <c r="N112" i="4" s="1"/>
  <c r="L112" i="4"/>
  <c r="M97" i="3"/>
  <c r="N104" i="4" s="1"/>
  <c r="L104" i="4"/>
  <c r="M89" i="3"/>
  <c r="N96" i="4" s="1"/>
  <c r="L96" i="4"/>
  <c r="M81" i="3"/>
  <c r="N88" i="4" s="1"/>
  <c r="L88" i="4"/>
  <c r="M73" i="3"/>
  <c r="N80" i="4" s="1"/>
  <c r="L80" i="4"/>
  <c r="M65" i="3"/>
  <c r="N72" i="4" s="1"/>
  <c r="L72" i="4"/>
  <c r="M57" i="3"/>
  <c r="N64" i="4" s="1"/>
  <c r="L64" i="4"/>
  <c r="M49" i="3"/>
  <c r="N56" i="4" s="1"/>
  <c r="L56" i="4"/>
  <c r="M41" i="3"/>
  <c r="N48" i="4" s="1"/>
  <c r="L48" i="4"/>
  <c r="M33" i="3"/>
  <c r="N40" i="4" s="1"/>
  <c r="L40" i="4"/>
  <c r="M25" i="3"/>
  <c r="N32" i="4" s="1"/>
  <c r="L32" i="4"/>
  <c r="M17" i="3"/>
  <c r="N24" i="4" s="1"/>
  <c r="L24" i="4"/>
  <c r="M9" i="3"/>
  <c r="N16" i="4" s="1"/>
  <c r="L16" i="4"/>
  <c r="L789" i="4"/>
  <c r="N785" i="4"/>
  <c r="N781" i="4"/>
  <c r="L741" i="4"/>
  <c r="L727" i="4"/>
  <c r="L709" i="4"/>
  <c r="L695" i="4"/>
  <c r="L671" i="4"/>
  <c r="L607" i="4"/>
  <c r="M698" i="3"/>
  <c r="L705" i="4"/>
  <c r="M658" i="3"/>
  <c r="L665" i="4"/>
  <c r="M602" i="3"/>
  <c r="N609" i="4" s="1"/>
  <c r="L609" i="4"/>
  <c r="M570" i="3"/>
  <c r="N577" i="4" s="1"/>
  <c r="L577" i="4"/>
  <c r="M474" i="3"/>
  <c r="N481" i="4" s="1"/>
  <c r="L481" i="4"/>
  <c r="M442" i="3"/>
  <c r="N449" i="4" s="1"/>
  <c r="L449" i="4"/>
  <c r="M410" i="3"/>
  <c r="N417" i="4" s="1"/>
  <c r="L417" i="4"/>
  <c r="M370" i="3"/>
  <c r="N377" i="4" s="1"/>
  <c r="L377" i="4"/>
  <c r="M338" i="3"/>
  <c r="N345" i="4" s="1"/>
  <c r="L345" i="4"/>
  <c r="M314" i="3"/>
  <c r="N321" i="4" s="1"/>
  <c r="L321" i="4"/>
  <c r="M282" i="3"/>
  <c r="N289" i="4" s="1"/>
  <c r="L289" i="4"/>
  <c r="M234" i="3"/>
  <c r="N241" i="4" s="1"/>
  <c r="L241" i="4"/>
  <c r="M210" i="3"/>
  <c r="N217" i="4" s="1"/>
  <c r="L217" i="4"/>
  <c r="M178" i="3"/>
  <c r="N185" i="4" s="1"/>
  <c r="L185" i="4"/>
  <c r="M154" i="3"/>
  <c r="N161" i="4" s="1"/>
  <c r="L161" i="4"/>
  <c r="M130" i="3"/>
  <c r="N137" i="4" s="1"/>
  <c r="L137" i="4"/>
  <c r="M98" i="3"/>
  <c r="N105" i="4" s="1"/>
  <c r="L105" i="4"/>
  <c r="M82" i="3"/>
  <c r="N89" i="4" s="1"/>
  <c r="L89" i="4"/>
  <c r="M58" i="3"/>
  <c r="N65" i="4" s="1"/>
  <c r="L65" i="4"/>
  <c r="M34" i="3"/>
  <c r="N41" i="4" s="1"/>
  <c r="L41" i="4"/>
  <c r="M672" i="3"/>
  <c r="N679" i="4" s="1"/>
  <c r="L679" i="4"/>
  <c r="M656" i="3"/>
  <c r="N663" i="4" s="1"/>
  <c r="L663" i="4"/>
  <c r="M624" i="3"/>
  <c r="N631" i="4" s="1"/>
  <c r="L631" i="4"/>
  <c r="M592" i="3"/>
  <c r="N599" i="4" s="1"/>
  <c r="L599" i="4"/>
  <c r="M568" i="3"/>
  <c r="N575" i="4" s="1"/>
  <c r="L575" i="4"/>
  <c r="M536" i="3"/>
  <c r="N543" i="4" s="1"/>
  <c r="L543" i="4"/>
  <c r="M528" i="3"/>
  <c r="N535" i="4" s="1"/>
  <c r="L535" i="4"/>
  <c r="M520" i="3"/>
  <c r="N527" i="4" s="1"/>
  <c r="L527" i="4"/>
  <c r="M504" i="3"/>
  <c r="N511" i="4" s="1"/>
  <c r="L511" i="4"/>
  <c r="M496" i="3"/>
  <c r="N503" i="4" s="1"/>
  <c r="L503" i="4"/>
  <c r="M488" i="3"/>
  <c r="N495" i="4" s="1"/>
  <c r="L495" i="4"/>
  <c r="M472" i="3"/>
  <c r="N479" i="4" s="1"/>
  <c r="L479" i="4"/>
  <c r="M464" i="3"/>
  <c r="N471" i="4" s="1"/>
  <c r="L471" i="4"/>
  <c r="M456" i="3"/>
  <c r="N463" i="4" s="1"/>
  <c r="L463" i="4"/>
  <c r="M440" i="3"/>
  <c r="N447" i="4" s="1"/>
  <c r="L447" i="4"/>
  <c r="M432" i="3"/>
  <c r="N439" i="4" s="1"/>
  <c r="L439" i="4"/>
  <c r="M424" i="3"/>
  <c r="N431" i="4" s="1"/>
  <c r="L431" i="4"/>
  <c r="M408" i="3"/>
  <c r="N415" i="4" s="1"/>
  <c r="L415" i="4"/>
  <c r="M400" i="3"/>
  <c r="N407" i="4" s="1"/>
  <c r="L407" i="4"/>
  <c r="M392" i="3"/>
  <c r="N399" i="4" s="1"/>
  <c r="L399" i="4"/>
  <c r="M384" i="3"/>
  <c r="N391" i="4" s="1"/>
  <c r="L391" i="4"/>
  <c r="M376" i="3"/>
  <c r="N383" i="4" s="1"/>
  <c r="L383" i="4"/>
  <c r="M368" i="3"/>
  <c r="N375" i="4" s="1"/>
  <c r="L375" i="4"/>
  <c r="M360" i="3"/>
  <c r="N367" i="4" s="1"/>
  <c r="L367" i="4"/>
  <c r="M352" i="3"/>
  <c r="N359" i="4" s="1"/>
  <c r="L359" i="4"/>
  <c r="M344" i="3"/>
  <c r="N351" i="4" s="1"/>
  <c r="L351" i="4"/>
  <c r="M336" i="3"/>
  <c r="N343" i="4" s="1"/>
  <c r="L343" i="4"/>
  <c r="M328" i="3"/>
  <c r="N335" i="4" s="1"/>
  <c r="L335" i="4"/>
  <c r="M320" i="3"/>
  <c r="N327" i="4" s="1"/>
  <c r="L327" i="4"/>
  <c r="M312" i="3"/>
  <c r="N319" i="4" s="1"/>
  <c r="L319" i="4"/>
  <c r="M304" i="3"/>
  <c r="N311" i="4" s="1"/>
  <c r="L311" i="4"/>
  <c r="M296" i="3"/>
  <c r="N303" i="4" s="1"/>
  <c r="L303" i="4"/>
  <c r="M288" i="3"/>
  <c r="N295" i="4" s="1"/>
  <c r="L295" i="4"/>
  <c r="M280" i="3"/>
  <c r="N287" i="4" s="1"/>
  <c r="L287" i="4"/>
  <c r="M272" i="3"/>
  <c r="N279" i="4" s="1"/>
  <c r="L279" i="4"/>
  <c r="M264" i="3"/>
  <c r="N271" i="4" s="1"/>
  <c r="L271" i="4"/>
  <c r="M256" i="3"/>
  <c r="N263" i="4" s="1"/>
  <c r="L263" i="4"/>
  <c r="M248" i="3"/>
  <c r="N255" i="4" s="1"/>
  <c r="L255" i="4"/>
  <c r="M240" i="3"/>
  <c r="N247" i="4" s="1"/>
  <c r="L247" i="4"/>
  <c r="M232" i="3"/>
  <c r="N239" i="4" s="1"/>
  <c r="L239" i="4"/>
  <c r="M224" i="3"/>
  <c r="N231" i="4" s="1"/>
  <c r="L231" i="4"/>
  <c r="M216" i="3"/>
  <c r="N223" i="4" s="1"/>
  <c r="L223" i="4"/>
  <c r="M208" i="3"/>
  <c r="N215" i="4" s="1"/>
  <c r="L215" i="4"/>
  <c r="M200" i="3"/>
  <c r="N207" i="4" s="1"/>
  <c r="L207" i="4"/>
  <c r="M192" i="3"/>
  <c r="N199" i="4" s="1"/>
  <c r="L199" i="4"/>
  <c r="M184" i="3"/>
  <c r="N191" i="4" s="1"/>
  <c r="L191" i="4"/>
  <c r="M176" i="3"/>
  <c r="N183" i="4" s="1"/>
  <c r="L183" i="4"/>
  <c r="M168" i="3"/>
  <c r="N175" i="4" s="1"/>
  <c r="L175" i="4"/>
  <c r="M160" i="3"/>
  <c r="N167" i="4" s="1"/>
  <c r="L167" i="4"/>
  <c r="M152" i="3"/>
  <c r="N159" i="4" s="1"/>
  <c r="L159" i="4"/>
  <c r="M144" i="3"/>
  <c r="N151" i="4" s="1"/>
  <c r="L151" i="4"/>
  <c r="M136" i="3"/>
  <c r="N143" i="4" s="1"/>
  <c r="L143" i="4"/>
  <c r="M128" i="3"/>
  <c r="N135" i="4" s="1"/>
  <c r="L135" i="4"/>
  <c r="M120" i="3"/>
  <c r="N127" i="4" s="1"/>
  <c r="L127" i="4"/>
  <c r="M112" i="3"/>
  <c r="N119" i="4" s="1"/>
  <c r="L119" i="4"/>
  <c r="M104" i="3"/>
  <c r="N111" i="4" s="1"/>
  <c r="L111" i="4"/>
  <c r="M96" i="3"/>
  <c r="N103" i="4" s="1"/>
  <c r="L103" i="4"/>
  <c r="M88" i="3"/>
  <c r="N95" i="4" s="1"/>
  <c r="L95" i="4"/>
  <c r="M80" i="3"/>
  <c r="N87" i="4" s="1"/>
  <c r="L87" i="4"/>
  <c r="M72" i="3"/>
  <c r="N79" i="4" s="1"/>
  <c r="L79" i="4"/>
  <c r="M64" i="3"/>
  <c r="N71" i="4" s="1"/>
  <c r="L71" i="4"/>
  <c r="M56" i="3"/>
  <c r="N63" i="4" s="1"/>
  <c r="L63" i="4"/>
  <c r="M48" i="3"/>
  <c r="N55" i="4" s="1"/>
  <c r="L55" i="4"/>
  <c r="M40" i="3"/>
  <c r="N47" i="4" s="1"/>
  <c r="L47" i="4"/>
  <c r="M32" i="3"/>
  <c r="N39" i="4" s="1"/>
  <c r="L39" i="4"/>
  <c r="M24" i="3"/>
  <c r="N31" i="4" s="1"/>
  <c r="L31" i="4"/>
  <c r="M16" i="3"/>
  <c r="N23" i="4" s="1"/>
  <c r="L23" i="4"/>
  <c r="M8" i="3"/>
  <c r="N15" i="4" s="1"/>
  <c r="L15" i="4"/>
  <c r="L795" i="4"/>
  <c r="N777" i="4"/>
  <c r="N773" i="4"/>
  <c r="N769" i="4"/>
  <c r="N765" i="4"/>
  <c r="N761" i="4"/>
  <c r="N757" i="4"/>
  <c r="L731" i="4"/>
  <c r="L699" i="4"/>
  <c r="N684" i="4"/>
  <c r="L675" i="4"/>
  <c r="L651" i="4"/>
  <c r="L636" i="4"/>
  <c r="N620" i="4"/>
  <c r="L611" i="4"/>
  <c r="M722" i="3"/>
  <c r="L729" i="4"/>
  <c r="M666" i="3"/>
  <c r="L673" i="4"/>
  <c r="M634" i="3"/>
  <c r="L641" i="4"/>
  <c r="M594" i="3"/>
  <c r="N601" i="4" s="1"/>
  <c r="L601" i="4"/>
  <c r="M562" i="3"/>
  <c r="N569" i="4" s="1"/>
  <c r="L569" i="4"/>
  <c r="M530" i="3"/>
  <c r="N537" i="4" s="1"/>
  <c r="L537" i="4"/>
  <c r="M450" i="3"/>
  <c r="N457" i="4" s="1"/>
  <c r="L457" i="4"/>
  <c r="M418" i="3"/>
  <c r="N425" i="4" s="1"/>
  <c r="L425" i="4"/>
  <c r="M378" i="3"/>
  <c r="N385" i="4" s="1"/>
  <c r="L385" i="4"/>
  <c r="M346" i="3"/>
  <c r="N353" i="4" s="1"/>
  <c r="L353" i="4"/>
  <c r="M298" i="3"/>
  <c r="N305" i="4" s="1"/>
  <c r="L305" i="4"/>
  <c r="M258" i="3"/>
  <c r="N265" i="4" s="1"/>
  <c r="L265" i="4"/>
  <c r="M186" i="3"/>
  <c r="N193" i="4" s="1"/>
  <c r="L193" i="4"/>
  <c r="M10" i="3"/>
  <c r="N17" i="4" s="1"/>
  <c r="L17" i="4"/>
  <c r="M775" i="3"/>
  <c r="N782" i="4" s="1"/>
  <c r="L782" i="4"/>
  <c r="M767" i="3"/>
  <c r="N774" i="4" s="1"/>
  <c r="L774" i="4"/>
  <c r="M759" i="3"/>
  <c r="N766" i="4" s="1"/>
  <c r="L766" i="4"/>
  <c r="M751" i="3"/>
  <c r="N758" i="4" s="1"/>
  <c r="L758" i="4"/>
  <c r="M743" i="3"/>
  <c r="N750" i="4" s="1"/>
  <c r="L750" i="4"/>
  <c r="M735" i="3"/>
  <c r="N742" i="4" s="1"/>
  <c r="L742" i="4"/>
  <c r="M727" i="3"/>
  <c r="N734" i="4" s="1"/>
  <c r="L734" i="4"/>
  <c r="M719" i="3"/>
  <c r="N726" i="4" s="1"/>
  <c r="L726" i="4"/>
  <c r="M711" i="3"/>
  <c r="N718" i="4" s="1"/>
  <c r="L718" i="4"/>
  <c r="M703" i="3"/>
  <c r="N710" i="4" s="1"/>
  <c r="L710" i="4"/>
  <c r="M695" i="3"/>
  <c r="N702" i="4" s="1"/>
  <c r="L702" i="4"/>
  <c r="M687" i="3"/>
  <c r="N694" i="4" s="1"/>
  <c r="L694" i="4"/>
  <c r="M679" i="3"/>
  <c r="N686" i="4" s="1"/>
  <c r="L686" i="4"/>
  <c r="M671" i="3"/>
  <c r="N678" i="4" s="1"/>
  <c r="L678" i="4"/>
  <c r="M663" i="3"/>
  <c r="N670" i="4" s="1"/>
  <c r="L670" i="4"/>
  <c r="M655" i="3"/>
  <c r="N662" i="4" s="1"/>
  <c r="L662" i="4"/>
  <c r="M647" i="3"/>
  <c r="N654" i="4" s="1"/>
  <c r="L654" i="4"/>
  <c r="M639" i="3"/>
  <c r="N646" i="4" s="1"/>
  <c r="L646" i="4"/>
  <c r="M631" i="3"/>
  <c r="N638" i="4" s="1"/>
  <c r="L638" i="4"/>
  <c r="M623" i="3"/>
  <c r="N630" i="4" s="1"/>
  <c r="L630" i="4"/>
  <c r="M615" i="3"/>
  <c r="N622" i="4" s="1"/>
  <c r="L622" i="4"/>
  <c r="M607" i="3"/>
  <c r="N614" i="4" s="1"/>
  <c r="L614" i="4"/>
  <c r="M599" i="3"/>
  <c r="N606" i="4" s="1"/>
  <c r="L606" i="4"/>
  <c r="M591" i="3"/>
  <c r="N598" i="4" s="1"/>
  <c r="L598" i="4"/>
  <c r="M583" i="3"/>
  <c r="N590" i="4" s="1"/>
  <c r="L590" i="4"/>
  <c r="M575" i="3"/>
  <c r="N582" i="4" s="1"/>
  <c r="L582" i="4"/>
  <c r="M567" i="3"/>
  <c r="N574" i="4" s="1"/>
  <c r="L574" i="4"/>
  <c r="M559" i="3"/>
  <c r="N566" i="4" s="1"/>
  <c r="L566" i="4"/>
  <c r="M551" i="3"/>
  <c r="N558" i="4" s="1"/>
  <c r="L558" i="4"/>
  <c r="M543" i="3"/>
  <c r="N550" i="4" s="1"/>
  <c r="L550" i="4"/>
  <c r="M535" i="3"/>
  <c r="N542" i="4" s="1"/>
  <c r="L542" i="4"/>
  <c r="M527" i="3"/>
  <c r="N534" i="4" s="1"/>
  <c r="L534" i="4"/>
  <c r="M519" i="3"/>
  <c r="N526" i="4" s="1"/>
  <c r="L526" i="4"/>
  <c r="M511" i="3"/>
  <c r="N518" i="4" s="1"/>
  <c r="L518" i="4"/>
  <c r="M503" i="3"/>
  <c r="N510" i="4" s="1"/>
  <c r="L510" i="4"/>
  <c r="M495" i="3"/>
  <c r="N502" i="4" s="1"/>
  <c r="L502" i="4"/>
  <c r="M487" i="3"/>
  <c r="N494" i="4" s="1"/>
  <c r="L494" i="4"/>
  <c r="M479" i="3"/>
  <c r="N486" i="4" s="1"/>
  <c r="L486" i="4"/>
  <c r="M471" i="3"/>
  <c r="N478" i="4" s="1"/>
  <c r="L478" i="4"/>
  <c r="M463" i="3"/>
  <c r="N470" i="4" s="1"/>
  <c r="L470" i="4"/>
  <c r="M455" i="3"/>
  <c r="N462" i="4" s="1"/>
  <c r="L462" i="4"/>
  <c r="M447" i="3"/>
  <c r="N454" i="4" s="1"/>
  <c r="L454" i="4"/>
  <c r="M439" i="3"/>
  <c r="N446" i="4" s="1"/>
  <c r="L446" i="4"/>
  <c r="M431" i="3"/>
  <c r="N438" i="4" s="1"/>
  <c r="L438" i="4"/>
  <c r="M423" i="3"/>
  <c r="N430" i="4" s="1"/>
  <c r="L430" i="4"/>
  <c r="M415" i="3"/>
  <c r="N422" i="4" s="1"/>
  <c r="L422" i="4"/>
  <c r="M407" i="3"/>
  <c r="N414" i="4" s="1"/>
  <c r="L414" i="4"/>
  <c r="M399" i="3"/>
  <c r="N406" i="4" s="1"/>
  <c r="L406" i="4"/>
  <c r="M391" i="3"/>
  <c r="N398" i="4" s="1"/>
  <c r="L398" i="4"/>
  <c r="M383" i="3"/>
  <c r="N390" i="4" s="1"/>
  <c r="L390" i="4"/>
  <c r="M375" i="3"/>
  <c r="N382" i="4" s="1"/>
  <c r="L382" i="4"/>
  <c r="M367" i="3"/>
  <c r="N374" i="4" s="1"/>
  <c r="L374" i="4"/>
  <c r="M359" i="3"/>
  <c r="N366" i="4" s="1"/>
  <c r="L366" i="4"/>
  <c r="M351" i="3"/>
  <c r="N358" i="4" s="1"/>
  <c r="L358" i="4"/>
  <c r="M343" i="3"/>
  <c r="N350" i="4" s="1"/>
  <c r="L350" i="4"/>
  <c r="M335" i="3"/>
  <c r="N342" i="4" s="1"/>
  <c r="L342" i="4"/>
  <c r="M327" i="3"/>
  <c r="N334" i="4" s="1"/>
  <c r="L334" i="4"/>
  <c r="M319" i="3"/>
  <c r="N326" i="4" s="1"/>
  <c r="L326" i="4"/>
  <c r="M311" i="3"/>
  <c r="N318" i="4" s="1"/>
  <c r="L318" i="4"/>
  <c r="M303" i="3"/>
  <c r="N310" i="4" s="1"/>
  <c r="L310" i="4"/>
  <c r="M295" i="3"/>
  <c r="N302" i="4" s="1"/>
  <c r="L302" i="4"/>
  <c r="M287" i="3"/>
  <c r="N294" i="4" s="1"/>
  <c r="L294" i="4"/>
  <c r="M279" i="3"/>
  <c r="N286" i="4" s="1"/>
  <c r="L286" i="4"/>
  <c r="M271" i="3"/>
  <c r="N278" i="4" s="1"/>
  <c r="L278" i="4"/>
  <c r="M263" i="3"/>
  <c r="N270" i="4" s="1"/>
  <c r="L270" i="4"/>
  <c r="M255" i="3"/>
  <c r="N262" i="4" s="1"/>
  <c r="L262" i="4"/>
  <c r="M247" i="3"/>
  <c r="N254" i="4" s="1"/>
  <c r="L254" i="4"/>
  <c r="M239" i="3"/>
  <c r="N246" i="4" s="1"/>
  <c r="L246" i="4"/>
  <c r="M231" i="3"/>
  <c r="N238" i="4" s="1"/>
  <c r="L238" i="4"/>
  <c r="M223" i="3"/>
  <c r="N230" i="4" s="1"/>
  <c r="L230" i="4"/>
  <c r="M215" i="3"/>
  <c r="N222" i="4" s="1"/>
  <c r="L222" i="4"/>
  <c r="M207" i="3"/>
  <c r="N214" i="4" s="1"/>
  <c r="L214" i="4"/>
  <c r="M199" i="3"/>
  <c r="N206" i="4" s="1"/>
  <c r="L206" i="4"/>
  <c r="M191" i="3"/>
  <c r="N198" i="4" s="1"/>
  <c r="L198" i="4"/>
  <c r="M183" i="3"/>
  <c r="N190" i="4" s="1"/>
  <c r="L190" i="4"/>
  <c r="M175" i="3"/>
  <c r="N182" i="4" s="1"/>
  <c r="L182" i="4"/>
  <c r="M167" i="3"/>
  <c r="N174" i="4" s="1"/>
  <c r="L174" i="4"/>
  <c r="M159" i="3"/>
  <c r="N166" i="4" s="1"/>
  <c r="L166" i="4"/>
  <c r="M151" i="3"/>
  <c r="N158" i="4" s="1"/>
  <c r="L158" i="4"/>
  <c r="M143" i="3"/>
  <c r="N150" i="4" s="1"/>
  <c r="L150" i="4"/>
  <c r="M135" i="3"/>
  <c r="N142" i="4" s="1"/>
  <c r="L142" i="4"/>
  <c r="M127" i="3"/>
  <c r="N134" i="4" s="1"/>
  <c r="L134" i="4"/>
  <c r="M119" i="3"/>
  <c r="N126" i="4" s="1"/>
  <c r="L126" i="4"/>
  <c r="M111" i="3"/>
  <c r="N118" i="4" s="1"/>
  <c r="L118" i="4"/>
  <c r="M103" i="3"/>
  <c r="N110" i="4" s="1"/>
  <c r="L110" i="4"/>
  <c r="M95" i="3"/>
  <c r="N102" i="4" s="1"/>
  <c r="L102" i="4"/>
  <c r="M87" i="3"/>
  <c r="N94" i="4" s="1"/>
  <c r="L94" i="4"/>
  <c r="M79" i="3"/>
  <c r="N86" i="4" s="1"/>
  <c r="L86" i="4"/>
  <c r="M71" i="3"/>
  <c r="N78" i="4" s="1"/>
  <c r="L78" i="4"/>
  <c r="M63" i="3"/>
  <c r="N70" i="4" s="1"/>
  <c r="L70" i="4"/>
  <c r="M55" i="3"/>
  <c r="N62" i="4" s="1"/>
  <c r="L62" i="4"/>
  <c r="M47" i="3"/>
  <c r="N54" i="4" s="1"/>
  <c r="L54" i="4"/>
  <c r="M39" i="3"/>
  <c r="N46" i="4" s="1"/>
  <c r="L46" i="4"/>
  <c r="M31" i="3"/>
  <c r="N38" i="4" s="1"/>
  <c r="L38" i="4"/>
  <c r="M23" i="3"/>
  <c r="N30" i="4" s="1"/>
  <c r="L30" i="4"/>
  <c r="M15" i="3"/>
  <c r="N22" i="4" s="1"/>
  <c r="L22" i="4"/>
  <c r="M7" i="3"/>
  <c r="N14" i="4" s="1"/>
  <c r="L14" i="4"/>
  <c r="L785" i="4"/>
  <c r="L781" i="4"/>
  <c r="L749" i="4"/>
  <c r="L735" i="4"/>
  <c r="L717" i="4"/>
  <c r="L703" i="4"/>
  <c r="L655" i="4"/>
  <c r="L591" i="4"/>
  <c r="L573" i="4"/>
  <c r="L567" i="4"/>
  <c r="L370" i="4"/>
  <c r="M506" i="3"/>
  <c r="N513" i="4" s="1"/>
  <c r="L513" i="4"/>
  <c r="M678" i="3"/>
  <c r="N685" i="4" s="1"/>
  <c r="L685" i="4"/>
  <c r="M670" i="3"/>
  <c r="N677" i="4" s="1"/>
  <c r="L677" i="4"/>
  <c r="M662" i="3"/>
  <c r="N669" i="4" s="1"/>
  <c r="L669" i="4"/>
  <c r="M654" i="3"/>
  <c r="N661" i="4" s="1"/>
  <c r="L661" i="4"/>
  <c r="M646" i="3"/>
  <c r="N653" i="4" s="1"/>
  <c r="L653" i="4"/>
  <c r="M638" i="3"/>
  <c r="N645" i="4" s="1"/>
  <c r="L645" i="4"/>
  <c r="M622" i="3"/>
  <c r="N629" i="4" s="1"/>
  <c r="L629" i="4"/>
  <c r="M614" i="3"/>
  <c r="N621" i="4" s="1"/>
  <c r="L621" i="4"/>
  <c r="M606" i="3"/>
  <c r="N613" i="4" s="1"/>
  <c r="L613" i="4"/>
  <c r="M590" i="3"/>
  <c r="N597" i="4" s="1"/>
  <c r="L597" i="4"/>
  <c r="M582" i="3"/>
  <c r="N589" i="4" s="1"/>
  <c r="L589" i="4"/>
  <c r="M550" i="3"/>
  <c r="N557" i="4" s="1"/>
  <c r="L557" i="4"/>
  <c r="M542" i="3"/>
  <c r="N549" i="4" s="1"/>
  <c r="L549" i="4"/>
  <c r="M518" i="3"/>
  <c r="N525" i="4" s="1"/>
  <c r="L525" i="4"/>
  <c r="M510" i="3"/>
  <c r="N517" i="4" s="1"/>
  <c r="L517" i="4"/>
  <c r="M486" i="3"/>
  <c r="N493" i="4" s="1"/>
  <c r="L493" i="4"/>
  <c r="M478" i="3"/>
  <c r="N485" i="4" s="1"/>
  <c r="L485" i="4"/>
  <c r="M470" i="3"/>
  <c r="N477" i="4" s="1"/>
  <c r="M454" i="3"/>
  <c r="N461" i="4" s="1"/>
  <c r="L461" i="4"/>
  <c r="M446" i="3"/>
  <c r="N453" i="4" s="1"/>
  <c r="L453" i="4"/>
  <c r="M422" i="3"/>
  <c r="N429" i="4" s="1"/>
  <c r="L421" i="4"/>
  <c r="M406" i="3"/>
  <c r="N413" i="4" s="1"/>
  <c r="L413" i="4"/>
  <c r="M398" i="3"/>
  <c r="N405" i="4" s="1"/>
  <c r="L405" i="4"/>
  <c r="M390" i="3"/>
  <c r="N397" i="4" s="1"/>
  <c r="M374" i="3"/>
  <c r="N381" i="4" s="1"/>
  <c r="L381" i="4"/>
  <c r="M366" i="3"/>
  <c r="N373" i="4" s="1"/>
  <c r="L373" i="4"/>
  <c r="M358" i="3"/>
  <c r="N365" i="4" s="1"/>
  <c r="M342" i="3"/>
  <c r="N349" i="4" s="1"/>
  <c r="L349" i="4"/>
  <c r="M334" i="3"/>
  <c r="N341" i="4" s="1"/>
  <c r="L341" i="4"/>
  <c r="M326" i="3"/>
  <c r="N333" i="4" s="1"/>
  <c r="M310" i="3"/>
  <c r="N317" i="4" s="1"/>
  <c r="L317" i="4"/>
  <c r="M302" i="3"/>
  <c r="N309" i="4" s="1"/>
  <c r="L309" i="4"/>
  <c r="M294" i="3"/>
  <c r="N301" i="4" s="1"/>
  <c r="M278" i="3"/>
  <c r="N285" i="4" s="1"/>
  <c r="L285" i="4"/>
  <c r="M270" i="3"/>
  <c r="N277" i="4" s="1"/>
  <c r="L277" i="4"/>
  <c r="M262" i="3"/>
  <c r="N269" i="4" s="1"/>
  <c r="M246" i="3"/>
  <c r="N253" i="4" s="1"/>
  <c r="L253" i="4"/>
  <c r="M238" i="3"/>
  <c r="N245" i="4" s="1"/>
  <c r="L245" i="4"/>
  <c r="M230" i="3"/>
  <c r="N237" i="4" s="1"/>
  <c r="M214" i="3"/>
  <c r="N221" i="4" s="1"/>
  <c r="L221" i="4"/>
  <c r="M206" i="3"/>
  <c r="N213" i="4" s="1"/>
  <c r="L213" i="4"/>
  <c r="M198" i="3"/>
  <c r="N205" i="4" s="1"/>
  <c r="L205" i="4"/>
  <c r="M190" i="3"/>
  <c r="N197" i="4" s="1"/>
  <c r="L197" i="4"/>
  <c r="M182" i="3"/>
  <c r="N189" i="4" s="1"/>
  <c r="L189" i="4"/>
  <c r="M174" i="3"/>
  <c r="N181" i="4" s="1"/>
  <c r="L181" i="4"/>
  <c r="M166" i="3"/>
  <c r="N173" i="4" s="1"/>
  <c r="L173" i="4"/>
  <c r="M158" i="3"/>
  <c r="N165" i="4" s="1"/>
  <c r="L165" i="4"/>
  <c r="M150" i="3"/>
  <c r="N157" i="4" s="1"/>
  <c r="L157" i="4"/>
  <c r="M142" i="3"/>
  <c r="N149" i="4" s="1"/>
  <c r="L149" i="4"/>
  <c r="M134" i="3"/>
  <c r="N141" i="4" s="1"/>
  <c r="L141" i="4"/>
  <c r="M126" i="3"/>
  <c r="N133" i="4" s="1"/>
  <c r="L133" i="4"/>
  <c r="M118" i="3"/>
  <c r="N125" i="4" s="1"/>
  <c r="L125" i="4"/>
  <c r="M110" i="3"/>
  <c r="N117" i="4" s="1"/>
  <c r="L117" i="4"/>
  <c r="M102" i="3"/>
  <c r="N109" i="4" s="1"/>
  <c r="L109" i="4"/>
  <c r="M94" i="3"/>
  <c r="N101" i="4" s="1"/>
  <c r="L101" i="4"/>
  <c r="M86" i="3"/>
  <c r="N93" i="4" s="1"/>
  <c r="L93" i="4"/>
  <c r="M78" i="3"/>
  <c r="N85" i="4" s="1"/>
  <c r="L85" i="4"/>
  <c r="M70" i="3"/>
  <c r="N77" i="4" s="1"/>
  <c r="L77" i="4"/>
  <c r="M62" i="3"/>
  <c r="N69" i="4" s="1"/>
  <c r="L69" i="4"/>
  <c r="M54" i="3"/>
  <c r="N61" i="4" s="1"/>
  <c r="L61" i="4"/>
  <c r="M46" i="3"/>
  <c r="N53" i="4" s="1"/>
  <c r="L53" i="4"/>
  <c r="M38" i="3"/>
  <c r="N45" i="4" s="1"/>
  <c r="L45" i="4"/>
  <c r="M30" i="3"/>
  <c r="N37" i="4" s="1"/>
  <c r="L37" i="4"/>
  <c r="M22" i="3"/>
  <c r="N29" i="4" s="1"/>
  <c r="L29" i="4"/>
  <c r="M14" i="3"/>
  <c r="N21" i="4" s="1"/>
  <c r="L21" i="4"/>
  <c r="M6" i="3"/>
  <c r="N13" i="4" s="1"/>
  <c r="L13" i="4"/>
  <c r="L794" i="4"/>
  <c r="L791" i="4"/>
  <c r="N787" i="4"/>
  <c r="L777" i="4"/>
  <c r="L773" i="4"/>
  <c r="L769" i="4"/>
  <c r="L765" i="4"/>
  <c r="L761" i="4"/>
  <c r="L757" i="4"/>
  <c r="L739" i="4"/>
  <c r="L707" i="4"/>
  <c r="L684" i="4"/>
  <c r="N668" i="4"/>
  <c r="L659" i="4"/>
  <c r="L635" i="4"/>
  <c r="L620" i="4"/>
  <c r="N604" i="4"/>
  <c r="L533" i="4"/>
  <c r="L469" i="4"/>
  <c r="M746" i="3"/>
  <c r="L753" i="4"/>
  <c r="M706" i="3"/>
  <c r="L713" i="4"/>
  <c r="M674" i="3"/>
  <c r="L681" i="4"/>
  <c r="M642" i="3"/>
  <c r="L649" i="4"/>
  <c r="M578" i="3"/>
  <c r="N585" i="4" s="1"/>
  <c r="L585" i="4"/>
  <c r="M546" i="3"/>
  <c r="N553" i="4" s="1"/>
  <c r="L553" i="4"/>
  <c r="M514" i="3"/>
  <c r="N521" i="4" s="1"/>
  <c r="L521" i="4"/>
  <c r="M482" i="3"/>
  <c r="N489" i="4" s="1"/>
  <c r="L489" i="4"/>
  <c r="M458" i="3"/>
  <c r="N465" i="4" s="1"/>
  <c r="M426" i="3"/>
  <c r="N433" i="4" s="1"/>
  <c r="L433" i="4"/>
  <c r="M402" i="3"/>
  <c r="N409" i="4" s="1"/>
  <c r="L409" i="4"/>
  <c r="M354" i="3"/>
  <c r="N361" i="4" s="1"/>
  <c r="L361" i="4"/>
  <c r="M330" i="3"/>
  <c r="N337" i="4" s="1"/>
  <c r="L337" i="4"/>
  <c r="M306" i="3"/>
  <c r="N313" i="4" s="1"/>
  <c r="L313" i="4"/>
  <c r="M266" i="3"/>
  <c r="N273" i="4" s="1"/>
  <c r="L273" i="4"/>
  <c r="M242" i="3"/>
  <c r="N249" i="4" s="1"/>
  <c r="L249" i="4"/>
  <c r="M218" i="3"/>
  <c r="N225" i="4" s="1"/>
  <c r="L225" i="4"/>
  <c r="M194" i="3"/>
  <c r="N201" i="4" s="1"/>
  <c r="L201" i="4"/>
  <c r="M162" i="3"/>
  <c r="N169" i="4" s="1"/>
  <c r="L169" i="4"/>
  <c r="M138" i="3"/>
  <c r="N145" i="4" s="1"/>
  <c r="L145" i="4"/>
  <c r="M114" i="3"/>
  <c r="N121" i="4" s="1"/>
  <c r="L121" i="4"/>
  <c r="M66" i="3"/>
  <c r="N73" i="4" s="1"/>
  <c r="L73" i="4"/>
  <c r="M50" i="3"/>
  <c r="N57" i="4" s="1"/>
  <c r="L57" i="4"/>
  <c r="M18" i="3"/>
  <c r="N25" i="4" s="1"/>
  <c r="L25" i="4"/>
  <c r="M781" i="3"/>
  <c r="L788" i="4"/>
  <c r="M773" i="3"/>
  <c r="L780" i="4"/>
  <c r="M765" i="3"/>
  <c r="L772" i="4"/>
  <c r="M757" i="3"/>
  <c r="L764" i="4"/>
  <c r="M749" i="3"/>
  <c r="L756" i="4"/>
  <c r="M741" i="3"/>
  <c r="L748" i="4"/>
  <c r="M733" i="3"/>
  <c r="L740" i="4"/>
  <c r="M725" i="3"/>
  <c r="L732" i="4"/>
  <c r="M717" i="3"/>
  <c r="L724" i="4"/>
  <c r="M709" i="3"/>
  <c r="L716" i="4"/>
  <c r="M701" i="3"/>
  <c r="L708" i="4"/>
  <c r="M693" i="3"/>
  <c r="L700" i="4"/>
  <c r="M685" i="3"/>
  <c r="L692" i="4"/>
  <c r="M669" i="3"/>
  <c r="L676" i="4"/>
  <c r="M653" i="3"/>
  <c r="L660" i="4"/>
  <c r="M637" i="3"/>
  <c r="M621" i="3"/>
  <c r="L628" i="4"/>
  <c r="M589" i="3"/>
  <c r="L596" i="4"/>
  <c r="M581" i="3"/>
  <c r="L588" i="4"/>
  <c r="M565" i="3"/>
  <c r="L572" i="4"/>
  <c r="M557" i="3"/>
  <c r="L564" i="4"/>
  <c r="M549" i="3"/>
  <c r="L556" i="4"/>
  <c r="M533" i="3"/>
  <c r="L540" i="4"/>
  <c r="M525" i="3"/>
  <c r="L532" i="4"/>
  <c r="M517" i="3"/>
  <c r="L524" i="4"/>
  <c r="M501" i="3"/>
  <c r="L508" i="4"/>
  <c r="M493" i="3"/>
  <c r="L500" i="4"/>
  <c r="M485" i="3"/>
  <c r="L492" i="4"/>
  <c r="M469" i="3"/>
  <c r="L476" i="4"/>
  <c r="M461" i="3"/>
  <c r="L468" i="4"/>
  <c r="M453" i="3"/>
  <c r="L460" i="4"/>
  <c r="M437" i="3"/>
  <c r="L444" i="4"/>
  <c r="M429" i="3"/>
  <c r="L436" i="4"/>
  <c r="M405" i="3"/>
  <c r="L412" i="4"/>
  <c r="M397" i="3"/>
  <c r="L404" i="4"/>
  <c r="M373" i="3"/>
  <c r="L380" i="4"/>
  <c r="M365" i="3"/>
  <c r="N372" i="4" s="1"/>
  <c r="L372" i="4"/>
  <c r="M357" i="3"/>
  <c r="N364" i="4" s="1"/>
  <c r="M341" i="3"/>
  <c r="N348" i="4" s="1"/>
  <c r="L348" i="4"/>
  <c r="M333" i="3"/>
  <c r="N340" i="4" s="1"/>
  <c r="L340" i="4"/>
  <c r="M317" i="3"/>
  <c r="N324" i="4" s="1"/>
  <c r="M309" i="3"/>
  <c r="N316" i="4" s="1"/>
  <c r="L316" i="4"/>
  <c r="M301" i="3"/>
  <c r="N308" i="4" s="1"/>
  <c r="L308" i="4"/>
  <c r="M277" i="3"/>
  <c r="N284" i="4" s="1"/>
  <c r="L284" i="4"/>
  <c r="M269" i="3"/>
  <c r="N276" i="4" s="1"/>
  <c r="L276" i="4"/>
  <c r="M245" i="3"/>
  <c r="N252" i="4" s="1"/>
  <c r="L252" i="4"/>
  <c r="M237" i="3"/>
  <c r="N244" i="4" s="1"/>
  <c r="L244" i="4"/>
  <c r="M213" i="3"/>
  <c r="N220" i="4" s="1"/>
  <c r="L220" i="4"/>
  <c r="M205" i="3"/>
  <c r="N212" i="4" s="1"/>
  <c r="L212" i="4"/>
  <c r="M197" i="3"/>
  <c r="N204" i="4" s="1"/>
  <c r="L204" i="4"/>
  <c r="M189" i="3"/>
  <c r="N196" i="4" s="1"/>
  <c r="L196" i="4"/>
  <c r="M181" i="3"/>
  <c r="N188" i="4" s="1"/>
  <c r="L188" i="4"/>
  <c r="M173" i="3"/>
  <c r="N180" i="4" s="1"/>
  <c r="L180" i="4"/>
  <c r="M165" i="3"/>
  <c r="N172" i="4" s="1"/>
  <c r="L172" i="4"/>
  <c r="M157" i="3"/>
  <c r="N164" i="4" s="1"/>
  <c r="L164" i="4"/>
  <c r="M149" i="3"/>
  <c r="N156" i="4" s="1"/>
  <c r="L156" i="4"/>
  <c r="M141" i="3"/>
  <c r="N148" i="4" s="1"/>
  <c r="L148" i="4"/>
  <c r="M133" i="3"/>
  <c r="N140" i="4" s="1"/>
  <c r="L140" i="4"/>
  <c r="M125" i="3"/>
  <c r="N132" i="4" s="1"/>
  <c r="L132" i="4"/>
  <c r="M117" i="3"/>
  <c r="N124" i="4" s="1"/>
  <c r="L124" i="4"/>
  <c r="M109" i="3"/>
  <c r="N116" i="4" s="1"/>
  <c r="L116" i="4"/>
  <c r="M101" i="3"/>
  <c r="N108" i="4" s="1"/>
  <c r="L108" i="4"/>
  <c r="M93" i="3"/>
  <c r="N100" i="4" s="1"/>
  <c r="L100" i="4"/>
  <c r="M85" i="3"/>
  <c r="N92" i="4" s="1"/>
  <c r="L92" i="4"/>
  <c r="M77" i="3"/>
  <c r="N84" i="4" s="1"/>
  <c r="L84" i="4"/>
  <c r="M69" i="3"/>
  <c r="N76" i="4" s="1"/>
  <c r="L76" i="4"/>
  <c r="M61" i="3"/>
  <c r="N68" i="4" s="1"/>
  <c r="L68" i="4"/>
  <c r="M53" i="3"/>
  <c r="N60" i="4" s="1"/>
  <c r="L60" i="4"/>
  <c r="M45" i="3"/>
  <c r="N52" i="4" s="1"/>
  <c r="L52" i="4"/>
  <c r="M37" i="3"/>
  <c r="N44" i="4" s="1"/>
  <c r="L44" i="4"/>
  <c r="M29" i="3"/>
  <c r="N36" i="4" s="1"/>
  <c r="L36" i="4"/>
  <c r="M21" i="3"/>
  <c r="N28" i="4" s="1"/>
  <c r="L28" i="4"/>
  <c r="M13" i="3"/>
  <c r="N20" i="4" s="1"/>
  <c r="L20" i="4"/>
  <c r="M5" i="3"/>
  <c r="N12" i="4" s="1"/>
  <c r="L12" i="4"/>
  <c r="N793" i="4"/>
  <c r="L743" i="4"/>
  <c r="L725" i="4"/>
  <c r="L711" i="4"/>
  <c r="L693" i="4"/>
  <c r="L639" i="4"/>
  <c r="L583" i="4"/>
  <c r="M730" i="3"/>
  <c r="L737" i="4"/>
  <c r="M690" i="3"/>
  <c r="L697" i="4"/>
  <c r="M626" i="3"/>
  <c r="L633" i="4"/>
  <c r="M386" i="3"/>
  <c r="N393" i="4" s="1"/>
  <c r="L393" i="4"/>
  <c r="R740" i="3"/>
  <c r="S740" i="3" s="1"/>
  <c r="V747" i="4" s="1"/>
  <c r="N747" i="4"/>
  <c r="R732" i="3"/>
  <c r="S732" i="3" s="1"/>
  <c r="V739" i="4" s="1"/>
  <c r="N739" i="4"/>
  <c r="N731" i="4"/>
  <c r="N723" i="4"/>
  <c r="N715" i="4"/>
  <c r="N707" i="4"/>
  <c r="N699" i="4"/>
  <c r="N691" i="4"/>
  <c r="R676" i="3"/>
  <c r="N683" i="4"/>
  <c r="N675" i="4"/>
  <c r="N667" i="4"/>
  <c r="N659" i="4"/>
  <c r="N651" i="4"/>
  <c r="N643" i="4"/>
  <c r="N635" i="4"/>
  <c r="N619" i="4"/>
  <c r="N611" i="4"/>
  <c r="M580" i="3"/>
  <c r="L587" i="4"/>
  <c r="M572" i="3"/>
  <c r="L579" i="4"/>
  <c r="M564" i="3"/>
  <c r="L571" i="4"/>
  <c r="M548" i="3"/>
  <c r="L555" i="4"/>
  <c r="M540" i="3"/>
  <c r="L547" i="4"/>
  <c r="M532" i="3"/>
  <c r="L539" i="4"/>
  <c r="M516" i="3"/>
  <c r="L523" i="4"/>
  <c r="M508" i="3"/>
  <c r="L515" i="4"/>
  <c r="M500" i="3"/>
  <c r="L507" i="4"/>
  <c r="M484" i="3"/>
  <c r="L491" i="4"/>
  <c r="M476" i="3"/>
  <c r="L483" i="4"/>
  <c r="M468" i="3"/>
  <c r="L475" i="4"/>
  <c r="M452" i="3"/>
  <c r="L459" i="4"/>
  <c r="M444" i="3"/>
  <c r="L451" i="4"/>
  <c r="M436" i="3"/>
  <c r="L443" i="4"/>
  <c r="M420" i="3"/>
  <c r="L427" i="4"/>
  <c r="M412" i="3"/>
  <c r="L419" i="4"/>
  <c r="M404" i="3"/>
  <c r="L411" i="4"/>
  <c r="M396" i="3"/>
  <c r="L403" i="4"/>
  <c r="M388" i="3"/>
  <c r="L395" i="4"/>
  <c r="M380" i="3"/>
  <c r="L387" i="4"/>
  <c r="M372" i="3"/>
  <c r="L379" i="4"/>
  <c r="M356" i="3"/>
  <c r="N363" i="4" s="1"/>
  <c r="L363" i="4"/>
  <c r="M340" i="3"/>
  <c r="N347" i="4" s="1"/>
  <c r="L347" i="4"/>
  <c r="M332" i="3"/>
  <c r="N339" i="4" s="1"/>
  <c r="L339" i="4"/>
  <c r="M324" i="3"/>
  <c r="N331" i="4" s="1"/>
  <c r="L331" i="4"/>
  <c r="M316" i="3"/>
  <c r="N323" i="4" s="1"/>
  <c r="L323" i="4"/>
  <c r="M308" i="3"/>
  <c r="N315" i="4" s="1"/>
  <c r="L315" i="4"/>
  <c r="L307" i="4"/>
  <c r="M292" i="3"/>
  <c r="N299" i="4" s="1"/>
  <c r="M284" i="3"/>
  <c r="N291" i="4" s="1"/>
  <c r="L291" i="4"/>
  <c r="M276" i="3"/>
  <c r="N283" i="4" s="1"/>
  <c r="L283" i="4"/>
  <c r="M260" i="3"/>
  <c r="N267" i="4" s="1"/>
  <c r="L267" i="4"/>
  <c r="M252" i="3"/>
  <c r="N259" i="4" s="1"/>
  <c r="L259" i="4"/>
  <c r="M244" i="3"/>
  <c r="N251" i="4" s="1"/>
  <c r="L251" i="4"/>
  <c r="M236" i="3"/>
  <c r="N243" i="4" s="1"/>
  <c r="L243" i="4"/>
  <c r="M228" i="3"/>
  <c r="N235" i="4" s="1"/>
  <c r="L235" i="4"/>
  <c r="M220" i="3"/>
  <c r="N227" i="4" s="1"/>
  <c r="L227" i="4"/>
  <c r="M212" i="3"/>
  <c r="N219" i="4" s="1"/>
  <c r="L219" i="4"/>
  <c r="M204" i="3"/>
  <c r="N211" i="4" s="1"/>
  <c r="L211" i="4"/>
  <c r="M196" i="3"/>
  <c r="N203" i="4" s="1"/>
  <c r="L203" i="4"/>
  <c r="M188" i="3"/>
  <c r="N195" i="4" s="1"/>
  <c r="L195" i="4"/>
  <c r="M180" i="3"/>
  <c r="N187" i="4" s="1"/>
  <c r="L187" i="4"/>
  <c r="M172" i="3"/>
  <c r="N179" i="4" s="1"/>
  <c r="L179" i="4"/>
  <c r="M164" i="3"/>
  <c r="N171" i="4" s="1"/>
  <c r="L171" i="4"/>
  <c r="M156" i="3"/>
  <c r="N163" i="4" s="1"/>
  <c r="L163" i="4"/>
  <c r="M148" i="3"/>
  <c r="N155" i="4" s="1"/>
  <c r="L155" i="4"/>
  <c r="M140" i="3"/>
  <c r="N147" i="4" s="1"/>
  <c r="L147" i="4"/>
  <c r="M132" i="3"/>
  <c r="N139" i="4" s="1"/>
  <c r="L139" i="4"/>
  <c r="M124" i="3"/>
  <c r="N131" i="4" s="1"/>
  <c r="L131" i="4"/>
  <c r="M116" i="3"/>
  <c r="N123" i="4" s="1"/>
  <c r="L123" i="4"/>
  <c r="M108" i="3"/>
  <c r="N115" i="4" s="1"/>
  <c r="L115" i="4"/>
  <c r="M100" i="3"/>
  <c r="N107" i="4" s="1"/>
  <c r="L107" i="4"/>
  <c r="M92" i="3"/>
  <c r="N99" i="4" s="1"/>
  <c r="L99" i="4"/>
  <c r="M84" i="3"/>
  <c r="N91" i="4" s="1"/>
  <c r="L91" i="4"/>
  <c r="M76" i="3"/>
  <c r="N83" i="4" s="1"/>
  <c r="L83" i="4"/>
  <c r="M68" i="3"/>
  <c r="N75" i="4" s="1"/>
  <c r="L75" i="4"/>
  <c r="M60" i="3"/>
  <c r="N67" i="4" s="1"/>
  <c r="L67" i="4"/>
  <c r="M52" i="3"/>
  <c r="N59" i="4" s="1"/>
  <c r="L59" i="4"/>
  <c r="M44" i="3"/>
  <c r="N51" i="4" s="1"/>
  <c r="L51" i="4"/>
  <c r="M36" i="3"/>
  <c r="N43" i="4" s="1"/>
  <c r="L43" i="4"/>
  <c r="M28" i="3"/>
  <c r="N35" i="4" s="1"/>
  <c r="L35" i="4"/>
  <c r="M20" i="3"/>
  <c r="N27" i="4" s="1"/>
  <c r="L27" i="4"/>
  <c r="M12" i="3"/>
  <c r="N19" i="4" s="1"/>
  <c r="L19" i="4"/>
  <c r="M4" i="3"/>
  <c r="N11" i="4" s="1"/>
  <c r="L11" i="4"/>
  <c r="L790" i="4"/>
  <c r="L787" i="4"/>
  <c r="N779" i="4"/>
  <c r="N771" i="4"/>
  <c r="N763" i="4"/>
  <c r="N755" i="4"/>
  <c r="L747" i="4"/>
  <c r="L715" i="4"/>
  <c r="L683" i="4"/>
  <c r="L668" i="4"/>
  <c r="L643" i="4"/>
  <c r="L619" i="4"/>
  <c r="L604" i="4"/>
  <c r="L565" i="4"/>
  <c r="M106" i="3"/>
  <c r="N113" i="4" s="1"/>
  <c r="L113" i="4"/>
  <c r="R787" i="3"/>
  <c r="S787" i="3" s="1"/>
  <c r="V794" i="4" s="1"/>
  <c r="N794" i="4"/>
  <c r="N786" i="4"/>
  <c r="M771" i="3"/>
  <c r="L778" i="4"/>
  <c r="M763" i="3"/>
  <c r="L770" i="4"/>
  <c r="M755" i="3"/>
  <c r="L762" i="4"/>
  <c r="M747" i="3"/>
  <c r="L754" i="4"/>
  <c r="M739" i="3"/>
  <c r="L746" i="4"/>
  <c r="M731" i="3"/>
  <c r="L738" i="4"/>
  <c r="M723" i="3"/>
  <c r="L730" i="4"/>
  <c r="M715" i="3"/>
  <c r="L722" i="4"/>
  <c r="M707" i="3"/>
  <c r="L714" i="4"/>
  <c r="M699" i="3"/>
  <c r="L706" i="4"/>
  <c r="M691" i="3"/>
  <c r="L698" i="4"/>
  <c r="M683" i="3"/>
  <c r="L690" i="4"/>
  <c r="M675" i="3"/>
  <c r="L682" i="4"/>
  <c r="M667" i="3"/>
  <c r="L674" i="4"/>
  <c r="M659" i="3"/>
  <c r="L666" i="4"/>
  <c r="M651" i="3"/>
  <c r="L658" i="4"/>
  <c r="M643" i="3"/>
  <c r="L650" i="4"/>
  <c r="M635" i="3"/>
  <c r="L642" i="4"/>
  <c r="M627" i="3"/>
  <c r="L634" i="4"/>
  <c r="M619" i="3"/>
  <c r="N626" i="4" s="1"/>
  <c r="L626" i="4"/>
  <c r="M611" i="3"/>
  <c r="N618" i="4" s="1"/>
  <c r="L618" i="4"/>
  <c r="M603" i="3"/>
  <c r="N610" i="4" s="1"/>
  <c r="L610" i="4"/>
  <c r="M595" i="3"/>
  <c r="N602" i="4" s="1"/>
  <c r="L602" i="4"/>
  <c r="M587" i="3"/>
  <c r="N594" i="4" s="1"/>
  <c r="L594" i="4"/>
  <c r="M579" i="3"/>
  <c r="N586" i="4" s="1"/>
  <c r="L586" i="4"/>
  <c r="M571" i="3"/>
  <c r="N578" i="4" s="1"/>
  <c r="L578" i="4"/>
  <c r="M563" i="3"/>
  <c r="N570" i="4" s="1"/>
  <c r="L570" i="4"/>
  <c r="M555" i="3"/>
  <c r="N562" i="4" s="1"/>
  <c r="L562" i="4"/>
  <c r="M547" i="3"/>
  <c r="N554" i="4" s="1"/>
  <c r="L554" i="4"/>
  <c r="M539" i="3"/>
  <c r="N546" i="4" s="1"/>
  <c r="L546" i="4"/>
  <c r="M531" i="3"/>
  <c r="N538" i="4" s="1"/>
  <c r="L538" i="4"/>
  <c r="M523" i="3"/>
  <c r="N530" i="4" s="1"/>
  <c r="L530" i="4"/>
  <c r="M515" i="3"/>
  <c r="N522" i="4" s="1"/>
  <c r="L522" i="4"/>
  <c r="M507" i="3"/>
  <c r="N514" i="4" s="1"/>
  <c r="L514" i="4"/>
  <c r="M499" i="3"/>
  <c r="N506" i="4" s="1"/>
  <c r="L506" i="4"/>
  <c r="M491" i="3"/>
  <c r="N498" i="4" s="1"/>
  <c r="L498" i="4"/>
  <c r="M483" i="3"/>
  <c r="N490" i="4" s="1"/>
  <c r="L490" i="4"/>
  <c r="M475" i="3"/>
  <c r="N482" i="4" s="1"/>
  <c r="L482" i="4"/>
  <c r="M467" i="3"/>
  <c r="N474" i="4" s="1"/>
  <c r="L474" i="4"/>
  <c r="M459" i="3"/>
  <c r="N466" i="4" s="1"/>
  <c r="L466" i="4"/>
  <c r="M451" i="3"/>
  <c r="N458" i="4" s="1"/>
  <c r="L458" i="4"/>
  <c r="M443" i="3"/>
  <c r="N450" i="4" s="1"/>
  <c r="L450" i="4"/>
  <c r="M435" i="3"/>
  <c r="N442" i="4" s="1"/>
  <c r="L442" i="4"/>
  <c r="M427" i="3"/>
  <c r="N434" i="4" s="1"/>
  <c r="L434" i="4"/>
  <c r="M419" i="3"/>
  <c r="N426" i="4" s="1"/>
  <c r="L426" i="4"/>
  <c r="M411" i="3"/>
  <c r="N418" i="4" s="1"/>
  <c r="L418" i="4"/>
  <c r="M403" i="3"/>
  <c r="N410" i="4" s="1"/>
  <c r="L410" i="4"/>
  <c r="M387" i="3"/>
  <c r="N394" i="4" s="1"/>
  <c r="L394" i="4"/>
  <c r="M379" i="3"/>
  <c r="N386" i="4" s="1"/>
  <c r="L386" i="4"/>
  <c r="M371" i="3"/>
  <c r="N378" i="4" s="1"/>
  <c r="L378" i="4"/>
  <c r="M355" i="3"/>
  <c r="N362" i="4" s="1"/>
  <c r="L362" i="4"/>
  <c r="M347" i="3"/>
  <c r="N354" i="4" s="1"/>
  <c r="L354" i="4"/>
  <c r="M339" i="3"/>
  <c r="N346" i="4" s="1"/>
  <c r="L346" i="4"/>
  <c r="M331" i="3"/>
  <c r="N338" i="4" s="1"/>
  <c r="L338" i="4"/>
  <c r="M323" i="3"/>
  <c r="N330" i="4" s="1"/>
  <c r="L330" i="4"/>
  <c r="M307" i="3"/>
  <c r="N314" i="4" s="1"/>
  <c r="L314" i="4"/>
  <c r="M299" i="3"/>
  <c r="N306" i="4" s="1"/>
  <c r="L306" i="4"/>
  <c r="M291" i="3"/>
  <c r="N298" i="4" s="1"/>
  <c r="L298" i="4"/>
  <c r="M283" i="3"/>
  <c r="N290" i="4" s="1"/>
  <c r="L290" i="4"/>
  <c r="M275" i="3"/>
  <c r="N282" i="4" s="1"/>
  <c r="L282" i="4"/>
  <c r="M267" i="3"/>
  <c r="N274" i="4" s="1"/>
  <c r="L274" i="4"/>
  <c r="M259" i="3"/>
  <c r="N266" i="4" s="1"/>
  <c r="L266" i="4"/>
  <c r="M251" i="3"/>
  <c r="N258" i="4" s="1"/>
  <c r="L258" i="4"/>
  <c r="M243" i="3"/>
  <c r="N250" i="4" s="1"/>
  <c r="L250" i="4"/>
  <c r="M235" i="3"/>
  <c r="N242" i="4" s="1"/>
  <c r="L242" i="4"/>
  <c r="M227" i="3"/>
  <c r="N234" i="4" s="1"/>
  <c r="L234" i="4"/>
  <c r="M219" i="3"/>
  <c r="N226" i="4" s="1"/>
  <c r="L226" i="4"/>
  <c r="M211" i="3"/>
  <c r="N218" i="4" s="1"/>
  <c r="L218" i="4"/>
  <c r="M203" i="3"/>
  <c r="N210" i="4" s="1"/>
  <c r="L210" i="4"/>
  <c r="M195" i="3"/>
  <c r="N202" i="4" s="1"/>
  <c r="L202" i="4"/>
  <c r="M187" i="3"/>
  <c r="N194" i="4" s="1"/>
  <c r="L194" i="4"/>
  <c r="M179" i="3"/>
  <c r="N186" i="4" s="1"/>
  <c r="L186" i="4"/>
  <c r="M171" i="3"/>
  <c r="N178" i="4" s="1"/>
  <c r="L178" i="4"/>
  <c r="M163" i="3"/>
  <c r="N170" i="4" s="1"/>
  <c r="L170" i="4"/>
  <c r="M155" i="3"/>
  <c r="N162" i="4" s="1"/>
  <c r="L162" i="4"/>
  <c r="M147" i="3"/>
  <c r="N154" i="4" s="1"/>
  <c r="L154" i="4"/>
  <c r="M139" i="3"/>
  <c r="N146" i="4" s="1"/>
  <c r="L146" i="4"/>
  <c r="M131" i="3"/>
  <c r="N138" i="4" s="1"/>
  <c r="L138" i="4"/>
  <c r="M123" i="3"/>
  <c r="N130" i="4" s="1"/>
  <c r="L130" i="4"/>
  <c r="M115" i="3"/>
  <c r="N122" i="4" s="1"/>
  <c r="L122" i="4"/>
  <c r="M107" i="3"/>
  <c r="N114" i="4" s="1"/>
  <c r="L114" i="4"/>
  <c r="M99" i="3"/>
  <c r="N106" i="4" s="1"/>
  <c r="L106" i="4"/>
  <c r="M91" i="3"/>
  <c r="N98" i="4" s="1"/>
  <c r="L98" i="4"/>
  <c r="M83" i="3"/>
  <c r="N90" i="4" s="1"/>
  <c r="L90" i="4"/>
  <c r="M75" i="3"/>
  <c r="N82" i="4" s="1"/>
  <c r="L82" i="4"/>
  <c r="M67" i="3"/>
  <c r="N74" i="4" s="1"/>
  <c r="L74" i="4"/>
  <c r="M59" i="3"/>
  <c r="N66" i="4" s="1"/>
  <c r="L66" i="4"/>
  <c r="M51" i="3"/>
  <c r="N58" i="4" s="1"/>
  <c r="L58" i="4"/>
  <c r="M43" i="3"/>
  <c r="N50" i="4" s="1"/>
  <c r="L50" i="4"/>
  <c r="M35" i="3"/>
  <c r="N42" i="4" s="1"/>
  <c r="L42" i="4"/>
  <c r="M27" i="3"/>
  <c r="N34" i="4" s="1"/>
  <c r="L34" i="4"/>
  <c r="M19" i="3"/>
  <c r="N26" i="4" s="1"/>
  <c r="L26" i="4"/>
  <c r="M11" i="3"/>
  <c r="N18" i="4" s="1"/>
  <c r="L18" i="4"/>
  <c r="L793" i="4"/>
  <c r="N789" i="4"/>
  <c r="L783" i="4"/>
  <c r="L751" i="4"/>
  <c r="N741" i="4"/>
  <c r="L733" i="4"/>
  <c r="L719" i="4"/>
  <c r="L701" i="4"/>
  <c r="L687" i="4"/>
  <c r="L623" i="4"/>
  <c r="L559" i="4"/>
  <c r="L402" i="4"/>
  <c r="K10" i="4"/>
  <c r="L10" i="4"/>
  <c r="U747" i="4"/>
  <c r="U739" i="4"/>
  <c r="Q735" i="4"/>
  <c r="Q703" i="4"/>
  <c r="Q671" i="4"/>
  <c r="Q639" i="4"/>
  <c r="Q775" i="4"/>
  <c r="Q783" i="3"/>
  <c r="S790" i="4" s="1"/>
  <c r="Q790" i="4"/>
  <c r="Q751" i="3"/>
  <c r="S758" i="4" s="1"/>
  <c r="Q758" i="4"/>
  <c r="Q735" i="3"/>
  <c r="S742" i="4" s="1"/>
  <c r="Q742" i="4"/>
  <c r="Q711" i="3"/>
  <c r="S718" i="4" s="1"/>
  <c r="Q718" i="4"/>
  <c r="Q687" i="3"/>
  <c r="S694" i="4" s="1"/>
  <c r="Q694" i="4"/>
  <c r="Q663" i="3"/>
  <c r="S670" i="4" s="1"/>
  <c r="Q670" i="4"/>
  <c r="Q615" i="3"/>
  <c r="S622" i="4" s="1"/>
  <c r="Q622" i="4"/>
  <c r="Q591" i="3"/>
  <c r="S598" i="4" s="1"/>
  <c r="Q598" i="4"/>
  <c r="Q551" i="3"/>
  <c r="S558" i="4" s="1"/>
  <c r="Q558" i="4"/>
  <c r="Q527" i="3"/>
  <c r="S534" i="4" s="1"/>
  <c r="Q534" i="4"/>
  <c r="Q503" i="3"/>
  <c r="S510" i="4" s="1"/>
  <c r="Q510" i="4"/>
  <c r="Q455" i="3"/>
  <c r="S462" i="4" s="1"/>
  <c r="Q462" i="4"/>
  <c r="Q439" i="3"/>
  <c r="S446" i="4" s="1"/>
  <c r="Q446" i="4"/>
  <c r="Q407" i="3"/>
  <c r="S414" i="4" s="1"/>
  <c r="Q414" i="4"/>
  <c r="Q383" i="3"/>
  <c r="S390" i="4" s="1"/>
  <c r="Q390" i="4"/>
  <c r="Q367" i="3"/>
  <c r="S374" i="4" s="1"/>
  <c r="Q374" i="4"/>
  <c r="Q351" i="3"/>
  <c r="S358" i="4" s="1"/>
  <c r="Q358" i="4"/>
  <c r="Q327" i="3"/>
  <c r="S334" i="4" s="1"/>
  <c r="Q334" i="4"/>
  <c r="Q279" i="3"/>
  <c r="S286" i="4" s="1"/>
  <c r="Q286" i="4"/>
  <c r="Q263" i="3"/>
  <c r="S270" i="4" s="1"/>
  <c r="Q270" i="4"/>
  <c r="Q215" i="3"/>
  <c r="S222" i="4" s="1"/>
  <c r="Q222" i="4"/>
  <c r="Q191" i="3"/>
  <c r="S198" i="4" s="1"/>
  <c r="Q198" i="4"/>
  <c r="Q174" i="4"/>
  <c r="Q159" i="3"/>
  <c r="S166" i="4" s="1"/>
  <c r="Q166" i="4"/>
  <c r="Q143" i="3"/>
  <c r="S150" i="4" s="1"/>
  <c r="Q150" i="4"/>
  <c r="Q127" i="3"/>
  <c r="S134" i="4" s="1"/>
  <c r="Q134" i="4"/>
  <c r="Q111" i="3"/>
  <c r="S118" i="4" s="1"/>
  <c r="Q118" i="4"/>
  <c r="Q87" i="3"/>
  <c r="S94" i="4" s="1"/>
  <c r="Q94" i="4"/>
  <c r="Q71" i="3"/>
  <c r="S78" i="4" s="1"/>
  <c r="Q78" i="4"/>
  <c r="Q47" i="3"/>
  <c r="S54" i="4" s="1"/>
  <c r="Q54" i="4"/>
  <c r="Q7" i="3"/>
  <c r="S14" i="4" s="1"/>
  <c r="Q14" i="4"/>
  <c r="Q751" i="4"/>
  <c r="Q567" i="3"/>
  <c r="S574" i="4" s="1"/>
  <c r="Q574" i="4"/>
  <c r="Q759" i="3"/>
  <c r="S766" i="4" s="1"/>
  <c r="Q766" i="4"/>
  <c r="Q727" i="3"/>
  <c r="S734" i="4" s="1"/>
  <c r="Q734" i="4"/>
  <c r="Q703" i="3"/>
  <c r="S710" i="4" s="1"/>
  <c r="Q710" i="4"/>
  <c r="Q679" i="3"/>
  <c r="S686" i="4" s="1"/>
  <c r="Q686" i="4"/>
  <c r="Q655" i="3"/>
  <c r="S662" i="4" s="1"/>
  <c r="Q662" i="4"/>
  <c r="Q631" i="3"/>
  <c r="S638" i="4" s="1"/>
  <c r="Q638" i="4"/>
  <c r="Q607" i="3"/>
  <c r="S614" i="4" s="1"/>
  <c r="Q614" i="4"/>
  <c r="Q575" i="3"/>
  <c r="S582" i="4" s="1"/>
  <c r="Q582" i="4"/>
  <c r="Q543" i="3"/>
  <c r="S550" i="4" s="1"/>
  <c r="Q550" i="4"/>
  <c r="Q519" i="3"/>
  <c r="S526" i="4" s="1"/>
  <c r="Q526" i="4"/>
  <c r="Q471" i="3"/>
  <c r="S478" i="4" s="1"/>
  <c r="Q478" i="4"/>
  <c r="Q447" i="3"/>
  <c r="S454" i="4" s="1"/>
  <c r="Q454" i="4"/>
  <c r="Q423" i="3"/>
  <c r="S430" i="4" s="1"/>
  <c r="Q430" i="4"/>
  <c r="Q399" i="3"/>
  <c r="S406" i="4" s="1"/>
  <c r="Q406" i="4"/>
  <c r="Q359" i="3"/>
  <c r="S366" i="4" s="1"/>
  <c r="Q366" i="4"/>
  <c r="Q343" i="3"/>
  <c r="S350" i="4" s="1"/>
  <c r="Q350" i="4"/>
  <c r="Q319" i="3"/>
  <c r="S326" i="4" s="1"/>
  <c r="Q326" i="4"/>
  <c r="Q303" i="3"/>
  <c r="S310" i="4" s="1"/>
  <c r="Q310" i="4"/>
  <c r="Q287" i="3"/>
  <c r="S294" i="4" s="1"/>
  <c r="Q294" i="4"/>
  <c r="Q271" i="3"/>
  <c r="S278" i="4" s="1"/>
  <c r="Q278" i="4"/>
  <c r="Q255" i="3"/>
  <c r="S262" i="4" s="1"/>
  <c r="Q262" i="4"/>
  <c r="Q239" i="3"/>
  <c r="S246" i="4" s="1"/>
  <c r="Q246" i="4"/>
  <c r="Q223" i="3"/>
  <c r="S230" i="4" s="1"/>
  <c r="Q230" i="4"/>
  <c r="Q207" i="3"/>
  <c r="S214" i="4" s="1"/>
  <c r="Q214" i="4"/>
  <c r="Q199" i="3"/>
  <c r="S206" i="4" s="1"/>
  <c r="Q206" i="4"/>
  <c r="Q175" i="3"/>
  <c r="S182" i="4" s="1"/>
  <c r="Q182" i="4"/>
  <c r="Q151" i="3"/>
  <c r="S158" i="4" s="1"/>
  <c r="Q158" i="4"/>
  <c r="Q135" i="3"/>
  <c r="S142" i="4" s="1"/>
  <c r="Q142" i="4"/>
  <c r="Q119" i="3"/>
  <c r="S126" i="4" s="1"/>
  <c r="Q126" i="4"/>
  <c r="Q103" i="3"/>
  <c r="S110" i="4" s="1"/>
  <c r="Q110" i="4"/>
  <c r="Q95" i="3"/>
  <c r="S102" i="4" s="1"/>
  <c r="Q102" i="4"/>
  <c r="Q79" i="3"/>
  <c r="S86" i="4" s="1"/>
  <c r="Q86" i="4"/>
  <c r="Q63" i="3"/>
  <c r="S70" i="4" s="1"/>
  <c r="Q70" i="4"/>
  <c r="Q31" i="3"/>
  <c r="S38" i="4" s="1"/>
  <c r="Q38" i="4"/>
  <c r="Q23" i="3"/>
  <c r="S30" i="4" s="1"/>
  <c r="Q30" i="4"/>
  <c r="Q15" i="3"/>
  <c r="S22" i="4" s="1"/>
  <c r="Q22" i="4"/>
  <c r="Q767" i="4"/>
  <c r="Q719" i="4"/>
  <c r="Q687" i="4"/>
  <c r="Q655" i="4"/>
  <c r="Q767" i="3"/>
  <c r="S774" i="4" s="1"/>
  <c r="Q774" i="4"/>
  <c r="R751" i="3"/>
  <c r="Q785" i="3"/>
  <c r="S792" i="4" s="1"/>
  <c r="Q792" i="4"/>
  <c r="Q777" i="3"/>
  <c r="S784" i="4" s="1"/>
  <c r="Q784" i="4"/>
  <c r="Q753" i="3"/>
  <c r="S760" i="4" s="1"/>
  <c r="Q760" i="4"/>
  <c r="Q745" i="3"/>
  <c r="S752" i="4" s="1"/>
  <c r="Q752" i="4"/>
  <c r="Q737" i="3"/>
  <c r="S744" i="4" s="1"/>
  <c r="Q744" i="4"/>
  <c r="Q729" i="3"/>
  <c r="S736" i="4" s="1"/>
  <c r="Q736" i="4"/>
  <c r="Q721" i="3"/>
  <c r="S728" i="4" s="1"/>
  <c r="Q728" i="4"/>
  <c r="Q713" i="3"/>
  <c r="S720" i="4" s="1"/>
  <c r="Q720" i="4"/>
  <c r="Q697" i="3"/>
  <c r="S704" i="4" s="1"/>
  <c r="Q689" i="3"/>
  <c r="S696" i="4" s="1"/>
  <c r="Q696" i="4"/>
  <c r="Q681" i="3"/>
  <c r="S688" i="4" s="1"/>
  <c r="Q688" i="4"/>
  <c r="Q673" i="3"/>
  <c r="S680" i="4" s="1"/>
  <c r="Q680" i="4"/>
  <c r="Q665" i="3"/>
  <c r="S672" i="4" s="1"/>
  <c r="Q672" i="4"/>
  <c r="Q657" i="3"/>
  <c r="S664" i="4" s="1"/>
  <c r="Q664" i="4"/>
  <c r="Q649" i="3"/>
  <c r="S656" i="4" s="1"/>
  <c r="Q656" i="4"/>
  <c r="Q641" i="3"/>
  <c r="S648" i="4" s="1"/>
  <c r="Q648" i="4"/>
  <c r="Q633" i="3"/>
  <c r="S640" i="4" s="1"/>
  <c r="Q625" i="3"/>
  <c r="S632" i="4" s="1"/>
  <c r="Q632" i="4"/>
  <c r="Q617" i="3"/>
  <c r="S624" i="4" s="1"/>
  <c r="Q624" i="4"/>
  <c r="Q609" i="3"/>
  <c r="S616" i="4" s="1"/>
  <c r="Q616" i="4"/>
  <c r="Q601" i="3"/>
  <c r="S608" i="4" s="1"/>
  <c r="Q593" i="3"/>
  <c r="S600" i="4" s="1"/>
  <c r="Q600" i="4"/>
  <c r="Q585" i="3"/>
  <c r="S592" i="4" s="1"/>
  <c r="Q592" i="4"/>
  <c r="Q743" i="4"/>
  <c r="Q775" i="3"/>
  <c r="S782" i="4" s="1"/>
  <c r="Q782" i="4"/>
  <c r="Q743" i="3"/>
  <c r="S750" i="4" s="1"/>
  <c r="Q750" i="4"/>
  <c r="Q719" i="3"/>
  <c r="S726" i="4" s="1"/>
  <c r="Q726" i="4"/>
  <c r="Q695" i="3"/>
  <c r="S702" i="4" s="1"/>
  <c r="Q702" i="4"/>
  <c r="Q671" i="3"/>
  <c r="S678" i="4" s="1"/>
  <c r="Q678" i="4"/>
  <c r="Q654" i="4"/>
  <c r="Q623" i="3"/>
  <c r="S630" i="4" s="1"/>
  <c r="Q630" i="4"/>
  <c r="Q599" i="3"/>
  <c r="S606" i="4" s="1"/>
  <c r="Q606" i="4"/>
  <c r="Q583" i="3"/>
  <c r="S590" i="4" s="1"/>
  <c r="Q590" i="4"/>
  <c r="Q559" i="3"/>
  <c r="S566" i="4" s="1"/>
  <c r="Q566" i="4"/>
  <c r="Q535" i="3"/>
  <c r="S542" i="4" s="1"/>
  <c r="Q542" i="4"/>
  <c r="Q511" i="3"/>
  <c r="S518" i="4" s="1"/>
  <c r="Q518" i="4"/>
  <c r="Q487" i="3"/>
  <c r="S494" i="4" s="1"/>
  <c r="Q494" i="4"/>
  <c r="Q463" i="3"/>
  <c r="S470" i="4" s="1"/>
  <c r="Q470" i="4"/>
  <c r="Q431" i="3"/>
  <c r="S438" i="4" s="1"/>
  <c r="Q438" i="4"/>
  <c r="Q415" i="3"/>
  <c r="S422" i="4" s="1"/>
  <c r="Q422" i="4"/>
  <c r="Q391" i="3"/>
  <c r="S398" i="4" s="1"/>
  <c r="Q398" i="4"/>
  <c r="Q375" i="3"/>
  <c r="S382" i="4" s="1"/>
  <c r="Q382" i="4"/>
  <c r="Q335" i="3"/>
  <c r="S342" i="4" s="1"/>
  <c r="Q342" i="4"/>
  <c r="Q624" i="3"/>
  <c r="S631" i="4" s="1"/>
  <c r="Q631" i="4"/>
  <c r="Q616" i="3"/>
  <c r="S623" i="4" s="1"/>
  <c r="Q623" i="4"/>
  <c r="Q600" i="3"/>
  <c r="S607" i="4" s="1"/>
  <c r="Q607" i="4"/>
  <c r="Q592" i="3"/>
  <c r="S599" i="4" s="1"/>
  <c r="Q599" i="4"/>
  <c r="Q584" i="3"/>
  <c r="S591" i="4" s="1"/>
  <c r="Q591" i="4"/>
  <c r="Q568" i="3"/>
  <c r="S575" i="4" s="1"/>
  <c r="Q575" i="4"/>
  <c r="Q560" i="3"/>
  <c r="S567" i="4" s="1"/>
  <c r="Q567" i="4"/>
  <c r="Q552" i="3"/>
  <c r="S559" i="4" s="1"/>
  <c r="Q559" i="4"/>
  <c r="Q536" i="3"/>
  <c r="S543" i="4" s="1"/>
  <c r="Q543" i="4"/>
  <c r="Q528" i="3"/>
  <c r="S535" i="4" s="1"/>
  <c r="Q535" i="4"/>
  <c r="Q520" i="3"/>
  <c r="S527" i="4" s="1"/>
  <c r="Q527" i="4"/>
  <c r="Q504" i="3"/>
  <c r="S511" i="4" s="1"/>
  <c r="Q511" i="4"/>
  <c r="Q496" i="3"/>
  <c r="S503" i="4" s="1"/>
  <c r="Q503" i="4"/>
  <c r="Q488" i="3"/>
  <c r="S495" i="4" s="1"/>
  <c r="Q495" i="4"/>
  <c r="Q472" i="3"/>
  <c r="S479" i="4" s="1"/>
  <c r="Q479" i="4"/>
  <c r="Q464" i="3"/>
  <c r="S471" i="4" s="1"/>
  <c r="Q471" i="4"/>
  <c r="Q456" i="3"/>
  <c r="S463" i="4" s="1"/>
  <c r="Q463" i="4"/>
  <c r="Q440" i="3"/>
  <c r="S447" i="4" s="1"/>
  <c r="Q447" i="4"/>
  <c r="Q432" i="3"/>
  <c r="S439" i="4" s="1"/>
  <c r="Q439" i="4"/>
  <c r="Q424" i="3"/>
  <c r="S431" i="4" s="1"/>
  <c r="Q431" i="4"/>
  <c r="Q416" i="3"/>
  <c r="S423" i="4" s="1"/>
  <c r="Q423" i="4"/>
  <c r="Q400" i="3"/>
  <c r="S407" i="4" s="1"/>
  <c r="Q407" i="4"/>
  <c r="Q392" i="3"/>
  <c r="S399" i="4" s="1"/>
  <c r="Q399" i="4"/>
  <c r="Q384" i="3"/>
  <c r="S391" i="4" s="1"/>
  <c r="Q391" i="4"/>
  <c r="Q368" i="3"/>
  <c r="S375" i="4" s="1"/>
  <c r="Q375" i="4"/>
  <c r="Q360" i="3"/>
  <c r="S367" i="4" s="1"/>
  <c r="Q367" i="4"/>
  <c r="Q352" i="3"/>
  <c r="S359" i="4" s="1"/>
  <c r="Q359" i="4"/>
  <c r="Q336" i="3"/>
  <c r="S343" i="4" s="1"/>
  <c r="Q343" i="4"/>
  <c r="Q328" i="3"/>
  <c r="S335" i="4" s="1"/>
  <c r="Q335" i="4"/>
  <c r="Q320" i="3"/>
  <c r="S327" i="4" s="1"/>
  <c r="Q327" i="4"/>
  <c r="Q312" i="3"/>
  <c r="S319" i="4" s="1"/>
  <c r="Q319" i="4"/>
  <c r="Q296" i="3"/>
  <c r="S303" i="4" s="1"/>
  <c r="Q303" i="4"/>
  <c r="Q280" i="3"/>
  <c r="S287" i="4" s="1"/>
  <c r="Q287" i="4"/>
  <c r="Q272" i="3"/>
  <c r="S279" i="4" s="1"/>
  <c r="Q279" i="4"/>
  <c r="Q264" i="3"/>
  <c r="S271" i="4" s="1"/>
  <c r="Q271" i="4"/>
  <c r="Q256" i="3"/>
  <c r="S263" i="4" s="1"/>
  <c r="Q263" i="4"/>
  <c r="Q248" i="3"/>
  <c r="S255" i="4" s="1"/>
  <c r="Q255" i="4"/>
  <c r="Q232" i="3"/>
  <c r="S239" i="4" s="1"/>
  <c r="Q239" i="4"/>
  <c r="Q224" i="3"/>
  <c r="S231" i="4" s="1"/>
  <c r="Q208" i="3"/>
  <c r="S215" i="4" s="1"/>
  <c r="Q215" i="4"/>
  <c r="Q200" i="3"/>
  <c r="S207" i="4" s="1"/>
  <c r="Q207" i="4"/>
  <c r="Q192" i="3"/>
  <c r="S199" i="4" s="1"/>
  <c r="Q199" i="4"/>
  <c r="Q184" i="3"/>
  <c r="S191" i="4" s="1"/>
  <c r="Q191" i="4"/>
  <c r="Q176" i="3"/>
  <c r="S183" i="4" s="1"/>
  <c r="Q183" i="4"/>
  <c r="Q160" i="3"/>
  <c r="S167" i="4" s="1"/>
  <c r="Q167" i="4"/>
  <c r="Q152" i="3"/>
  <c r="S159" i="4" s="1"/>
  <c r="Q144" i="3"/>
  <c r="S151" i="4" s="1"/>
  <c r="Q151" i="4"/>
  <c r="Q128" i="3"/>
  <c r="S135" i="4" s="1"/>
  <c r="Q120" i="3"/>
  <c r="S127" i="4" s="1"/>
  <c r="Q127" i="4"/>
  <c r="Q112" i="3"/>
  <c r="S119" i="4" s="1"/>
  <c r="Q119" i="4"/>
  <c r="Q96" i="3"/>
  <c r="S103" i="4" s="1"/>
  <c r="Q103" i="4"/>
  <c r="Q80" i="3"/>
  <c r="S87" i="4" s="1"/>
  <c r="Q87" i="4"/>
  <c r="Q79" i="4"/>
  <c r="Q64" i="3"/>
  <c r="S71" i="4" s="1"/>
  <c r="Q71" i="4"/>
  <c r="Q56" i="3"/>
  <c r="S63" i="4" s="1"/>
  <c r="Q63" i="4"/>
  <c r="Q55" i="4"/>
  <c r="Q40" i="3"/>
  <c r="S47" i="4" s="1"/>
  <c r="Q47" i="4"/>
  <c r="Q32" i="3"/>
  <c r="S39" i="4" s="1"/>
  <c r="Q39" i="4"/>
  <c r="Q24" i="3"/>
  <c r="S31" i="4" s="1"/>
  <c r="Q31" i="4"/>
  <c r="Q16" i="3"/>
  <c r="S23" i="4" s="1"/>
  <c r="Q23" i="4"/>
  <c r="Q8" i="3"/>
  <c r="S15" i="4" s="1"/>
  <c r="Q15" i="4"/>
  <c r="Q783" i="4"/>
  <c r="Q711" i="4"/>
  <c r="Q679" i="4"/>
  <c r="Q647" i="4"/>
  <c r="Q385" i="3"/>
  <c r="S392" i="4" s="1"/>
  <c r="Q392" i="4"/>
  <c r="Q377" i="3"/>
  <c r="S384" i="4" s="1"/>
  <c r="Q384" i="4"/>
  <c r="Q369" i="3"/>
  <c r="S376" i="4" s="1"/>
  <c r="Q376" i="4"/>
  <c r="Q361" i="3"/>
  <c r="S368" i="4" s="1"/>
  <c r="Q368" i="4"/>
  <c r="Q353" i="3"/>
  <c r="S360" i="4" s="1"/>
  <c r="Q360" i="4"/>
  <c r="Q345" i="3"/>
  <c r="S352" i="4" s="1"/>
  <c r="Q352" i="4"/>
  <c r="Q337" i="3"/>
  <c r="S344" i="4" s="1"/>
  <c r="Q344" i="4"/>
  <c r="Q329" i="3"/>
  <c r="S336" i="4" s="1"/>
  <c r="Q336" i="4"/>
  <c r="Q321" i="3"/>
  <c r="S328" i="4" s="1"/>
  <c r="Q328" i="4"/>
  <c r="Q305" i="3"/>
  <c r="S312" i="4" s="1"/>
  <c r="Q312" i="4"/>
  <c r="Q289" i="3"/>
  <c r="S296" i="4" s="1"/>
  <c r="Q296" i="4"/>
  <c r="Q281" i="3"/>
  <c r="S288" i="4" s="1"/>
  <c r="Q288" i="4"/>
  <c r="Q273" i="3"/>
  <c r="S280" i="4" s="1"/>
  <c r="Q280" i="4"/>
  <c r="Q265" i="3"/>
  <c r="S272" i="4" s="1"/>
  <c r="Q272" i="4"/>
  <c r="Q257" i="3"/>
  <c r="S264" i="4" s="1"/>
  <c r="Q264" i="4"/>
  <c r="Q241" i="3"/>
  <c r="S248" i="4" s="1"/>
  <c r="Q248" i="4"/>
  <c r="Q225" i="3"/>
  <c r="S232" i="4" s="1"/>
  <c r="Q232" i="4"/>
  <c r="Q209" i="3"/>
  <c r="S216" i="4" s="1"/>
  <c r="Q216" i="4"/>
  <c r="Q208" i="4"/>
  <c r="Q193" i="3"/>
  <c r="S200" i="4" s="1"/>
  <c r="Q200" i="4"/>
  <c r="Q185" i="3"/>
  <c r="S192" i="4" s="1"/>
  <c r="Q192" i="4"/>
  <c r="Q177" i="3"/>
  <c r="S184" i="4" s="1"/>
  <c r="Q184" i="4"/>
  <c r="Q169" i="3"/>
  <c r="S176" i="4" s="1"/>
  <c r="Q176" i="4"/>
  <c r="Q161" i="3"/>
  <c r="S168" i="4" s="1"/>
  <c r="Q168" i="4"/>
  <c r="Q145" i="3"/>
  <c r="S152" i="4" s="1"/>
  <c r="Q152" i="4"/>
  <c r="Q129" i="3"/>
  <c r="S136" i="4" s="1"/>
  <c r="Q136" i="4"/>
  <c r="Q128" i="4"/>
  <c r="Q113" i="3"/>
  <c r="S120" i="4" s="1"/>
  <c r="Q105" i="3"/>
  <c r="S112" i="4" s="1"/>
  <c r="Q112" i="4"/>
  <c r="Q97" i="3"/>
  <c r="S104" i="4" s="1"/>
  <c r="Q104" i="4"/>
  <c r="Q81" i="3"/>
  <c r="S88" i="4" s="1"/>
  <c r="Q88" i="4"/>
  <c r="Q57" i="3"/>
  <c r="S64" i="4" s="1"/>
  <c r="Q64" i="4"/>
  <c r="Q56" i="4"/>
  <c r="Q48" i="4"/>
  <c r="Q33" i="3"/>
  <c r="S40" i="4" s="1"/>
  <c r="Q40" i="4"/>
  <c r="Q25" i="3"/>
  <c r="S32" i="4" s="1"/>
  <c r="Q32" i="4"/>
  <c r="Q17" i="3"/>
  <c r="S24" i="4" s="1"/>
  <c r="Q24" i="4"/>
  <c r="Q9" i="3"/>
  <c r="S16" i="4" s="1"/>
  <c r="Q16" i="4"/>
  <c r="Q794" i="4"/>
  <c r="Q786" i="4"/>
  <c r="Q778" i="4"/>
  <c r="Q770" i="4"/>
  <c r="Q762" i="4"/>
  <c r="Q754" i="4"/>
  <c r="Q746" i="4"/>
  <c r="Q730" i="4"/>
  <c r="Q722" i="4"/>
  <c r="Q714" i="4"/>
  <c r="Q706" i="4"/>
  <c r="Q698" i="4"/>
  <c r="Q690" i="4"/>
  <c r="Q682" i="4"/>
  <c r="Q666" i="4"/>
  <c r="Q658" i="4"/>
  <c r="Q650" i="4"/>
  <c r="Q634" i="4"/>
  <c r="Q560" i="4"/>
  <c r="Q528" i="4"/>
  <c r="Q496" i="4"/>
  <c r="Q464" i="4"/>
  <c r="Q432" i="4"/>
  <c r="Q400" i="4"/>
  <c r="Q301" i="4"/>
  <c r="Q173" i="4"/>
  <c r="Q732" i="4"/>
  <c r="Q724" i="4"/>
  <c r="Q716" i="4"/>
  <c r="Q708" i="4"/>
  <c r="Q700" i="4"/>
  <c r="Q692" i="4"/>
  <c r="Q684" i="4"/>
  <c r="Q676" i="4"/>
  <c r="Q668" i="4"/>
  <c r="Q660" i="4"/>
  <c r="Q652" i="4"/>
  <c r="Q644" i="4"/>
  <c r="Q636" i="4"/>
  <c r="Q536" i="4"/>
  <c r="Q472" i="4"/>
  <c r="Q440" i="4"/>
  <c r="Q408" i="4"/>
  <c r="Q141" i="4"/>
  <c r="S676" i="3"/>
  <c r="V683" i="4" s="1"/>
  <c r="U683" i="4"/>
  <c r="Q614" i="3"/>
  <c r="S621" i="4" s="1"/>
  <c r="Q621" i="4"/>
  <c r="Q606" i="3"/>
  <c r="S613" i="4" s="1"/>
  <c r="Q613" i="4"/>
  <c r="Q598" i="3"/>
  <c r="S605" i="4" s="1"/>
  <c r="Q605" i="4"/>
  <c r="Q590" i="3"/>
  <c r="S597" i="4" s="1"/>
  <c r="Q597" i="4"/>
  <c r="Q582" i="3"/>
  <c r="S589" i="4" s="1"/>
  <c r="Q589" i="4"/>
  <c r="Q574" i="3"/>
  <c r="S581" i="4" s="1"/>
  <c r="Q581" i="4"/>
  <c r="Q566" i="3"/>
  <c r="S573" i="4" s="1"/>
  <c r="Q573" i="4"/>
  <c r="Q558" i="3"/>
  <c r="S565" i="4" s="1"/>
  <c r="Q565" i="4"/>
  <c r="Q550" i="3"/>
  <c r="S557" i="4" s="1"/>
  <c r="Q557" i="4"/>
  <c r="Q542" i="3"/>
  <c r="S549" i="4" s="1"/>
  <c r="Q549" i="4"/>
  <c r="Q534" i="3"/>
  <c r="S541" i="4" s="1"/>
  <c r="Q541" i="4"/>
  <c r="Q526" i="3"/>
  <c r="S533" i="4" s="1"/>
  <c r="Q533" i="4"/>
  <c r="Q518" i="3"/>
  <c r="S525" i="4" s="1"/>
  <c r="Q525" i="4"/>
  <c r="Q510" i="3"/>
  <c r="S517" i="4" s="1"/>
  <c r="Q517" i="4"/>
  <c r="Q502" i="3"/>
  <c r="S509" i="4" s="1"/>
  <c r="Q509" i="4"/>
  <c r="Q494" i="3"/>
  <c r="S501" i="4" s="1"/>
  <c r="Q501" i="4"/>
  <c r="Q486" i="3"/>
  <c r="S493" i="4" s="1"/>
  <c r="Q493" i="4"/>
  <c r="Q478" i="3"/>
  <c r="S485" i="4" s="1"/>
  <c r="Q485" i="4"/>
  <c r="Q470" i="3"/>
  <c r="S477" i="4" s="1"/>
  <c r="Q477" i="4"/>
  <c r="Q462" i="3"/>
  <c r="S469" i="4" s="1"/>
  <c r="Q469" i="4"/>
  <c r="Q454" i="3"/>
  <c r="S461" i="4" s="1"/>
  <c r="Q461" i="4"/>
  <c r="Q446" i="3"/>
  <c r="S453" i="4" s="1"/>
  <c r="Q453" i="4"/>
  <c r="Q438" i="3"/>
  <c r="S445" i="4" s="1"/>
  <c r="Q445" i="4"/>
  <c r="Q430" i="3"/>
  <c r="S437" i="4" s="1"/>
  <c r="Q437" i="4"/>
  <c r="Q422" i="3"/>
  <c r="S429" i="4" s="1"/>
  <c r="Q429" i="4"/>
  <c r="Q414" i="3"/>
  <c r="S421" i="4" s="1"/>
  <c r="Q421" i="4"/>
  <c r="Q406" i="3"/>
  <c r="S413" i="4" s="1"/>
  <c r="Q413" i="4"/>
  <c r="Q398" i="3"/>
  <c r="S405" i="4" s="1"/>
  <c r="Q405" i="4"/>
  <c r="Q390" i="3"/>
  <c r="S397" i="4" s="1"/>
  <c r="Q397" i="4"/>
  <c r="Q382" i="3"/>
  <c r="S389" i="4" s="1"/>
  <c r="Q389" i="4"/>
  <c r="Q374" i="3"/>
  <c r="S381" i="4" s="1"/>
  <c r="Q381" i="4"/>
  <c r="Q366" i="3"/>
  <c r="S373" i="4" s="1"/>
  <c r="Q373" i="4"/>
  <c r="Q350" i="3"/>
  <c r="S357" i="4" s="1"/>
  <c r="Q357" i="4"/>
  <c r="Q342" i="3"/>
  <c r="S349" i="4" s="1"/>
  <c r="Q349" i="4"/>
  <c r="Q334" i="3"/>
  <c r="S341" i="4" s="1"/>
  <c r="Q341" i="4"/>
  <c r="Q318" i="3"/>
  <c r="S325" i="4" s="1"/>
  <c r="Q325" i="4"/>
  <c r="Q310" i="3"/>
  <c r="S317" i="4" s="1"/>
  <c r="Q317" i="4"/>
  <c r="Q302" i="3"/>
  <c r="S309" i="4" s="1"/>
  <c r="Q309" i="4"/>
  <c r="Q286" i="3"/>
  <c r="S293" i="4" s="1"/>
  <c r="Q293" i="4"/>
  <c r="Q278" i="3"/>
  <c r="S285" i="4" s="1"/>
  <c r="Q285" i="4"/>
  <c r="Q270" i="3"/>
  <c r="S277" i="4" s="1"/>
  <c r="Q277" i="4"/>
  <c r="Q254" i="3"/>
  <c r="S261" i="4" s="1"/>
  <c r="Q261" i="4"/>
  <c r="Q253" i="4"/>
  <c r="Q238" i="3"/>
  <c r="S245" i="4" s="1"/>
  <c r="Q245" i="4"/>
  <c r="Q222" i="3"/>
  <c r="S229" i="4" s="1"/>
  <c r="Q229" i="4"/>
  <c r="Q214" i="3"/>
  <c r="S221" i="4" s="1"/>
  <c r="Q221" i="4"/>
  <c r="Q206" i="3"/>
  <c r="S213" i="4" s="1"/>
  <c r="Q213" i="4"/>
  <c r="Q190" i="3"/>
  <c r="S197" i="4" s="1"/>
  <c r="Q197" i="4"/>
  <c r="Q182" i="3"/>
  <c r="S189" i="4" s="1"/>
  <c r="Q189" i="4"/>
  <c r="Q158" i="3"/>
  <c r="S165" i="4" s="1"/>
  <c r="Q165" i="4"/>
  <c r="Q150" i="3"/>
  <c r="S157" i="4" s="1"/>
  <c r="Q157" i="4"/>
  <c r="Q142" i="3"/>
  <c r="S149" i="4" s="1"/>
  <c r="Q149" i="4"/>
  <c r="Q126" i="3"/>
  <c r="S133" i="4" s="1"/>
  <c r="Q133" i="4"/>
  <c r="Q118" i="3"/>
  <c r="S125" i="4" s="1"/>
  <c r="Q125" i="4"/>
  <c r="Q110" i="3"/>
  <c r="S117" i="4" s="1"/>
  <c r="Q117" i="4"/>
  <c r="Q94" i="3"/>
  <c r="S101" i="4" s="1"/>
  <c r="Q101" i="4"/>
  <c r="Q86" i="3"/>
  <c r="S93" i="4" s="1"/>
  <c r="Q93" i="4"/>
  <c r="Q78" i="3"/>
  <c r="S85" i="4" s="1"/>
  <c r="Q85" i="4"/>
  <c r="Q70" i="3"/>
  <c r="S77" i="4" s="1"/>
  <c r="Q77" i="4"/>
  <c r="Q62" i="3"/>
  <c r="S69" i="4" s="1"/>
  <c r="Q69" i="4"/>
  <c r="Q54" i="3"/>
  <c r="S61" i="4" s="1"/>
  <c r="Q61" i="4"/>
  <c r="Q46" i="3"/>
  <c r="S53" i="4" s="1"/>
  <c r="Q53" i="4"/>
  <c r="Q38" i="3"/>
  <c r="S45" i="4" s="1"/>
  <c r="Q45" i="4"/>
  <c r="Q30" i="3"/>
  <c r="S37" i="4" s="1"/>
  <c r="Q37" i="4"/>
  <c r="Q22" i="3"/>
  <c r="S29" i="4" s="1"/>
  <c r="Q29" i="4"/>
  <c r="Q14" i="3"/>
  <c r="S21" i="4" s="1"/>
  <c r="Q21" i="4"/>
  <c r="Q6" i="3"/>
  <c r="S13" i="4" s="1"/>
  <c r="Q13" i="4"/>
  <c r="Q10" i="4"/>
  <c r="Q793" i="4"/>
  <c r="Q777" i="4"/>
  <c r="Q761" i="4"/>
  <c r="Q753" i="4"/>
  <c r="Q745" i="4"/>
  <c r="Q737" i="4"/>
  <c r="Q729" i="4"/>
  <c r="Q713" i="4"/>
  <c r="Q697" i="4"/>
  <c r="Q689" i="4"/>
  <c r="Q681" i="4"/>
  <c r="Q673" i="4"/>
  <c r="Q665" i="4"/>
  <c r="Q657" i="4"/>
  <c r="Q649" i="4"/>
  <c r="Q641" i="4"/>
  <c r="Q633" i="4"/>
  <c r="Q604" i="4"/>
  <c r="Q595" i="4"/>
  <c r="Q572" i="4"/>
  <c r="Q563" i="4"/>
  <c r="Q540" i="4"/>
  <c r="Q531" i="4"/>
  <c r="Q508" i="4"/>
  <c r="Q499" i="4"/>
  <c r="Q476" i="4"/>
  <c r="Q467" i="4"/>
  <c r="Q444" i="4"/>
  <c r="Q435" i="4"/>
  <c r="Q412" i="4"/>
  <c r="Q403" i="4"/>
  <c r="Q357" i="3"/>
  <c r="S364" i="4" s="1"/>
  <c r="Q364" i="4"/>
  <c r="Q349" i="3"/>
  <c r="S356" i="4" s="1"/>
  <c r="Q356" i="4"/>
  <c r="Q341" i="3"/>
  <c r="S348" i="4" s="1"/>
  <c r="Q348" i="4"/>
  <c r="Q333" i="3"/>
  <c r="S340" i="4" s="1"/>
  <c r="Q340" i="4"/>
  <c r="Q332" i="4"/>
  <c r="Q317" i="3"/>
  <c r="S324" i="4" s="1"/>
  <c r="Q324" i="4"/>
  <c r="Q309" i="3"/>
  <c r="S316" i="4" s="1"/>
  <c r="Q316" i="4"/>
  <c r="Q301" i="3"/>
  <c r="S308" i="4" s="1"/>
  <c r="Q308" i="4"/>
  <c r="Q300" i="4"/>
  <c r="Q285" i="3"/>
  <c r="S292" i="4" s="1"/>
  <c r="Q292" i="4"/>
  <c r="Q277" i="3"/>
  <c r="S284" i="4" s="1"/>
  <c r="Q284" i="4"/>
  <c r="Q269" i="3"/>
  <c r="S276" i="4" s="1"/>
  <c r="Q276" i="4"/>
  <c r="Q261" i="3"/>
  <c r="S268" i="4" s="1"/>
  <c r="Q268" i="4"/>
  <c r="Q260" i="4"/>
  <c r="Q245" i="3"/>
  <c r="S252" i="4" s="1"/>
  <c r="Q252" i="4"/>
  <c r="Q237" i="3"/>
  <c r="S244" i="4" s="1"/>
  <c r="Q244" i="4"/>
  <c r="Q229" i="3"/>
  <c r="S236" i="4" s="1"/>
  <c r="Q236" i="4"/>
  <c r="Q228" i="4"/>
  <c r="Q213" i="3"/>
  <c r="S220" i="4" s="1"/>
  <c r="Q220" i="4"/>
  <c r="Q205" i="3"/>
  <c r="S212" i="4" s="1"/>
  <c r="Q212" i="4"/>
  <c r="Q197" i="3"/>
  <c r="S204" i="4" s="1"/>
  <c r="Q204" i="4"/>
  <c r="Q189" i="3"/>
  <c r="S196" i="4" s="1"/>
  <c r="Q196" i="4"/>
  <c r="Q181" i="3"/>
  <c r="S188" i="4" s="1"/>
  <c r="Q188" i="4"/>
  <c r="Q173" i="3"/>
  <c r="S180" i="4" s="1"/>
  <c r="Q180" i="4"/>
  <c r="Q165" i="3"/>
  <c r="S172" i="4" s="1"/>
  <c r="Q172" i="4"/>
  <c r="Q157" i="3"/>
  <c r="S164" i="4" s="1"/>
  <c r="Q164" i="4"/>
  <c r="Q149" i="3"/>
  <c r="S156" i="4" s="1"/>
  <c r="Q156" i="4"/>
  <c r="Q141" i="3"/>
  <c r="S148" i="4" s="1"/>
  <c r="Q148" i="4"/>
  <c r="Q133" i="3"/>
  <c r="S140" i="4" s="1"/>
  <c r="Q140" i="4"/>
  <c r="Q125" i="3"/>
  <c r="S132" i="4" s="1"/>
  <c r="Q132" i="4"/>
  <c r="Q117" i="3"/>
  <c r="S124" i="4" s="1"/>
  <c r="Q124" i="4"/>
  <c r="Q101" i="3"/>
  <c r="S108" i="4" s="1"/>
  <c r="Q108" i="4"/>
  <c r="Q93" i="3"/>
  <c r="S100" i="4" s="1"/>
  <c r="Q100" i="4"/>
  <c r="Q85" i="3"/>
  <c r="S92" i="4" s="1"/>
  <c r="Q92" i="4"/>
  <c r="Q77" i="3"/>
  <c r="S84" i="4" s="1"/>
  <c r="Q84" i="4"/>
  <c r="Q69" i="3"/>
  <c r="S76" i="4" s="1"/>
  <c r="Q76" i="4"/>
  <c r="Q61" i="3"/>
  <c r="S68" i="4" s="1"/>
  <c r="Q68" i="4"/>
  <c r="Q53" i="3"/>
  <c r="S60" i="4" s="1"/>
  <c r="Q60" i="4"/>
  <c r="Q45" i="3"/>
  <c r="S52" i="4" s="1"/>
  <c r="Q52" i="4"/>
  <c r="Q37" i="3"/>
  <c r="S44" i="4" s="1"/>
  <c r="Q44" i="4"/>
  <c r="Q29" i="3"/>
  <c r="S36" i="4" s="1"/>
  <c r="Q36" i="4"/>
  <c r="Q21" i="3"/>
  <c r="S28" i="4" s="1"/>
  <c r="Q28" i="4"/>
  <c r="Q13" i="3"/>
  <c r="S20" i="4" s="1"/>
  <c r="Q20" i="4"/>
  <c r="Q5" i="3"/>
  <c r="S12" i="4" s="1"/>
  <c r="Q12" i="4"/>
  <c r="Q576" i="4"/>
  <c r="Q544" i="4"/>
  <c r="Q512" i="4"/>
  <c r="Q480" i="4"/>
  <c r="Q448" i="4"/>
  <c r="Q416" i="4"/>
  <c r="Q365" i="4"/>
  <c r="Q237" i="4"/>
  <c r="Q109" i="4"/>
  <c r="Q356" i="3"/>
  <c r="S363" i="4" s="1"/>
  <c r="Q363" i="4"/>
  <c r="Q348" i="3"/>
  <c r="S355" i="4" s="1"/>
  <c r="Q355" i="4"/>
  <c r="Q332" i="3"/>
  <c r="S339" i="4" s="1"/>
  <c r="Q339" i="4"/>
  <c r="Q324" i="3"/>
  <c r="S331" i="4" s="1"/>
  <c r="Q331" i="4"/>
  <c r="Q316" i="3"/>
  <c r="S323" i="4" s="1"/>
  <c r="Q323" i="4"/>
  <c r="Q308" i="3"/>
  <c r="S315" i="4" s="1"/>
  <c r="Q315" i="4"/>
  <c r="Q300" i="3"/>
  <c r="S307" i="4" s="1"/>
  <c r="Q307" i="4"/>
  <c r="Q292" i="3"/>
  <c r="S299" i="4" s="1"/>
  <c r="Q299" i="4"/>
  <c r="Q284" i="3"/>
  <c r="S291" i="4" s="1"/>
  <c r="Q291" i="4"/>
  <c r="Q276" i="3"/>
  <c r="S283" i="4" s="1"/>
  <c r="Q283" i="4"/>
  <c r="Q268" i="3"/>
  <c r="S275" i="4" s="1"/>
  <c r="Q275" i="4"/>
  <c r="Q260" i="3"/>
  <c r="S267" i="4" s="1"/>
  <c r="Q267" i="4"/>
  <c r="Q252" i="3"/>
  <c r="S259" i="4" s="1"/>
  <c r="Q259" i="4"/>
  <c r="Q244" i="3"/>
  <c r="S251" i="4" s="1"/>
  <c r="Q251" i="4"/>
  <c r="Q236" i="3"/>
  <c r="S243" i="4" s="1"/>
  <c r="Q243" i="4"/>
  <c r="Q228" i="3"/>
  <c r="S235" i="4" s="1"/>
  <c r="Q235" i="4"/>
  <c r="Q220" i="3"/>
  <c r="S227" i="4" s="1"/>
  <c r="Q227" i="4"/>
  <c r="Q212" i="3"/>
  <c r="S219" i="4" s="1"/>
  <c r="Q219" i="4"/>
  <c r="Q204" i="3"/>
  <c r="S211" i="4" s="1"/>
  <c r="Q196" i="3"/>
  <c r="S203" i="4" s="1"/>
  <c r="Q203" i="4"/>
  <c r="Q188" i="3"/>
  <c r="S195" i="4" s="1"/>
  <c r="Q195" i="4"/>
  <c r="Q180" i="3"/>
  <c r="S187" i="4" s="1"/>
  <c r="Q187" i="4"/>
  <c r="Q172" i="3"/>
  <c r="S179" i="4" s="1"/>
  <c r="Q179" i="4"/>
  <c r="Q164" i="3"/>
  <c r="S171" i="4" s="1"/>
  <c r="Q171" i="4"/>
  <c r="Q148" i="3"/>
  <c r="S155" i="4" s="1"/>
  <c r="Q155" i="4"/>
  <c r="Q140" i="3"/>
  <c r="S147" i="4" s="1"/>
  <c r="Q147" i="4"/>
  <c r="Q132" i="3"/>
  <c r="S139" i="4" s="1"/>
  <c r="Q139" i="4"/>
  <c r="Q116" i="3"/>
  <c r="S123" i="4" s="1"/>
  <c r="Q123" i="4"/>
  <c r="Q108" i="3"/>
  <c r="S115" i="4" s="1"/>
  <c r="Q115" i="4"/>
  <c r="Q92" i="3"/>
  <c r="S99" i="4" s="1"/>
  <c r="Q99" i="4"/>
  <c r="Q84" i="3"/>
  <c r="S91" i="4" s="1"/>
  <c r="Q76" i="3"/>
  <c r="S83" i="4" s="1"/>
  <c r="Q83" i="4"/>
  <c r="Q68" i="3"/>
  <c r="S75" i="4" s="1"/>
  <c r="Q75" i="4"/>
  <c r="Q52" i="3"/>
  <c r="S59" i="4" s="1"/>
  <c r="Q59" i="4"/>
  <c r="Q44" i="3"/>
  <c r="S51" i="4" s="1"/>
  <c r="Q36" i="3"/>
  <c r="S43" i="4" s="1"/>
  <c r="Q43" i="4"/>
  <c r="Q28" i="3"/>
  <c r="S35" i="4" s="1"/>
  <c r="Q35" i="4"/>
  <c r="Q12" i="3"/>
  <c r="S19" i="4" s="1"/>
  <c r="Q19" i="4"/>
  <c r="Q4" i="3"/>
  <c r="S11" i="4" s="1"/>
  <c r="Q11" i="4"/>
  <c r="Q795" i="4"/>
  <c r="Q787" i="4"/>
  <c r="Q779" i="4"/>
  <c r="Q771" i="4"/>
  <c r="Q763" i="4"/>
  <c r="Q747" i="4"/>
  <c r="Q739" i="4"/>
  <c r="Q731" i="4"/>
  <c r="Q723" i="4"/>
  <c r="Q715" i="4"/>
  <c r="Q707" i="4"/>
  <c r="Q699" i="4"/>
  <c r="Q683" i="4"/>
  <c r="Q675" i="4"/>
  <c r="Q667" i="4"/>
  <c r="Q659" i="4"/>
  <c r="Q643" i="4"/>
  <c r="Q635" i="4"/>
  <c r="Q629" i="4"/>
  <c r="Q580" i="4"/>
  <c r="Q516" i="4"/>
  <c r="Q507" i="4"/>
  <c r="Q475" i="4"/>
  <c r="Q452" i="4"/>
  <c r="Q443" i="4"/>
  <c r="Q420" i="4"/>
  <c r="Q411" i="4"/>
  <c r="Q387" i="4"/>
  <c r="Q371" i="4"/>
  <c r="Q619" i="3"/>
  <c r="S626" i="4" s="1"/>
  <c r="Q626" i="4"/>
  <c r="Q611" i="3"/>
  <c r="S618" i="4" s="1"/>
  <c r="Q618" i="4"/>
  <c r="Q603" i="3"/>
  <c r="S610" i="4" s="1"/>
  <c r="Q595" i="3"/>
  <c r="S602" i="4" s="1"/>
  <c r="Q602" i="4"/>
  <c r="Q587" i="3"/>
  <c r="S594" i="4" s="1"/>
  <c r="Q594" i="4"/>
  <c r="Q579" i="3"/>
  <c r="S586" i="4" s="1"/>
  <c r="Q586" i="4"/>
  <c r="Q571" i="3"/>
  <c r="S578" i="4" s="1"/>
  <c r="Q563" i="3"/>
  <c r="S570" i="4" s="1"/>
  <c r="Q570" i="4"/>
  <c r="Q555" i="3"/>
  <c r="S562" i="4" s="1"/>
  <c r="Q562" i="4"/>
  <c r="Q547" i="3"/>
  <c r="S554" i="4" s="1"/>
  <c r="Q554" i="4"/>
  <c r="Q539" i="3"/>
  <c r="S546" i="4" s="1"/>
  <c r="Q531" i="3"/>
  <c r="S538" i="4" s="1"/>
  <c r="Q538" i="4"/>
  <c r="Q523" i="3"/>
  <c r="S530" i="4" s="1"/>
  <c r="Q530" i="4"/>
  <c r="Q515" i="3"/>
  <c r="S522" i="4" s="1"/>
  <c r="Q522" i="4"/>
  <c r="Q507" i="3"/>
  <c r="S514" i="4" s="1"/>
  <c r="Q499" i="3"/>
  <c r="S506" i="4" s="1"/>
  <c r="Q506" i="4"/>
  <c r="Q491" i="3"/>
  <c r="S498" i="4" s="1"/>
  <c r="Q498" i="4"/>
  <c r="Q483" i="3"/>
  <c r="S490" i="4" s="1"/>
  <c r="Q490" i="4"/>
  <c r="Q475" i="3"/>
  <c r="S482" i="4" s="1"/>
  <c r="Q467" i="3"/>
  <c r="S474" i="4" s="1"/>
  <c r="Q474" i="4"/>
  <c r="Q459" i="3"/>
  <c r="S466" i="4" s="1"/>
  <c r="Q466" i="4"/>
  <c r="Q451" i="3"/>
  <c r="S458" i="4" s="1"/>
  <c r="Q458" i="4"/>
  <c r="Q443" i="3"/>
  <c r="S450" i="4" s="1"/>
  <c r="Q435" i="3"/>
  <c r="S442" i="4" s="1"/>
  <c r="Q442" i="4"/>
  <c r="Q427" i="3"/>
  <c r="S434" i="4" s="1"/>
  <c r="Q434" i="4"/>
  <c r="Q419" i="3"/>
  <c r="S426" i="4" s="1"/>
  <c r="Q411" i="3"/>
  <c r="S418" i="4" s="1"/>
  <c r="Q418" i="4"/>
  <c r="Q403" i="3"/>
  <c r="S410" i="4" s="1"/>
  <c r="Q410" i="4"/>
  <c r="Q395" i="3"/>
  <c r="S402" i="4" s="1"/>
  <c r="Q402" i="4"/>
  <c r="Q387" i="3"/>
  <c r="S394" i="4" s="1"/>
  <c r="Q379" i="3"/>
  <c r="S386" i="4" s="1"/>
  <c r="Q386" i="4"/>
  <c r="Q371" i="3"/>
  <c r="S378" i="4" s="1"/>
  <c r="Q378" i="4"/>
  <c r="Q363" i="3"/>
  <c r="S370" i="4" s="1"/>
  <c r="Q370" i="4"/>
  <c r="Q355" i="3"/>
  <c r="S362" i="4" s="1"/>
  <c r="Q362" i="4"/>
  <c r="Q339" i="3"/>
  <c r="S346" i="4" s="1"/>
  <c r="Q346" i="4"/>
  <c r="Q331" i="3"/>
  <c r="S338" i="4" s="1"/>
  <c r="Q338" i="4"/>
  <c r="Q323" i="3"/>
  <c r="S330" i="4" s="1"/>
  <c r="Q330" i="4"/>
  <c r="Q315" i="3"/>
  <c r="S322" i="4" s="1"/>
  <c r="Q322" i="4"/>
  <c r="Q307" i="3"/>
  <c r="S314" i="4" s="1"/>
  <c r="Q314" i="4"/>
  <c r="Q299" i="3"/>
  <c r="S306" i="4" s="1"/>
  <c r="Q306" i="4"/>
  <c r="Q291" i="3"/>
  <c r="S298" i="4" s="1"/>
  <c r="Q298" i="4"/>
  <c r="Q275" i="3"/>
  <c r="S282" i="4" s="1"/>
  <c r="Q282" i="4"/>
  <c r="Q267" i="3"/>
  <c r="S274" i="4" s="1"/>
  <c r="Q274" i="4"/>
  <c r="Q259" i="3"/>
  <c r="S266" i="4" s="1"/>
  <c r="Q266" i="4"/>
  <c r="Q251" i="3"/>
  <c r="S258" i="4" s="1"/>
  <c r="Q258" i="4"/>
  <c r="Q243" i="3"/>
  <c r="S250" i="4" s="1"/>
  <c r="Q250" i="4"/>
  <c r="Q227" i="3"/>
  <c r="S234" i="4" s="1"/>
  <c r="Q234" i="4"/>
  <c r="Q219" i="3"/>
  <c r="S226" i="4" s="1"/>
  <c r="Q211" i="3"/>
  <c r="S218" i="4" s="1"/>
  <c r="Q218" i="4"/>
  <c r="Q203" i="3"/>
  <c r="S210" i="4" s="1"/>
  <c r="Q210" i="4"/>
  <c r="Q195" i="3"/>
  <c r="S202" i="4" s="1"/>
  <c r="Q202" i="4"/>
  <c r="Q187" i="3"/>
  <c r="S194" i="4" s="1"/>
  <c r="Q194" i="4"/>
  <c r="Q171" i="3"/>
  <c r="S178" i="4" s="1"/>
  <c r="Q178" i="4"/>
  <c r="Q155" i="3"/>
  <c r="S162" i="4" s="1"/>
  <c r="Q162" i="4"/>
  <c r="Q147" i="3"/>
  <c r="S154" i="4" s="1"/>
  <c r="Q154" i="4"/>
  <c r="Q139" i="3"/>
  <c r="S146" i="4" s="1"/>
  <c r="Q146" i="4"/>
  <c r="Q131" i="3"/>
  <c r="S138" i="4" s="1"/>
  <c r="Q138" i="4"/>
  <c r="Q130" i="4"/>
  <c r="Q115" i="3"/>
  <c r="S122" i="4" s="1"/>
  <c r="Q122" i="4"/>
  <c r="Q99" i="3"/>
  <c r="S106" i="4" s="1"/>
  <c r="Q106" i="4"/>
  <c r="Q91" i="3"/>
  <c r="S98" i="4" s="1"/>
  <c r="Q98" i="4"/>
  <c r="Q75" i="3"/>
  <c r="S82" i="4" s="1"/>
  <c r="Q82" i="4"/>
  <c r="Q67" i="3"/>
  <c r="S74" i="4" s="1"/>
  <c r="Q74" i="4"/>
  <c r="Q59" i="3"/>
  <c r="S66" i="4" s="1"/>
  <c r="Q66" i="4"/>
  <c r="Q51" i="3"/>
  <c r="S58" i="4" s="1"/>
  <c r="Q58" i="4"/>
  <c r="Q35" i="3"/>
  <c r="S42" i="4" s="1"/>
  <c r="Q42" i="4"/>
  <c r="Q27" i="3"/>
  <c r="S34" i="4" s="1"/>
  <c r="Q34" i="4"/>
  <c r="Q19" i="3"/>
  <c r="S26" i="4" s="1"/>
  <c r="Q26" i="4"/>
  <c r="Q11" i="3"/>
  <c r="S18" i="4" s="1"/>
  <c r="Q18" i="4"/>
  <c r="Q625" i="4"/>
  <c r="Q584" i="4"/>
  <c r="Q552" i="4"/>
  <c r="Q520" i="4"/>
  <c r="Q488" i="4"/>
  <c r="Q456" i="4"/>
  <c r="Q424" i="4"/>
  <c r="Q333" i="4"/>
  <c r="R584" i="3"/>
  <c r="R520" i="3"/>
  <c r="R488" i="3"/>
  <c r="R456" i="3"/>
  <c r="R416" i="3"/>
  <c r="R256" i="3"/>
  <c r="Q610" i="3"/>
  <c r="S617" i="4" s="1"/>
  <c r="Q617" i="4"/>
  <c r="Q602" i="3"/>
  <c r="S609" i="4" s="1"/>
  <c r="Q609" i="4"/>
  <c r="Q594" i="3"/>
  <c r="S601" i="4" s="1"/>
  <c r="Q601" i="4"/>
  <c r="Q593" i="4"/>
  <c r="Q578" i="3"/>
  <c r="S585" i="4" s="1"/>
  <c r="Q585" i="4"/>
  <c r="Q570" i="3"/>
  <c r="S577" i="4" s="1"/>
  <c r="Q577" i="4"/>
  <c r="Q562" i="3"/>
  <c r="S569" i="4" s="1"/>
  <c r="Q569" i="4"/>
  <c r="Q554" i="3"/>
  <c r="S561" i="4" s="1"/>
  <c r="Q538" i="3"/>
  <c r="S545" i="4" s="1"/>
  <c r="Q545" i="4"/>
  <c r="Q530" i="3"/>
  <c r="S537" i="4" s="1"/>
  <c r="Q537" i="4"/>
  <c r="Q529" i="4"/>
  <c r="Q514" i="3"/>
  <c r="S521" i="4" s="1"/>
  <c r="Q521" i="4"/>
  <c r="Q506" i="3"/>
  <c r="S513" i="4" s="1"/>
  <c r="Q513" i="4"/>
  <c r="Q498" i="3"/>
  <c r="S505" i="4" s="1"/>
  <c r="Q505" i="4"/>
  <c r="Q490" i="3"/>
  <c r="S497" i="4" s="1"/>
  <c r="Q497" i="4"/>
  <c r="Q482" i="3"/>
  <c r="S489" i="4" s="1"/>
  <c r="Q489" i="4"/>
  <c r="Q474" i="3"/>
  <c r="S481" i="4" s="1"/>
  <c r="Q481" i="4"/>
  <c r="Q458" i="3"/>
  <c r="S465" i="4" s="1"/>
  <c r="Q465" i="4"/>
  <c r="Q442" i="3"/>
  <c r="S449" i="4" s="1"/>
  <c r="Q449" i="4"/>
  <c r="Q434" i="3"/>
  <c r="S441" i="4" s="1"/>
  <c r="Q441" i="4"/>
  <c r="Q426" i="3"/>
  <c r="S433" i="4" s="1"/>
  <c r="Q433" i="4"/>
  <c r="Q418" i="3"/>
  <c r="S425" i="4" s="1"/>
  <c r="Q425" i="4"/>
  <c r="Q410" i="3"/>
  <c r="S417" i="4" s="1"/>
  <c r="Q417" i="4"/>
  <c r="Q402" i="3"/>
  <c r="S409" i="4" s="1"/>
  <c r="Q409" i="4"/>
  <c r="Q394" i="3"/>
  <c r="S401" i="4" s="1"/>
  <c r="Q401" i="4"/>
  <c r="Q386" i="3"/>
  <c r="S393" i="4" s="1"/>
  <c r="Q393" i="4"/>
  <c r="Q378" i="3"/>
  <c r="S385" i="4" s="1"/>
  <c r="Q385" i="4"/>
  <c r="Q370" i="3"/>
  <c r="S377" i="4" s="1"/>
  <c r="Q377" i="4"/>
  <c r="Q362" i="3"/>
  <c r="S369" i="4" s="1"/>
  <c r="Q369" i="4"/>
  <c r="Q354" i="3"/>
  <c r="S361" i="4" s="1"/>
  <c r="Q361" i="4"/>
  <c r="Q346" i="3"/>
  <c r="S353" i="4" s="1"/>
  <c r="Q353" i="4"/>
  <c r="Q338" i="3"/>
  <c r="S345" i="4" s="1"/>
  <c r="Q345" i="4"/>
  <c r="Q330" i="3"/>
  <c r="S337" i="4" s="1"/>
  <c r="Q337" i="4"/>
  <c r="Q322" i="3"/>
  <c r="S329" i="4" s="1"/>
  <c r="Q329" i="4"/>
  <c r="Q314" i="3"/>
  <c r="S321" i="4" s="1"/>
  <c r="Q321" i="4"/>
  <c r="Q306" i="3"/>
  <c r="S313" i="4" s="1"/>
  <c r="Q313" i="4"/>
  <c r="Q298" i="3"/>
  <c r="S305" i="4" s="1"/>
  <c r="Q305" i="4"/>
  <c r="Q290" i="3"/>
  <c r="S297" i="4" s="1"/>
  <c r="Q297" i="4"/>
  <c r="Q282" i="3"/>
  <c r="S289" i="4" s="1"/>
  <c r="Q289" i="4"/>
  <c r="Q274" i="3"/>
  <c r="S281" i="4" s="1"/>
  <c r="Q281" i="4"/>
  <c r="Q266" i="3"/>
  <c r="S273" i="4" s="1"/>
  <c r="Q273" i="4"/>
  <c r="Q258" i="3"/>
  <c r="S265" i="4" s="1"/>
  <c r="Q265" i="4"/>
  <c r="Q250" i="3"/>
  <c r="S257" i="4" s="1"/>
  <c r="Q257" i="4"/>
  <c r="Q242" i="3"/>
  <c r="S249" i="4" s="1"/>
  <c r="Q249" i="4"/>
  <c r="Q234" i="3"/>
  <c r="S241" i="4" s="1"/>
  <c r="Q241" i="4"/>
  <c r="Q226" i="3"/>
  <c r="S233" i="4" s="1"/>
  <c r="Q233" i="4"/>
  <c r="Q218" i="3"/>
  <c r="S225" i="4" s="1"/>
  <c r="Q225" i="4"/>
  <c r="Q210" i="3"/>
  <c r="S217" i="4" s="1"/>
  <c r="Q217" i="4"/>
  <c r="Q194" i="3"/>
  <c r="S201" i="4" s="1"/>
  <c r="Q201" i="4"/>
  <c r="Q178" i="3"/>
  <c r="S185" i="4" s="1"/>
  <c r="Q185" i="4"/>
  <c r="Q170" i="3"/>
  <c r="S177" i="4" s="1"/>
  <c r="Q177" i="4"/>
  <c r="Q162" i="3"/>
  <c r="S169" i="4" s="1"/>
  <c r="Q169" i="4"/>
  <c r="Q154" i="3"/>
  <c r="S161" i="4" s="1"/>
  <c r="Q161" i="4"/>
  <c r="Q146" i="3"/>
  <c r="S153" i="4" s="1"/>
  <c r="Q153" i="4"/>
  <c r="Q130" i="3"/>
  <c r="S137" i="4" s="1"/>
  <c r="Q137" i="4"/>
  <c r="Q114" i="3"/>
  <c r="S121" i="4" s="1"/>
  <c r="Q121" i="4"/>
  <c r="Q106" i="3"/>
  <c r="S113" i="4" s="1"/>
  <c r="Q113" i="4"/>
  <c r="Q90" i="3"/>
  <c r="S97" i="4" s="1"/>
  <c r="Q97" i="4"/>
  <c r="Q82" i="3"/>
  <c r="S89" i="4" s="1"/>
  <c r="Q89" i="4"/>
  <c r="Q74" i="3"/>
  <c r="S81" i="4" s="1"/>
  <c r="Q81" i="4"/>
  <c r="Q58" i="3"/>
  <c r="S65" i="4" s="1"/>
  <c r="Q65" i="4"/>
  <c r="Q50" i="3"/>
  <c r="S57" i="4" s="1"/>
  <c r="Q57" i="4"/>
  <c r="Q34" i="3"/>
  <c r="S41" i="4" s="1"/>
  <c r="Q41" i="4"/>
  <c r="Q26" i="3"/>
  <c r="S33" i="4" s="1"/>
  <c r="Q33" i="4"/>
  <c r="Q18" i="3"/>
  <c r="S25" i="4" s="1"/>
  <c r="Q25" i="4"/>
  <c r="Q10" i="3"/>
  <c r="S17" i="4" s="1"/>
  <c r="Q17" i="4"/>
  <c r="Q789" i="4"/>
  <c r="Q781" i="4"/>
  <c r="Q773" i="4"/>
  <c r="Q757" i="4"/>
  <c r="Q749" i="4"/>
  <c r="Q733" i="4"/>
  <c r="Q725" i="4"/>
  <c r="Q717" i="4"/>
  <c r="Q709" i="4"/>
  <c r="Q693" i="4"/>
  <c r="Q685" i="4"/>
  <c r="Q669" i="4"/>
  <c r="Q661" i="4"/>
  <c r="Q653" i="4"/>
  <c r="Q645" i="4"/>
  <c r="Q637" i="4"/>
  <c r="Q620" i="4"/>
  <c r="Q611" i="4"/>
  <c r="Q588" i="4"/>
  <c r="Q579" i="4"/>
  <c r="Q556" i="4"/>
  <c r="Q547" i="4"/>
  <c r="Q524" i="4"/>
  <c r="Q515" i="4"/>
  <c r="Q492" i="4"/>
  <c r="Q460" i="4"/>
  <c r="Q419" i="4"/>
  <c r="Q396" i="4"/>
  <c r="Q380" i="4"/>
  <c r="R729" i="3"/>
  <c r="R681" i="3"/>
  <c r="R649" i="3"/>
  <c r="R617" i="3"/>
  <c r="R433" i="3"/>
  <c r="R273" i="3"/>
  <c r="R185" i="3"/>
  <c r="R177" i="3"/>
  <c r="R57" i="3"/>
  <c r="R25" i="3"/>
  <c r="R3" i="3"/>
  <c r="R407" i="3"/>
  <c r="R343" i="3"/>
  <c r="R263" i="3"/>
  <c r="R199" i="3"/>
  <c r="R191" i="3"/>
  <c r="R127" i="3"/>
  <c r="R638" i="3"/>
  <c r="R526" i="3"/>
  <c r="R518" i="3"/>
  <c r="R334" i="3"/>
  <c r="R302" i="3"/>
  <c r="R110" i="3"/>
  <c r="B7" i="1"/>
  <c r="N3" i="2"/>
  <c r="S691" i="4" l="1"/>
  <c r="R684" i="3"/>
  <c r="S684" i="3" s="1"/>
  <c r="V691" i="4" s="1"/>
  <c r="S635" i="4"/>
  <c r="R628" i="3"/>
  <c r="S719" i="4"/>
  <c r="R712" i="3"/>
  <c r="S711" i="4"/>
  <c r="R704" i="3"/>
  <c r="S704" i="3" s="1"/>
  <c r="V711" i="4" s="1"/>
  <c r="S62" i="4"/>
  <c r="R55" i="3"/>
  <c r="N357" i="4"/>
  <c r="R350" i="3"/>
  <c r="N421" i="4"/>
  <c r="R414" i="3"/>
  <c r="N352" i="4"/>
  <c r="R345" i="3"/>
  <c r="S345" i="3" s="1"/>
  <c r="V352" i="4" s="1"/>
  <c r="N384" i="4"/>
  <c r="R377" i="3"/>
  <c r="S611" i="4"/>
  <c r="R604" i="3"/>
  <c r="S604" i="3" s="1"/>
  <c r="V611" i="4" s="1"/>
  <c r="S174" i="4"/>
  <c r="R167" i="3"/>
  <c r="S240" i="4"/>
  <c r="R233" i="3"/>
  <c r="U240" i="4" s="1"/>
  <c r="N292" i="4"/>
  <c r="R285" i="3"/>
  <c r="S659" i="4"/>
  <c r="R652" i="3"/>
  <c r="Q428" i="4"/>
  <c r="R192" i="3"/>
  <c r="Q114" i="4"/>
  <c r="Q283" i="3"/>
  <c r="S290" i="4" s="1"/>
  <c r="Q347" i="3"/>
  <c r="S354" i="4" s="1"/>
  <c r="Q642" i="4"/>
  <c r="Q73" i="3"/>
  <c r="S80" i="4" s="1"/>
  <c r="Q240" i="4"/>
  <c r="Q288" i="3"/>
  <c r="S295" i="4" s="1"/>
  <c r="Q761" i="3"/>
  <c r="Q727" i="4"/>
  <c r="Q238" i="4"/>
  <c r="M221" i="3"/>
  <c r="N228" i="4" s="1"/>
  <c r="L420" i="4"/>
  <c r="L229" i="4"/>
  <c r="R697" i="3"/>
  <c r="Q451" i="4"/>
  <c r="Q42" i="3"/>
  <c r="S49" i="4" s="1"/>
  <c r="Q122" i="3"/>
  <c r="S129" i="4" s="1"/>
  <c r="R224" i="3"/>
  <c r="S224" i="3" s="1"/>
  <c r="V231" i="4" s="1"/>
  <c r="Q603" i="4"/>
  <c r="Q691" i="4"/>
  <c r="Q755" i="4"/>
  <c r="Q627" i="4"/>
  <c r="M428" i="3"/>
  <c r="M281" i="3"/>
  <c r="M409" i="3"/>
  <c r="N416" i="4" s="1"/>
  <c r="Q351" i="4"/>
  <c r="Q383" i="4"/>
  <c r="S772" i="3"/>
  <c r="V779" i="4" s="1"/>
  <c r="L275" i="4"/>
  <c r="L292" i="4"/>
  <c r="L625" i="4"/>
  <c r="L389" i="4"/>
  <c r="L615" i="4"/>
  <c r="Q476" i="3"/>
  <c r="S483" i="4" s="1"/>
  <c r="Q415" i="4"/>
  <c r="R777" i="3"/>
  <c r="Q765" i="4"/>
  <c r="R320" i="3"/>
  <c r="Q60" i="3"/>
  <c r="S67" i="4" s="1"/>
  <c r="Q340" i="3"/>
  <c r="S347" i="4" s="1"/>
  <c r="Q116" i="4"/>
  <c r="Q372" i="4"/>
  <c r="Q181" i="4"/>
  <c r="Q144" i="4"/>
  <c r="Q95" i="4"/>
  <c r="Q46" i="4"/>
  <c r="Q791" i="4"/>
  <c r="R668" i="3"/>
  <c r="S668" i="3" s="1"/>
  <c r="V675" i="4" s="1"/>
  <c r="L357" i="4"/>
  <c r="L497" i="4"/>
  <c r="L352" i="4"/>
  <c r="L561" i="4"/>
  <c r="Q785" i="4"/>
  <c r="Q143" i="4"/>
  <c r="L260" i="4"/>
  <c r="L455" i="4"/>
  <c r="L325" i="4"/>
  <c r="L529" i="4"/>
  <c r="Q628" i="4"/>
  <c r="Q170" i="4"/>
  <c r="R665" i="3"/>
  <c r="Q193" i="4"/>
  <c r="R384" i="3"/>
  <c r="Q539" i="4"/>
  <c r="Q721" i="4"/>
  <c r="Q304" i="4"/>
  <c r="Q62" i="4"/>
  <c r="Q502" i="4"/>
  <c r="Q302" i="4"/>
  <c r="L388" i="4"/>
  <c r="R779" i="3"/>
  <c r="S779" i="3" s="1"/>
  <c r="V786" i="4" s="1"/>
  <c r="L355" i="4"/>
  <c r="L293" i="4"/>
  <c r="L356" i="4"/>
  <c r="L320" i="4"/>
  <c r="L593" i="4"/>
  <c r="R601" i="3"/>
  <c r="R288" i="3"/>
  <c r="Q701" i="4"/>
  <c r="R352" i="3"/>
  <c r="Q388" i="4"/>
  <c r="Q571" i="4"/>
  <c r="Q223" i="4"/>
  <c r="Q663" i="4"/>
  <c r="L519" i="4"/>
  <c r="L261" i="4"/>
  <c r="L647" i="4"/>
  <c r="Q612" i="3"/>
  <c r="S783" i="4"/>
  <c r="R776" i="3"/>
  <c r="S776" i="3" s="1"/>
  <c r="V783" i="4" s="1"/>
  <c r="S755" i="4"/>
  <c r="R748" i="3"/>
  <c r="S96" i="4"/>
  <c r="R89" i="3"/>
  <c r="S254" i="4"/>
  <c r="R247" i="3"/>
  <c r="S256" i="4"/>
  <c r="R249" i="3"/>
  <c r="S249" i="3" s="1"/>
  <c r="V256" i="4" s="1"/>
  <c r="S320" i="4"/>
  <c r="R313" i="3"/>
  <c r="N232" i="4"/>
  <c r="R225" i="3"/>
  <c r="N296" i="4"/>
  <c r="R289" i="3"/>
  <c r="N392" i="4"/>
  <c r="R385" i="3"/>
  <c r="S385" i="3" s="1"/>
  <c r="V392" i="4" s="1"/>
  <c r="N322" i="4"/>
  <c r="R315" i="3"/>
  <c r="S723" i="4"/>
  <c r="R716" i="3"/>
  <c r="S787" i="4"/>
  <c r="R780" i="3"/>
  <c r="S647" i="4"/>
  <c r="R640" i="3"/>
  <c r="S640" i="3" s="1"/>
  <c r="V647" i="4" s="1"/>
  <c r="S667" i="4"/>
  <c r="R660" i="3"/>
  <c r="S660" i="3" s="1"/>
  <c r="V667" i="4" s="1"/>
  <c r="S731" i="4"/>
  <c r="R724" i="3"/>
  <c r="S724" i="3" s="1"/>
  <c r="V731" i="4" s="1"/>
  <c r="S795" i="4"/>
  <c r="R788" i="3"/>
  <c r="S788" i="3" s="1"/>
  <c r="V795" i="4" s="1"/>
  <c r="S775" i="4"/>
  <c r="R768" i="3"/>
  <c r="S768" i="3" s="1"/>
  <c r="V775" i="4" s="1"/>
  <c r="R38" i="3"/>
  <c r="R478" i="3"/>
  <c r="Q73" i="4"/>
  <c r="Q145" i="4"/>
  <c r="Q202" i="3"/>
  <c r="S209" i="4" s="1"/>
  <c r="R184" i="3"/>
  <c r="R552" i="3"/>
  <c r="Q242" i="4"/>
  <c r="Q27" i="4"/>
  <c r="Q269" i="4"/>
  <c r="R503" i="3"/>
  <c r="M229" i="3"/>
  <c r="N236" i="4" s="1"/>
  <c r="M261" i="3"/>
  <c r="N268" i="4" s="1"/>
  <c r="M293" i="3"/>
  <c r="N300" i="4" s="1"/>
  <c r="M325" i="3"/>
  <c r="N332" i="4" s="1"/>
  <c r="M449" i="3"/>
  <c r="M481" i="3"/>
  <c r="N488" i="4" s="1"/>
  <c r="R70" i="3"/>
  <c r="R342" i="3"/>
  <c r="R376" i="3"/>
  <c r="S376" i="3" s="1"/>
  <c r="V383" i="4" s="1"/>
  <c r="R568" i="3"/>
  <c r="S568" i="3" s="1"/>
  <c r="V575" i="4" s="1"/>
  <c r="Q96" i="4"/>
  <c r="R615" i="3"/>
  <c r="U622" i="4" s="1"/>
  <c r="Q254" i="4"/>
  <c r="Q318" i="4"/>
  <c r="Q484" i="3"/>
  <c r="S491" i="4" s="1"/>
  <c r="Q781" i="3"/>
  <c r="S788" i="4" s="1"/>
  <c r="L322" i="4"/>
  <c r="L232" i="4"/>
  <c r="L264" i="4"/>
  <c r="L296" i="4"/>
  <c r="L328" i="4"/>
  <c r="L360" i="4"/>
  <c r="L392" i="4"/>
  <c r="L424" i="4"/>
  <c r="R713" i="3"/>
  <c r="R126" i="3"/>
  <c r="R366" i="3"/>
  <c r="R542" i="3"/>
  <c r="S542" i="3" s="1"/>
  <c r="V549" i="4" s="1"/>
  <c r="R232" i="3"/>
  <c r="R616" i="3"/>
  <c r="Q72" i="4"/>
  <c r="Q247" i="4"/>
  <c r="Q311" i="4"/>
  <c r="L371" i="4"/>
  <c r="L396" i="4"/>
  <c r="L428" i="4"/>
  <c r="R238" i="3"/>
  <c r="R382" i="3"/>
  <c r="R558" i="3"/>
  <c r="R239" i="3"/>
  <c r="R745" i="3"/>
  <c r="R424" i="3"/>
  <c r="Q107" i="4"/>
  <c r="Q256" i="4"/>
  <c r="Q320" i="4"/>
  <c r="Q111" i="4"/>
  <c r="R6" i="3"/>
  <c r="R254" i="3"/>
  <c r="R398" i="3"/>
  <c r="R264" i="3"/>
  <c r="Q749" i="3"/>
  <c r="S756" i="4" s="1"/>
  <c r="R301" i="3"/>
  <c r="S301" i="3" s="1"/>
  <c r="V308" i="4" s="1"/>
  <c r="R318" i="3"/>
  <c r="R462" i="3"/>
  <c r="R103" i="3"/>
  <c r="R279" i="3"/>
  <c r="S279" i="3" s="1"/>
  <c r="V286" i="4" s="1"/>
  <c r="R160" i="3"/>
  <c r="R327" i="3"/>
  <c r="Q765" i="3"/>
  <c r="S772" i="4" s="1"/>
  <c r="S416" i="4"/>
  <c r="R409" i="3"/>
  <c r="S269" i="4"/>
  <c r="R262" i="3"/>
  <c r="S109" i="4"/>
  <c r="R102" i="3"/>
  <c r="S333" i="4"/>
  <c r="R326" i="3"/>
  <c r="S669" i="4"/>
  <c r="R662" i="3"/>
  <c r="S733" i="4"/>
  <c r="R726" i="3"/>
  <c r="S237" i="4"/>
  <c r="R230" i="3"/>
  <c r="S715" i="4"/>
  <c r="R708" i="3"/>
  <c r="S684" i="4"/>
  <c r="R677" i="3"/>
  <c r="A5" i="3"/>
  <c r="B12" i="4"/>
  <c r="Q733" i="3"/>
  <c r="S740" i="4" s="1"/>
  <c r="R4" i="3"/>
  <c r="R78" i="3"/>
  <c r="R551" i="3"/>
  <c r="Q548" i="3"/>
  <c r="S555" i="4" s="1"/>
  <c r="Q461" i="3"/>
  <c r="S468" i="4" s="1"/>
  <c r="Q589" i="3"/>
  <c r="S596" i="4" s="1"/>
  <c r="Q741" i="3"/>
  <c r="S748" i="4" s="1"/>
  <c r="R286" i="3"/>
  <c r="U691" i="4"/>
  <c r="R588" i="3"/>
  <c r="R121" i="3"/>
  <c r="R135" i="3"/>
  <c r="S135" i="3" s="1"/>
  <c r="V142" i="4" s="1"/>
  <c r="R370" i="3"/>
  <c r="R631" i="3"/>
  <c r="R329" i="3"/>
  <c r="R711" i="3"/>
  <c r="R770" i="3"/>
  <c r="R118" i="3"/>
  <c r="R406" i="3"/>
  <c r="R14" i="3"/>
  <c r="S14" i="3" s="1"/>
  <c r="V21" i="4" s="1"/>
  <c r="R361" i="3"/>
  <c r="U368" i="4" s="1"/>
  <c r="R735" i="3"/>
  <c r="R46" i="3"/>
  <c r="R31" i="3"/>
  <c r="U38" i="4" s="1"/>
  <c r="R231" i="3"/>
  <c r="R56" i="3"/>
  <c r="R455" i="3"/>
  <c r="R333" i="3"/>
  <c r="S333" i="3" s="1"/>
  <c r="V340" i="4" s="1"/>
  <c r="S709" i="4"/>
  <c r="R702" i="3"/>
  <c r="S773" i="4"/>
  <c r="R766" i="3"/>
  <c r="S679" i="4"/>
  <c r="R672" i="3"/>
  <c r="S743" i="4"/>
  <c r="R736" i="3"/>
  <c r="S736" i="3" s="1"/>
  <c r="V743" i="4" s="1"/>
  <c r="S717" i="4"/>
  <c r="R710" i="3"/>
  <c r="S781" i="4"/>
  <c r="R774" i="3"/>
  <c r="S687" i="4"/>
  <c r="R680" i="3"/>
  <c r="S751" i="4"/>
  <c r="R744" i="3"/>
  <c r="S744" i="3" s="1"/>
  <c r="V751" i="4" s="1"/>
  <c r="S763" i="4"/>
  <c r="R756" i="3"/>
  <c r="S695" i="4"/>
  <c r="R688" i="3"/>
  <c r="S703" i="4"/>
  <c r="R696" i="3"/>
  <c r="S767" i="4"/>
  <c r="R760" i="3"/>
  <c r="S760" i="3" s="1"/>
  <c r="V767" i="4" s="1"/>
  <c r="S699" i="4"/>
  <c r="R692" i="3"/>
  <c r="S692" i="3" s="1"/>
  <c r="V699" i="4" s="1"/>
  <c r="S741" i="4"/>
  <c r="R734" i="3"/>
  <c r="S685" i="4"/>
  <c r="R678" i="3"/>
  <c r="S749" i="4"/>
  <c r="R742" i="3"/>
  <c r="S742" i="3" s="1"/>
  <c r="V749" i="4" s="1"/>
  <c r="S693" i="4"/>
  <c r="R686" i="3"/>
  <c r="S757" i="4"/>
  <c r="R750" i="3"/>
  <c r="S663" i="4"/>
  <c r="R656" i="3"/>
  <c r="S727" i="4"/>
  <c r="R720" i="3"/>
  <c r="U727" i="4" s="1"/>
  <c r="S791" i="4"/>
  <c r="R784" i="3"/>
  <c r="S701" i="4"/>
  <c r="R694" i="3"/>
  <c r="S765" i="4"/>
  <c r="R758" i="3"/>
  <c r="S671" i="4"/>
  <c r="R664" i="3"/>
  <c r="U671" i="4" s="1"/>
  <c r="S735" i="4"/>
  <c r="R728" i="3"/>
  <c r="R718" i="3"/>
  <c r="R670" i="3"/>
  <c r="U677" i="4" s="1"/>
  <c r="Q677" i="4"/>
  <c r="Q741" i="4"/>
  <c r="Q698" i="3"/>
  <c r="S705" i="4" s="1"/>
  <c r="Q762" i="3"/>
  <c r="R661" i="3"/>
  <c r="Q712" i="4"/>
  <c r="Q776" i="4"/>
  <c r="U786" i="4"/>
  <c r="R700" i="3"/>
  <c r="S700" i="3" s="1"/>
  <c r="V707" i="4" s="1"/>
  <c r="Q667" i="3"/>
  <c r="S674" i="4" s="1"/>
  <c r="Q731" i="3"/>
  <c r="S738" i="4" s="1"/>
  <c r="R689" i="3"/>
  <c r="U696" i="4" s="1"/>
  <c r="R764" i="3"/>
  <c r="R782" i="3"/>
  <c r="R703" i="3"/>
  <c r="Q695" i="4"/>
  <c r="Q752" i="3"/>
  <c r="S512" i="4"/>
  <c r="R505" i="3"/>
  <c r="S560" i="4"/>
  <c r="R553" i="3"/>
  <c r="N640" i="4"/>
  <c r="R633" i="3"/>
  <c r="S464" i="4"/>
  <c r="R457" i="3"/>
  <c r="N592" i="4"/>
  <c r="R585" i="3"/>
  <c r="S646" i="4"/>
  <c r="R639" i="3"/>
  <c r="N445" i="4"/>
  <c r="R438" i="3"/>
  <c r="N509" i="4"/>
  <c r="R502" i="3"/>
  <c r="N605" i="4"/>
  <c r="R598" i="3"/>
  <c r="S598" i="3" s="1"/>
  <c r="V605" i="4" s="1"/>
  <c r="S455" i="4"/>
  <c r="R448" i="3"/>
  <c r="U455" i="4" s="1"/>
  <c r="S519" i="4"/>
  <c r="R512" i="3"/>
  <c r="S583" i="4"/>
  <c r="R576" i="3"/>
  <c r="U583" i="4" s="1"/>
  <c r="S615" i="4"/>
  <c r="R608" i="3"/>
  <c r="N544" i="4"/>
  <c r="R537" i="3"/>
  <c r="U595" i="4"/>
  <c r="S588" i="3"/>
  <c r="V595" i="4" s="1"/>
  <c r="N448" i="4"/>
  <c r="R441" i="3"/>
  <c r="S496" i="4"/>
  <c r="R489" i="3"/>
  <c r="S576" i="4"/>
  <c r="R569" i="3"/>
  <c r="S528" i="4"/>
  <c r="R521" i="3"/>
  <c r="S653" i="4"/>
  <c r="R646" i="3"/>
  <c r="S655" i="4"/>
  <c r="R648" i="3"/>
  <c r="S648" i="3" s="1"/>
  <c r="V655" i="4" s="1"/>
  <c r="S643" i="4"/>
  <c r="R636" i="3"/>
  <c r="S636" i="3" s="1"/>
  <c r="V643" i="4" s="1"/>
  <c r="Q484" i="4"/>
  <c r="Q612" i="4"/>
  <c r="R479" i="3"/>
  <c r="L445" i="4"/>
  <c r="L592" i="4"/>
  <c r="Q452" i="3"/>
  <c r="S459" i="4" s="1"/>
  <c r="Q516" i="3"/>
  <c r="S523" i="4" s="1"/>
  <c r="Q580" i="3"/>
  <c r="S587" i="4" s="1"/>
  <c r="Q644" i="3"/>
  <c r="Q541" i="3"/>
  <c r="S548" i="4" s="1"/>
  <c r="Q497" i="3"/>
  <c r="Q561" i="3"/>
  <c r="R473" i="3"/>
  <c r="R545" i="3"/>
  <c r="Q473" i="4"/>
  <c r="Q486" i="4"/>
  <c r="M596" i="3"/>
  <c r="L603" i="4"/>
  <c r="R613" i="3"/>
  <c r="M645" i="3"/>
  <c r="L652" i="4"/>
  <c r="M574" i="3"/>
  <c r="L581" i="4"/>
  <c r="R543" i="3"/>
  <c r="L612" i="4"/>
  <c r="L541" i="4"/>
  <c r="L600" i="4"/>
  <c r="M620" i="3"/>
  <c r="L627" i="4"/>
  <c r="R566" i="3"/>
  <c r="R632" i="3"/>
  <c r="U639" i="4" s="1"/>
  <c r="Q455" i="4"/>
  <c r="Q487" i="4"/>
  <c r="Q519" i="4"/>
  <c r="Q551" i="4"/>
  <c r="Q583" i="4"/>
  <c r="Q615" i="4"/>
  <c r="L467" i="4"/>
  <c r="L499" i="4"/>
  <c r="L531" i="4"/>
  <c r="L563" i="4"/>
  <c r="N595" i="4"/>
  <c r="R607" i="3"/>
  <c r="L452" i="4"/>
  <c r="L484" i="4"/>
  <c r="L516" i="4"/>
  <c r="L548" i="4"/>
  <c r="L580" i="4"/>
  <c r="L595" i="4"/>
  <c r="L509" i="4"/>
  <c r="L605" i="4"/>
  <c r="L637" i="4"/>
  <c r="L448" i="4"/>
  <c r="L544" i="4"/>
  <c r="L640" i="4"/>
  <c r="M480" i="3"/>
  <c r="L487" i="4"/>
  <c r="M544" i="3"/>
  <c r="L551" i="4"/>
  <c r="R470" i="3"/>
  <c r="U477" i="4" s="1"/>
  <c r="R577" i="3"/>
  <c r="U584" i="4" s="1"/>
  <c r="Q457" i="4"/>
  <c r="Q553" i="4"/>
  <c r="Q646" i="4"/>
  <c r="R597" i="3"/>
  <c r="R629" i="3"/>
  <c r="N636" i="4"/>
  <c r="M494" i="3"/>
  <c r="L501" i="4"/>
  <c r="R510" i="3"/>
  <c r="R606" i="3"/>
  <c r="U613" i="4" s="1"/>
  <c r="R513" i="3"/>
  <c r="S513" i="3" s="1"/>
  <c r="V520" i="4" s="1"/>
  <c r="R555" i="3"/>
  <c r="Q493" i="3"/>
  <c r="S500" i="4" s="1"/>
  <c r="Q557" i="3"/>
  <c r="S564" i="4" s="1"/>
  <c r="S400" i="4"/>
  <c r="R393" i="3"/>
  <c r="S424" i="4"/>
  <c r="R417" i="3"/>
  <c r="U424" i="4" s="1"/>
  <c r="S432" i="4"/>
  <c r="R425" i="3"/>
  <c r="S425" i="3" s="1"/>
  <c r="V432" i="4" s="1"/>
  <c r="S388" i="4"/>
  <c r="R381" i="3"/>
  <c r="S301" i="4"/>
  <c r="R294" i="3"/>
  <c r="S365" i="4"/>
  <c r="R358" i="3"/>
  <c r="S358" i="3" s="1"/>
  <c r="V365" i="4" s="1"/>
  <c r="R260" i="3"/>
  <c r="R295" i="3"/>
  <c r="S295" i="3" s="1"/>
  <c r="V302" i="4" s="1"/>
  <c r="M430" i="3"/>
  <c r="L437" i="4"/>
  <c r="Q429" i="3"/>
  <c r="S436" i="4" s="1"/>
  <c r="Q388" i="3"/>
  <c r="S395" i="4" s="1"/>
  <c r="R242" i="3"/>
  <c r="U249" i="4" s="1"/>
  <c r="R282" i="3"/>
  <c r="S282" i="3" s="1"/>
  <c r="V289" i="4" s="1"/>
  <c r="Q372" i="3"/>
  <c r="S379" i="4" s="1"/>
  <c r="Q397" i="3"/>
  <c r="S404" i="4" s="1"/>
  <c r="S224" i="4"/>
  <c r="R217" i="3"/>
  <c r="S217" i="3" s="1"/>
  <c r="V224" i="4" s="1"/>
  <c r="S173" i="4"/>
  <c r="R166" i="3"/>
  <c r="S205" i="4"/>
  <c r="R198" i="3"/>
  <c r="S198" i="3" s="1"/>
  <c r="V205" i="4" s="1"/>
  <c r="S160" i="4"/>
  <c r="R153" i="3"/>
  <c r="R206" i="3"/>
  <c r="R215" i="3"/>
  <c r="S215" i="3" s="1"/>
  <c r="V222" i="4" s="1"/>
  <c r="R200" i="3"/>
  <c r="U207" i="4" s="1"/>
  <c r="Q175" i="4"/>
  <c r="Q190" i="4"/>
  <c r="R150" i="3"/>
  <c r="U157" i="4" s="1"/>
  <c r="Q205" i="4"/>
  <c r="Q186" i="4"/>
  <c r="Q160" i="4"/>
  <c r="Q224" i="4"/>
  <c r="R158" i="3"/>
  <c r="U165" i="4" s="1"/>
  <c r="R159" i="3"/>
  <c r="Q163" i="4"/>
  <c r="R174" i="3"/>
  <c r="U181" i="4" s="1"/>
  <c r="R190" i="3"/>
  <c r="R161" i="3"/>
  <c r="S141" i="4"/>
  <c r="R134" i="3"/>
  <c r="Q105" i="4"/>
  <c r="Q131" i="4"/>
  <c r="R132" i="3"/>
  <c r="S132" i="3" s="1"/>
  <c r="V139" i="4" s="1"/>
  <c r="R85" i="3"/>
  <c r="S85" i="3" s="1"/>
  <c r="V92" i="4" s="1"/>
  <c r="R96" i="3"/>
  <c r="R87" i="3"/>
  <c r="S87" i="3" s="1"/>
  <c r="V94" i="4" s="1"/>
  <c r="R128" i="3"/>
  <c r="U135" i="4" s="1"/>
  <c r="Q90" i="4"/>
  <c r="R71" i="3"/>
  <c r="R64" i="3"/>
  <c r="S64" i="3" s="1"/>
  <c r="V71" i="4" s="1"/>
  <c r="R41" i="3"/>
  <c r="S41" i="3" s="1"/>
  <c r="V48" i="4" s="1"/>
  <c r="Q50" i="4"/>
  <c r="R32" i="3"/>
  <c r="R17" i="3"/>
  <c r="S17" i="3" s="1"/>
  <c r="V24" i="4" s="1"/>
  <c r="R15" i="3"/>
  <c r="S15" i="3" s="1"/>
  <c r="V22" i="4" s="1"/>
  <c r="R30" i="3"/>
  <c r="U37" i="4" s="1"/>
  <c r="R454" i="3"/>
  <c r="U461" i="4" s="1"/>
  <c r="R169" i="3"/>
  <c r="R265" i="3"/>
  <c r="S265" i="3" s="1"/>
  <c r="V272" i="4" s="1"/>
  <c r="R280" i="3"/>
  <c r="U287" i="4" s="1"/>
  <c r="R408" i="3"/>
  <c r="R504" i="3"/>
  <c r="S504" i="3" s="1"/>
  <c r="V511" i="4" s="1"/>
  <c r="R306" i="3"/>
  <c r="S306" i="3" s="1"/>
  <c r="V313" i="4" s="1"/>
  <c r="R67" i="3"/>
  <c r="R68" i="3"/>
  <c r="R287" i="3"/>
  <c r="U794" i="4"/>
  <c r="R778" i="3"/>
  <c r="R88" i="3"/>
  <c r="R600" i="3"/>
  <c r="R26" i="3"/>
  <c r="U33" i="4" s="1"/>
  <c r="R131" i="3"/>
  <c r="U138" i="4" s="1"/>
  <c r="R671" i="3"/>
  <c r="S671" i="3" s="1"/>
  <c r="V678" i="4" s="1"/>
  <c r="U795" i="4"/>
  <c r="R786" i="3"/>
  <c r="R35" i="3"/>
  <c r="S35" i="3" s="1"/>
  <c r="V42" i="4" s="1"/>
  <c r="R95" i="3"/>
  <c r="R73" i="3"/>
  <c r="S73" i="3" s="1"/>
  <c r="V80" i="4" s="1"/>
  <c r="R222" i="3"/>
  <c r="U229" i="4" s="1"/>
  <c r="R390" i="3"/>
  <c r="R375" i="3"/>
  <c r="R721" i="3"/>
  <c r="R216" i="3"/>
  <c r="U223" i="4" s="1"/>
  <c r="R312" i="3"/>
  <c r="S312" i="3" s="1"/>
  <c r="V319" i="4" s="1"/>
  <c r="R50" i="3"/>
  <c r="S50" i="3" s="1"/>
  <c r="V57" i="4" s="1"/>
  <c r="R410" i="3"/>
  <c r="S410" i="3" s="1"/>
  <c r="V417" i="4" s="1"/>
  <c r="R196" i="3"/>
  <c r="U203" i="4" s="1"/>
  <c r="R213" i="3"/>
  <c r="R679" i="3"/>
  <c r="S679" i="3" s="1"/>
  <c r="V686" i="4" s="1"/>
  <c r="R163" i="3"/>
  <c r="U731" i="4"/>
  <c r="R105" i="3"/>
  <c r="U112" i="4" s="1"/>
  <c r="R120" i="3"/>
  <c r="S120" i="3" s="1"/>
  <c r="V127" i="4" s="1"/>
  <c r="R440" i="3"/>
  <c r="S440" i="3" s="1"/>
  <c r="V447" i="4" s="1"/>
  <c r="R536" i="3"/>
  <c r="R114" i="3"/>
  <c r="U121" i="4" s="1"/>
  <c r="R474" i="3"/>
  <c r="U667" i="4"/>
  <c r="R277" i="3"/>
  <c r="S277" i="3" s="1"/>
  <c r="V284" i="4" s="1"/>
  <c r="R359" i="3"/>
  <c r="S359" i="3" s="1"/>
  <c r="V366" i="4" s="1"/>
  <c r="R567" i="3"/>
  <c r="S567" i="3" s="1"/>
  <c r="V574" i="4" s="1"/>
  <c r="R227" i="3"/>
  <c r="S227" i="3" s="1"/>
  <c r="V234" i="4" s="1"/>
  <c r="R9" i="3"/>
  <c r="R223" i="3"/>
  <c r="U230" i="4" s="1"/>
  <c r="R201" i="3"/>
  <c r="R297" i="3"/>
  <c r="R344" i="3"/>
  <c r="S344" i="3" s="1"/>
  <c r="V351" i="4" s="1"/>
  <c r="R154" i="3"/>
  <c r="U161" i="4" s="1"/>
  <c r="R324" i="3"/>
  <c r="S324" i="3" s="1"/>
  <c r="V331" i="4" s="1"/>
  <c r="R447" i="3"/>
  <c r="S447" i="3" s="1"/>
  <c r="V454" i="4" s="1"/>
  <c r="R575" i="3"/>
  <c r="S575" i="3" s="1"/>
  <c r="V582" i="4" s="1"/>
  <c r="R291" i="3"/>
  <c r="R94" i="3"/>
  <c r="U101" i="4" s="1"/>
  <c r="R582" i="3"/>
  <c r="U589" i="4" s="1"/>
  <c r="R39" i="3"/>
  <c r="S39" i="3" s="1"/>
  <c r="V46" i="4" s="1"/>
  <c r="R151" i="3"/>
  <c r="S151" i="3" s="1"/>
  <c r="V158" i="4" s="1"/>
  <c r="R137" i="3"/>
  <c r="R753" i="3"/>
  <c r="S753" i="3" s="1"/>
  <c r="V760" i="4" s="1"/>
  <c r="R24" i="3"/>
  <c r="U31" i="4" s="1"/>
  <c r="R152" i="3"/>
  <c r="R248" i="3"/>
  <c r="R218" i="3"/>
  <c r="R363" i="3"/>
  <c r="S363" i="3" s="1"/>
  <c r="V370" i="4" s="1"/>
  <c r="R754" i="3"/>
  <c r="R471" i="3"/>
  <c r="R143" i="3"/>
  <c r="S143" i="3" s="1"/>
  <c r="V150" i="4" s="1"/>
  <c r="R380" i="3"/>
  <c r="N387" i="4"/>
  <c r="R444" i="3"/>
  <c r="N451" i="4"/>
  <c r="R508" i="3"/>
  <c r="N515" i="4"/>
  <c r="R572" i="3"/>
  <c r="N579" i="4"/>
  <c r="R690" i="3"/>
  <c r="N697" i="4"/>
  <c r="R54" i="3"/>
  <c r="R278" i="3"/>
  <c r="S278" i="3" s="1"/>
  <c r="V285" i="4" s="1"/>
  <c r="R81" i="3"/>
  <c r="S81" i="3" s="1"/>
  <c r="V88" i="4" s="1"/>
  <c r="R305" i="3"/>
  <c r="U312" i="4" s="1"/>
  <c r="R465" i="3"/>
  <c r="U472" i="4" s="1"/>
  <c r="R529" i="3"/>
  <c r="S529" i="3" s="1"/>
  <c r="V536" i="4" s="1"/>
  <c r="R593" i="3"/>
  <c r="S593" i="3" s="1"/>
  <c r="V600" i="4" s="1"/>
  <c r="R72" i="3"/>
  <c r="U79" i="4" s="1"/>
  <c r="R328" i="3"/>
  <c r="R139" i="3"/>
  <c r="U146" i="4" s="1"/>
  <c r="U611" i="4"/>
  <c r="U643" i="4"/>
  <c r="U675" i="4"/>
  <c r="U707" i="4"/>
  <c r="R367" i="3"/>
  <c r="U374" i="4" s="1"/>
  <c r="R663" i="3"/>
  <c r="R759" i="3"/>
  <c r="S759" i="3" s="1"/>
  <c r="V766" i="4" s="1"/>
  <c r="R427" i="3"/>
  <c r="U434" i="4" s="1"/>
  <c r="R635" i="3"/>
  <c r="N642" i="4"/>
  <c r="R667" i="3"/>
  <c r="N674" i="4"/>
  <c r="R699" i="3"/>
  <c r="N706" i="4"/>
  <c r="N738" i="4"/>
  <c r="R763" i="3"/>
  <c r="N770" i="4"/>
  <c r="N404" i="4"/>
  <c r="R429" i="3"/>
  <c r="N436" i="4"/>
  <c r="R461" i="3"/>
  <c r="N468" i="4"/>
  <c r="N500" i="4"/>
  <c r="R525" i="3"/>
  <c r="N532" i="4"/>
  <c r="N564" i="4"/>
  <c r="R589" i="3"/>
  <c r="N596" i="4"/>
  <c r="R653" i="3"/>
  <c r="N660" i="4"/>
  <c r="R701" i="3"/>
  <c r="N708" i="4"/>
  <c r="N740" i="4"/>
  <c r="R765" i="3"/>
  <c r="N772" i="4"/>
  <c r="R642" i="3"/>
  <c r="N649" i="4"/>
  <c r="R650" i="3"/>
  <c r="N657" i="4"/>
  <c r="R412" i="3"/>
  <c r="N419" i="4"/>
  <c r="R476" i="3"/>
  <c r="N483" i="4"/>
  <c r="R540" i="3"/>
  <c r="N547" i="4"/>
  <c r="R5" i="3"/>
  <c r="S5" i="3" s="1"/>
  <c r="V12" i="4" s="1"/>
  <c r="R365" i="3"/>
  <c r="S365" i="3" s="1"/>
  <c r="V372" i="4" s="1"/>
  <c r="R214" i="3"/>
  <c r="U221" i="4" s="1"/>
  <c r="R654" i="3"/>
  <c r="R79" i="3"/>
  <c r="S79" i="3" s="1"/>
  <c r="V86" i="4" s="1"/>
  <c r="R241" i="3"/>
  <c r="S241" i="3" s="1"/>
  <c r="V248" i="4" s="1"/>
  <c r="R43" i="3"/>
  <c r="R168" i="3"/>
  <c r="U175" i="4" s="1"/>
  <c r="R439" i="3"/>
  <c r="S439" i="3" s="1"/>
  <c r="V446" i="4" s="1"/>
  <c r="R173" i="3"/>
  <c r="S173" i="3" s="1"/>
  <c r="V180" i="4" s="1"/>
  <c r="R491" i="3"/>
  <c r="U498" i="4" s="1"/>
  <c r="R388" i="3"/>
  <c r="N395" i="4"/>
  <c r="R420" i="3"/>
  <c r="N427" i="4"/>
  <c r="N459" i="4"/>
  <c r="R484" i="3"/>
  <c r="N491" i="4"/>
  <c r="N523" i="4"/>
  <c r="N555" i="4"/>
  <c r="N587" i="4"/>
  <c r="R730" i="3"/>
  <c r="N737" i="4"/>
  <c r="R658" i="3"/>
  <c r="N665" i="4"/>
  <c r="R643" i="3"/>
  <c r="N650" i="4"/>
  <c r="R739" i="3"/>
  <c r="N746" i="4"/>
  <c r="R437" i="3"/>
  <c r="N444" i="4"/>
  <c r="R469" i="3"/>
  <c r="N476" i="4"/>
  <c r="R501" i="3"/>
  <c r="N508" i="4"/>
  <c r="R533" i="3"/>
  <c r="N540" i="4"/>
  <c r="R565" i="3"/>
  <c r="N572" i="4"/>
  <c r="R605" i="3"/>
  <c r="N612" i="4"/>
  <c r="R669" i="3"/>
  <c r="N676" i="4"/>
  <c r="R709" i="3"/>
  <c r="N716" i="4"/>
  <c r="R741" i="3"/>
  <c r="N748" i="4"/>
  <c r="R773" i="3"/>
  <c r="N780" i="4"/>
  <c r="R674" i="3"/>
  <c r="N681" i="4"/>
  <c r="R634" i="3"/>
  <c r="N641" i="4"/>
  <c r="R682" i="3"/>
  <c r="N689" i="4"/>
  <c r="R8" i="3"/>
  <c r="S8" i="3" s="1"/>
  <c r="V15" i="4" s="1"/>
  <c r="R86" i="3"/>
  <c r="U93" i="4" s="1"/>
  <c r="R374" i="3"/>
  <c r="S374" i="3" s="1"/>
  <c r="V381" i="4" s="1"/>
  <c r="R446" i="3"/>
  <c r="S446" i="3" s="1"/>
  <c r="V453" i="4" s="1"/>
  <c r="R590" i="3"/>
  <c r="S590" i="3" s="1"/>
  <c r="V597" i="4" s="1"/>
  <c r="R175" i="3"/>
  <c r="S175" i="3" s="1"/>
  <c r="V182" i="4" s="1"/>
  <c r="R113" i="3"/>
  <c r="S113" i="3" s="1"/>
  <c r="V120" i="4" s="1"/>
  <c r="R337" i="3"/>
  <c r="R625" i="3"/>
  <c r="U632" i="4" s="1"/>
  <c r="R401" i="3"/>
  <c r="U408" i="4" s="1"/>
  <c r="R104" i="3"/>
  <c r="S104" i="3" s="1"/>
  <c r="V111" i="4" s="1"/>
  <c r="R360" i="3"/>
  <c r="R90" i="3"/>
  <c r="S90" i="3" s="1"/>
  <c r="V97" i="4" s="1"/>
  <c r="R346" i="3"/>
  <c r="S346" i="3" s="1"/>
  <c r="V353" i="4" s="1"/>
  <c r="R37" i="3"/>
  <c r="S37" i="3" s="1"/>
  <c r="V44" i="4" s="1"/>
  <c r="R271" i="3"/>
  <c r="R695" i="3"/>
  <c r="U702" i="4" s="1"/>
  <c r="R203" i="3"/>
  <c r="R619" i="3"/>
  <c r="S619" i="3" s="1"/>
  <c r="V626" i="4" s="1"/>
  <c r="R364" i="3"/>
  <c r="N371" i="4"/>
  <c r="R396" i="3"/>
  <c r="N403" i="4"/>
  <c r="R428" i="3"/>
  <c r="N435" i="4"/>
  <c r="R460" i="3"/>
  <c r="N467" i="4"/>
  <c r="R492" i="3"/>
  <c r="N499" i="4"/>
  <c r="R524" i="3"/>
  <c r="N531" i="4"/>
  <c r="R556" i="3"/>
  <c r="N563" i="4"/>
  <c r="N705" i="4"/>
  <c r="R707" i="3"/>
  <c r="N714" i="4"/>
  <c r="R101" i="3"/>
  <c r="S101" i="3" s="1"/>
  <c r="V108" i="4" s="1"/>
  <c r="R651" i="3"/>
  <c r="N658" i="4"/>
  <c r="R683" i="3"/>
  <c r="N690" i="4"/>
  <c r="R715" i="3"/>
  <c r="N722" i="4"/>
  <c r="R747" i="3"/>
  <c r="N754" i="4"/>
  <c r="R373" i="3"/>
  <c r="N380" i="4"/>
  <c r="R413" i="3"/>
  <c r="N420" i="4"/>
  <c r="R445" i="3"/>
  <c r="N452" i="4"/>
  <c r="R477" i="3"/>
  <c r="N484" i="4"/>
  <c r="R509" i="3"/>
  <c r="N516" i="4"/>
  <c r="N548" i="4"/>
  <c r="R573" i="3"/>
  <c r="N580" i="4"/>
  <c r="R621" i="3"/>
  <c r="N628" i="4"/>
  <c r="R685" i="3"/>
  <c r="N692" i="4"/>
  <c r="R717" i="3"/>
  <c r="N724" i="4"/>
  <c r="R749" i="3"/>
  <c r="N756" i="4"/>
  <c r="N788" i="4"/>
  <c r="R706" i="3"/>
  <c r="N713" i="4"/>
  <c r="R630" i="3"/>
  <c r="N637" i="4"/>
  <c r="R666" i="3"/>
  <c r="N673" i="4"/>
  <c r="R714" i="3"/>
  <c r="N721" i="4"/>
  <c r="R246" i="3"/>
  <c r="S246" i="3" s="1"/>
  <c r="V253" i="4" s="1"/>
  <c r="R534" i="3"/>
  <c r="S534" i="3" s="1"/>
  <c r="V541" i="4" s="1"/>
  <c r="R49" i="3"/>
  <c r="R209" i="3"/>
  <c r="R369" i="3"/>
  <c r="U376" i="4" s="1"/>
  <c r="R785" i="3"/>
  <c r="R40" i="3"/>
  <c r="R296" i="3"/>
  <c r="S296" i="3" s="1"/>
  <c r="V303" i="4" s="1"/>
  <c r="R472" i="3"/>
  <c r="S472" i="3" s="1"/>
  <c r="V479" i="4" s="1"/>
  <c r="R75" i="3"/>
  <c r="S75" i="3" s="1"/>
  <c r="V82" i="4" s="1"/>
  <c r="R69" i="3"/>
  <c r="R267" i="3"/>
  <c r="R372" i="3"/>
  <c r="N379" i="4"/>
  <c r="R404" i="3"/>
  <c r="N411" i="4"/>
  <c r="R436" i="3"/>
  <c r="N443" i="4"/>
  <c r="R468" i="3"/>
  <c r="N475" i="4"/>
  <c r="R500" i="3"/>
  <c r="N507" i="4"/>
  <c r="R532" i="3"/>
  <c r="N539" i="4"/>
  <c r="R564" i="3"/>
  <c r="N571" i="4"/>
  <c r="R626" i="3"/>
  <c r="N633" i="4"/>
  <c r="R675" i="3"/>
  <c r="N682" i="4"/>
  <c r="R771" i="3"/>
  <c r="N778" i="4"/>
  <c r="R405" i="3"/>
  <c r="N412" i="4"/>
  <c r="R22" i="3"/>
  <c r="S22" i="3" s="1"/>
  <c r="V29" i="4" s="1"/>
  <c r="R10" i="3"/>
  <c r="U17" i="4" s="1"/>
  <c r="R11" i="3"/>
  <c r="U18" i="4" s="1"/>
  <c r="R622" i="3"/>
  <c r="U629" i="4" s="1"/>
  <c r="R47" i="3"/>
  <c r="R207" i="3"/>
  <c r="S207" i="3" s="1"/>
  <c r="V214" i="4" s="1"/>
  <c r="R145" i="3"/>
  <c r="S145" i="3" s="1"/>
  <c r="V152" i="4" s="1"/>
  <c r="R657" i="3"/>
  <c r="S657" i="3" s="1"/>
  <c r="V664" i="4" s="1"/>
  <c r="R136" i="3"/>
  <c r="R392" i="3"/>
  <c r="R178" i="3"/>
  <c r="U185" i="4" s="1"/>
  <c r="R434" i="3"/>
  <c r="S434" i="3" s="1"/>
  <c r="V441" i="4" s="1"/>
  <c r="R107" i="3"/>
  <c r="R495" i="3"/>
  <c r="S495" i="3" s="1"/>
  <c r="V502" i="4" s="1"/>
  <c r="R554" i="3"/>
  <c r="S554" i="3" s="1"/>
  <c r="V561" i="4" s="1"/>
  <c r="R261" i="3"/>
  <c r="S261" i="3" s="1"/>
  <c r="V268" i="4" s="1"/>
  <c r="R627" i="3"/>
  <c r="N634" i="4"/>
  <c r="R659" i="3"/>
  <c r="N666" i="4"/>
  <c r="R691" i="3"/>
  <c r="N698" i="4"/>
  <c r="R723" i="3"/>
  <c r="N730" i="4"/>
  <c r="R755" i="3"/>
  <c r="N762" i="4"/>
  <c r="R389" i="3"/>
  <c r="N396" i="4"/>
  <c r="R421" i="3"/>
  <c r="N428" i="4"/>
  <c r="R453" i="3"/>
  <c r="N460" i="4"/>
  <c r="R485" i="3"/>
  <c r="N492" i="4"/>
  <c r="R517" i="3"/>
  <c r="N524" i="4"/>
  <c r="R549" i="3"/>
  <c r="N556" i="4"/>
  <c r="R581" i="3"/>
  <c r="N588" i="4"/>
  <c r="R637" i="3"/>
  <c r="N644" i="4"/>
  <c r="R693" i="3"/>
  <c r="N700" i="4"/>
  <c r="R725" i="3"/>
  <c r="N732" i="4"/>
  <c r="R757" i="3"/>
  <c r="N764" i="4"/>
  <c r="R618" i="3"/>
  <c r="N625" i="4"/>
  <c r="R746" i="3"/>
  <c r="N753" i="4"/>
  <c r="R722" i="3"/>
  <c r="N729" i="4"/>
  <c r="R738" i="3"/>
  <c r="N745" i="4"/>
  <c r="S478" i="3"/>
  <c r="V485" i="4" s="1"/>
  <c r="U485" i="4"/>
  <c r="S31" i="3"/>
  <c r="V38" i="4" s="1"/>
  <c r="S521" i="3"/>
  <c r="V528" i="4" s="1"/>
  <c r="U528" i="4"/>
  <c r="S689" i="3"/>
  <c r="V696" i="4" s="1"/>
  <c r="S70" i="3"/>
  <c r="V77" i="4" s="1"/>
  <c r="U77" i="4"/>
  <c r="S326" i="3"/>
  <c r="V333" i="4" s="1"/>
  <c r="U333" i="4"/>
  <c r="S718" i="3"/>
  <c r="V725" i="4" s="1"/>
  <c r="U725" i="4"/>
  <c r="U286" i="4"/>
  <c r="S89" i="3"/>
  <c r="V96" i="4" s="1"/>
  <c r="U96" i="4"/>
  <c r="S225" i="3"/>
  <c r="V232" i="4" s="1"/>
  <c r="U232" i="4"/>
  <c r="S361" i="3"/>
  <c r="V368" i="4" s="1"/>
  <c r="S729" i="3"/>
  <c r="V736" i="4" s="1"/>
  <c r="U736" i="4"/>
  <c r="S424" i="3"/>
  <c r="V431" i="4" s="1"/>
  <c r="U431" i="4"/>
  <c r="S616" i="3"/>
  <c r="V623" i="4" s="1"/>
  <c r="U623" i="4"/>
  <c r="S4" i="3"/>
  <c r="V11" i="4" s="1"/>
  <c r="U11" i="4"/>
  <c r="R253" i="3"/>
  <c r="U285" i="4"/>
  <c r="S342" i="3"/>
  <c r="V349" i="4" s="1"/>
  <c r="U349" i="4"/>
  <c r="S406" i="3"/>
  <c r="V413" i="4" s="1"/>
  <c r="U413" i="4"/>
  <c r="S470" i="3"/>
  <c r="V477" i="4" s="1"/>
  <c r="U605" i="4"/>
  <c r="S670" i="3"/>
  <c r="V677" i="4" s="1"/>
  <c r="S343" i="3"/>
  <c r="V350" i="4" s="1"/>
  <c r="U350" i="4"/>
  <c r="R33" i="3"/>
  <c r="S177" i="3"/>
  <c r="V184" i="4" s="1"/>
  <c r="U184" i="4"/>
  <c r="S377" i="3"/>
  <c r="V384" i="4" s="1"/>
  <c r="U384" i="4"/>
  <c r="U520" i="4"/>
  <c r="S577" i="3"/>
  <c r="V584" i="4" s="1"/>
  <c r="R641" i="3"/>
  <c r="S745" i="3"/>
  <c r="V752" i="4" s="1"/>
  <c r="U752" i="4"/>
  <c r="S56" i="3"/>
  <c r="V63" i="4" s="1"/>
  <c r="U63" i="4"/>
  <c r="U127" i="4"/>
  <c r="S184" i="3"/>
  <c r="V191" i="4" s="1"/>
  <c r="U191" i="4"/>
  <c r="S248" i="3"/>
  <c r="V255" i="4" s="1"/>
  <c r="U255" i="4"/>
  <c r="U383" i="4"/>
  <c r="U447" i="4"/>
  <c r="U511" i="4"/>
  <c r="U575" i="4"/>
  <c r="S632" i="3"/>
  <c r="V639" i="4" s="1"/>
  <c r="S696" i="3"/>
  <c r="V703" i="4" s="1"/>
  <c r="U703" i="4"/>
  <c r="R42" i="3"/>
  <c r="R106" i="3"/>
  <c r="R170" i="3"/>
  <c r="R234" i="3"/>
  <c r="R298" i="3"/>
  <c r="R362" i="3"/>
  <c r="R426" i="3"/>
  <c r="R490" i="3"/>
  <c r="R59" i="3"/>
  <c r="R123" i="3"/>
  <c r="R60" i="3"/>
  <c r="R124" i="3"/>
  <c r="R188" i="3"/>
  <c r="R252" i="3"/>
  <c r="R316" i="3"/>
  <c r="R77" i="3"/>
  <c r="R245" i="3"/>
  <c r="R255" i="3"/>
  <c r="R351" i="3"/>
  <c r="R431" i="3"/>
  <c r="R559" i="3"/>
  <c r="R623" i="3"/>
  <c r="R687" i="3"/>
  <c r="S751" i="3"/>
  <c r="V758" i="4" s="1"/>
  <c r="U758" i="4"/>
  <c r="R133" i="3"/>
  <c r="R546" i="3"/>
  <c r="R610" i="3"/>
  <c r="R45" i="3"/>
  <c r="R229" i="3"/>
  <c r="R155" i="3"/>
  <c r="R219" i="3"/>
  <c r="R355" i="3"/>
  <c r="R419" i="3"/>
  <c r="R483" i="3"/>
  <c r="R547" i="3"/>
  <c r="R611" i="3"/>
  <c r="S313" i="3"/>
  <c r="V320" i="4" s="1"/>
  <c r="U320" i="4"/>
  <c r="S192" i="3"/>
  <c r="V199" i="4" s="1"/>
  <c r="U199" i="4"/>
  <c r="S448" i="3"/>
  <c r="V455" i="4" s="1"/>
  <c r="S370" i="3"/>
  <c r="V377" i="4" s="1"/>
  <c r="U377" i="4"/>
  <c r="U574" i="4"/>
  <c r="S427" i="3"/>
  <c r="V434" i="4" s="1"/>
  <c r="S6" i="3"/>
  <c r="V13" i="4" s="1"/>
  <c r="U13" i="4"/>
  <c r="S294" i="3"/>
  <c r="V301" i="4" s="1"/>
  <c r="U301" i="4"/>
  <c r="S686" i="3"/>
  <c r="V693" i="4" s="1"/>
  <c r="U693" i="4"/>
  <c r="S407" i="3"/>
  <c r="V414" i="4" s="1"/>
  <c r="U414" i="4"/>
  <c r="R257" i="3"/>
  <c r="U600" i="4"/>
  <c r="S328" i="3"/>
  <c r="V335" i="4" s="1"/>
  <c r="U335" i="4"/>
  <c r="S456" i="3"/>
  <c r="V463" i="4" s="1"/>
  <c r="U463" i="4"/>
  <c r="S584" i="3"/>
  <c r="V591" i="4" s="1"/>
  <c r="U591" i="4"/>
  <c r="S315" i="3"/>
  <c r="V322" i="4" s="1"/>
  <c r="U322" i="4"/>
  <c r="R58" i="3"/>
  <c r="R122" i="3"/>
  <c r="R186" i="3"/>
  <c r="R250" i="3"/>
  <c r="R314" i="3"/>
  <c r="R378" i="3"/>
  <c r="R442" i="3"/>
  <c r="U82" i="4"/>
  <c r="R12" i="3"/>
  <c r="R76" i="3"/>
  <c r="R140" i="3"/>
  <c r="R204" i="3"/>
  <c r="R268" i="3"/>
  <c r="R332" i="3"/>
  <c r="R125" i="3"/>
  <c r="R325" i="3"/>
  <c r="S287" i="3"/>
  <c r="V294" i="4" s="1"/>
  <c r="U294" i="4"/>
  <c r="S367" i="3"/>
  <c r="V374" i="4" s="1"/>
  <c r="R511" i="3"/>
  <c r="U582" i="4"/>
  <c r="S639" i="3"/>
  <c r="V646" i="4" s="1"/>
  <c r="U646" i="4"/>
  <c r="S703" i="3"/>
  <c r="V710" i="4" s="1"/>
  <c r="U710" i="4"/>
  <c r="R767" i="3"/>
  <c r="R197" i="3"/>
  <c r="R498" i="3"/>
  <c r="R562" i="3"/>
  <c r="R93" i="3"/>
  <c r="R309" i="3"/>
  <c r="R171" i="3"/>
  <c r="R235" i="3"/>
  <c r="R299" i="3"/>
  <c r="R371" i="3"/>
  <c r="R435" i="3"/>
  <c r="R499" i="3"/>
  <c r="R563" i="3"/>
  <c r="S158" i="3"/>
  <c r="V165" i="4" s="1"/>
  <c r="S95" i="3"/>
  <c r="V102" i="4" s="1"/>
  <c r="U102" i="4"/>
  <c r="S457" i="3"/>
  <c r="V464" i="4" s="1"/>
  <c r="U464" i="4"/>
  <c r="S128" i="3"/>
  <c r="V135" i="4" s="1"/>
  <c r="S384" i="3"/>
  <c r="V391" i="4" s="1"/>
  <c r="U391" i="4"/>
  <c r="S576" i="3"/>
  <c r="V583" i="4" s="1"/>
  <c r="U441" i="4"/>
  <c r="S131" i="3"/>
  <c r="V138" i="4" s="1"/>
  <c r="S68" i="3"/>
  <c r="V75" i="4" s="1"/>
  <c r="U75" i="4"/>
  <c r="S196" i="3"/>
  <c r="V203" i="4" s="1"/>
  <c r="U284" i="4"/>
  <c r="S555" i="3"/>
  <c r="V562" i="4" s="1"/>
  <c r="U562" i="4"/>
  <c r="S102" i="3"/>
  <c r="V109" i="4" s="1"/>
  <c r="U109" i="4"/>
  <c r="R422" i="3"/>
  <c r="S231" i="3"/>
  <c r="V238" i="4" s="1"/>
  <c r="U238" i="4"/>
  <c r="S121" i="3"/>
  <c r="V128" i="4" s="1"/>
  <c r="U128" i="4"/>
  <c r="S393" i="3"/>
  <c r="V400" i="4" s="1"/>
  <c r="U400" i="4"/>
  <c r="S200" i="3"/>
  <c r="V207" i="4" s="1"/>
  <c r="S264" i="3"/>
  <c r="V271" i="4" s="1"/>
  <c r="U271" i="4"/>
  <c r="S392" i="3"/>
  <c r="V399" i="4" s="1"/>
  <c r="U399" i="4"/>
  <c r="S520" i="3"/>
  <c r="V527" i="4" s="1"/>
  <c r="U527" i="4"/>
  <c r="U655" i="4"/>
  <c r="R7" i="3"/>
  <c r="R317" i="3"/>
  <c r="S46" i="3"/>
  <c r="V53" i="4" s="1"/>
  <c r="U53" i="4"/>
  <c r="S110" i="3"/>
  <c r="V117" i="4" s="1"/>
  <c r="U117" i="4"/>
  <c r="S238" i="3"/>
  <c r="V245" i="4" s="1"/>
  <c r="U245" i="4"/>
  <c r="S302" i="3"/>
  <c r="V309" i="4" s="1"/>
  <c r="U309" i="4"/>
  <c r="S366" i="3"/>
  <c r="V373" i="4" s="1"/>
  <c r="U373" i="4"/>
  <c r="S558" i="3"/>
  <c r="V565" i="4" s="1"/>
  <c r="U565" i="4"/>
  <c r="S694" i="3"/>
  <c r="V701" i="4" s="1"/>
  <c r="U701" i="4"/>
  <c r="S47" i="3"/>
  <c r="V54" i="4" s="1"/>
  <c r="U54" i="4"/>
  <c r="R111" i="3"/>
  <c r="S239" i="3"/>
  <c r="V246" i="4" s="1"/>
  <c r="U246" i="4"/>
  <c r="R65" i="3"/>
  <c r="S57" i="3"/>
  <c r="V64" i="4" s="1"/>
  <c r="U64" i="4"/>
  <c r="S137" i="3"/>
  <c r="V144" i="4" s="1"/>
  <c r="U144" i="4"/>
  <c r="S201" i="3"/>
  <c r="V208" i="4" s="1"/>
  <c r="U208" i="4"/>
  <c r="U272" i="4"/>
  <c r="S329" i="3"/>
  <c r="V336" i="4" s="1"/>
  <c r="U336" i="4"/>
  <c r="S409" i="3"/>
  <c r="V416" i="4" s="1"/>
  <c r="U416" i="4"/>
  <c r="S473" i="3"/>
  <c r="V480" i="4" s="1"/>
  <c r="U480" i="4"/>
  <c r="S537" i="3"/>
  <c r="V544" i="4" s="1"/>
  <c r="U544" i="4"/>
  <c r="S601" i="3"/>
  <c r="V608" i="4" s="1"/>
  <c r="U608" i="4"/>
  <c r="S665" i="3"/>
  <c r="V672" i="4" s="1"/>
  <c r="U672" i="4"/>
  <c r="R705" i="3"/>
  <c r="R769" i="3"/>
  <c r="R16" i="3"/>
  <c r="R80" i="3"/>
  <c r="R144" i="3"/>
  <c r="R208" i="3"/>
  <c r="R272" i="3"/>
  <c r="R336" i="3"/>
  <c r="R400" i="3"/>
  <c r="R464" i="3"/>
  <c r="R528" i="3"/>
  <c r="R592" i="3"/>
  <c r="S656" i="3"/>
  <c r="V663" i="4" s="1"/>
  <c r="U663" i="4"/>
  <c r="R66" i="3"/>
  <c r="R130" i="3"/>
  <c r="R194" i="3"/>
  <c r="R258" i="3"/>
  <c r="R322" i="3"/>
  <c r="R386" i="3"/>
  <c r="R450" i="3"/>
  <c r="R83" i="3"/>
  <c r="R147" i="3"/>
  <c r="R20" i="3"/>
  <c r="R84" i="3"/>
  <c r="R148" i="3"/>
  <c r="R212" i="3"/>
  <c r="R276" i="3"/>
  <c r="R340" i="3"/>
  <c r="R149" i="3"/>
  <c r="R383" i="3"/>
  <c r="S455" i="3"/>
  <c r="V462" i="4" s="1"/>
  <c r="U462" i="4"/>
  <c r="R519" i="3"/>
  <c r="R583" i="3"/>
  <c r="R647" i="3"/>
  <c r="S711" i="3"/>
  <c r="V718" i="4" s="1"/>
  <c r="U718" i="4"/>
  <c r="R775" i="3"/>
  <c r="U711" i="4"/>
  <c r="U775" i="4"/>
  <c r="R221" i="3"/>
  <c r="R506" i="3"/>
  <c r="R570" i="3"/>
  <c r="R117" i="3"/>
  <c r="R341" i="3"/>
  <c r="R179" i="3"/>
  <c r="R243" i="3"/>
  <c r="R307" i="3"/>
  <c r="R379" i="3"/>
  <c r="R443" i="3"/>
  <c r="R507" i="3"/>
  <c r="R571" i="3"/>
  <c r="S94" i="3"/>
  <c r="V101" i="4" s="1"/>
  <c r="S414" i="3"/>
  <c r="V421" i="4" s="1"/>
  <c r="U421" i="4"/>
  <c r="S678" i="3"/>
  <c r="V685" i="4" s="1"/>
  <c r="U685" i="4"/>
  <c r="S159" i="3"/>
  <c r="V166" i="4" s="1"/>
  <c r="U166" i="4"/>
  <c r="S649" i="3"/>
  <c r="V656" i="4" s="1"/>
  <c r="U656" i="4"/>
  <c r="S256" i="3"/>
  <c r="V263" i="4" s="1"/>
  <c r="U263" i="4"/>
  <c r="S512" i="3"/>
  <c r="V519" i="4" s="1"/>
  <c r="U519" i="4"/>
  <c r="S114" i="3"/>
  <c r="V121" i="4" s="1"/>
  <c r="S503" i="3"/>
  <c r="V510" i="4" s="1"/>
  <c r="U510" i="4"/>
  <c r="S69" i="3"/>
  <c r="V76" i="4" s="1"/>
  <c r="U76" i="4"/>
  <c r="S291" i="3"/>
  <c r="V298" i="4" s="1"/>
  <c r="U298" i="4"/>
  <c r="S38" i="3"/>
  <c r="V45" i="4" s="1"/>
  <c r="U45" i="4"/>
  <c r="S166" i="3"/>
  <c r="V173" i="4" s="1"/>
  <c r="U173" i="4"/>
  <c r="U365" i="4"/>
  <c r="R486" i="3"/>
  <c r="R614" i="3"/>
  <c r="S103" i="3"/>
  <c r="V110" i="4" s="1"/>
  <c r="U110" i="4"/>
  <c r="S49" i="3"/>
  <c r="V56" i="4" s="1"/>
  <c r="U56" i="4"/>
  <c r="R321" i="3"/>
  <c r="S136" i="3"/>
  <c r="V143" i="4" s="1"/>
  <c r="U143" i="4"/>
  <c r="S54" i="3"/>
  <c r="V61" i="4" s="1"/>
  <c r="U61" i="4"/>
  <c r="S438" i="3"/>
  <c r="V445" i="4" s="1"/>
  <c r="U445" i="4"/>
  <c r="S638" i="3"/>
  <c r="V645" i="4" s="1"/>
  <c r="U645" i="4"/>
  <c r="S55" i="3"/>
  <c r="V62" i="4" s="1"/>
  <c r="U62" i="4"/>
  <c r="R119" i="3"/>
  <c r="S247" i="3"/>
  <c r="V254" i="4" s="1"/>
  <c r="U254" i="4"/>
  <c r="R129" i="3"/>
  <c r="S209" i="3"/>
  <c r="V216" i="4" s="1"/>
  <c r="U216" i="4"/>
  <c r="S273" i="3"/>
  <c r="V280" i="4" s="1"/>
  <c r="U280" i="4"/>
  <c r="S337" i="3"/>
  <c r="V344" i="4" s="1"/>
  <c r="U344" i="4"/>
  <c r="S417" i="3"/>
  <c r="V424" i="4" s="1"/>
  <c r="S545" i="3"/>
  <c r="V552" i="4" s="1"/>
  <c r="U552" i="4"/>
  <c r="R609" i="3"/>
  <c r="R673" i="3"/>
  <c r="S713" i="3"/>
  <c r="V720" i="4" s="1"/>
  <c r="U720" i="4"/>
  <c r="S777" i="3"/>
  <c r="V784" i="4" s="1"/>
  <c r="U784" i="4"/>
  <c r="S24" i="3"/>
  <c r="V31" i="4" s="1"/>
  <c r="S88" i="3"/>
  <c r="V95" i="4" s="1"/>
  <c r="U95" i="4"/>
  <c r="S152" i="3"/>
  <c r="V159" i="4" s="1"/>
  <c r="U159" i="4"/>
  <c r="S216" i="3"/>
  <c r="V223" i="4" s="1"/>
  <c r="S280" i="3"/>
  <c r="V287" i="4" s="1"/>
  <c r="S408" i="3"/>
  <c r="V415" i="4" s="1"/>
  <c r="U415" i="4"/>
  <c r="S536" i="3"/>
  <c r="V543" i="4" s="1"/>
  <c r="U543" i="4"/>
  <c r="S600" i="3"/>
  <c r="V607" i="4" s="1"/>
  <c r="U607" i="4"/>
  <c r="S664" i="3"/>
  <c r="V671" i="4" s="1"/>
  <c r="R74" i="3"/>
  <c r="R138" i="3"/>
  <c r="R202" i="3"/>
  <c r="R266" i="3"/>
  <c r="R330" i="3"/>
  <c r="R394" i="3"/>
  <c r="R458" i="3"/>
  <c r="R19" i="3"/>
  <c r="R91" i="3"/>
  <c r="R28" i="3"/>
  <c r="R92" i="3"/>
  <c r="R156" i="3"/>
  <c r="R220" i="3"/>
  <c r="R284" i="3"/>
  <c r="R348" i="3"/>
  <c r="R157" i="3"/>
  <c r="R303" i="3"/>
  <c r="R391" i="3"/>
  <c r="R463" i="3"/>
  <c r="R527" i="3"/>
  <c r="R591" i="3"/>
  <c r="R655" i="3"/>
  <c r="R719" i="3"/>
  <c r="R783" i="3"/>
  <c r="S712" i="3"/>
  <c r="V719" i="4" s="1"/>
  <c r="U719" i="4"/>
  <c r="R21" i="3"/>
  <c r="R269" i="3"/>
  <c r="R514" i="3"/>
  <c r="R578" i="3"/>
  <c r="R141" i="3"/>
  <c r="R357" i="3"/>
  <c r="R187" i="3"/>
  <c r="R251" i="3"/>
  <c r="R323" i="3"/>
  <c r="R387" i="3"/>
  <c r="R451" i="3"/>
  <c r="R515" i="3"/>
  <c r="R579" i="3"/>
  <c r="S350" i="3"/>
  <c r="V357" i="4" s="1"/>
  <c r="U357" i="4"/>
  <c r="S185" i="3"/>
  <c r="V192" i="4" s="1"/>
  <c r="U192" i="4"/>
  <c r="S320" i="3"/>
  <c r="V327" i="4" s="1"/>
  <c r="U327" i="4"/>
  <c r="U647" i="4"/>
  <c r="S67" i="3"/>
  <c r="V74" i="4" s="1"/>
  <c r="U74" i="4"/>
  <c r="S260" i="3"/>
  <c r="V267" i="4" s="1"/>
  <c r="U267" i="4"/>
  <c r="S271" i="3"/>
  <c r="V278" i="4" s="1"/>
  <c r="U278" i="4"/>
  <c r="S631" i="3"/>
  <c r="V638" i="4" s="1"/>
  <c r="U638" i="4"/>
  <c r="S163" i="3"/>
  <c r="V170" i="4" s="1"/>
  <c r="U170" i="4"/>
  <c r="U308" i="4"/>
  <c r="S230" i="3"/>
  <c r="V237" i="4" s="1"/>
  <c r="U237" i="4"/>
  <c r="R550" i="3"/>
  <c r="S167" i="3"/>
  <c r="V174" i="4" s="1"/>
  <c r="U174" i="4"/>
  <c r="R193" i="3"/>
  <c r="S465" i="3"/>
  <c r="V472" i="4" s="1"/>
  <c r="S697" i="3"/>
  <c r="V704" i="4" s="1"/>
  <c r="U704" i="4"/>
  <c r="R349" i="3"/>
  <c r="S118" i="3"/>
  <c r="V125" i="4" s="1"/>
  <c r="U125" i="4"/>
  <c r="R182" i="3"/>
  <c r="R310" i="3"/>
  <c r="S502" i="3"/>
  <c r="V509" i="4" s="1"/>
  <c r="U509" i="4"/>
  <c r="S566" i="3"/>
  <c r="V573" i="4" s="1"/>
  <c r="U573" i="4"/>
  <c r="S702" i="3"/>
  <c r="V709" i="4" s="1"/>
  <c r="U709" i="4"/>
  <c r="R183" i="3"/>
  <c r="S9" i="3"/>
  <c r="V16" i="4" s="1"/>
  <c r="U16" i="4"/>
  <c r="R62" i="3"/>
  <c r="S126" i="3"/>
  <c r="V133" i="4" s="1"/>
  <c r="U133" i="4"/>
  <c r="S190" i="3"/>
  <c r="V197" i="4" s="1"/>
  <c r="U197" i="4"/>
  <c r="S254" i="3"/>
  <c r="V261" i="4" s="1"/>
  <c r="U261" i="4"/>
  <c r="S318" i="3"/>
  <c r="V325" i="4" s="1"/>
  <c r="U325" i="4"/>
  <c r="S382" i="3"/>
  <c r="V389" i="4" s="1"/>
  <c r="U389" i="4"/>
  <c r="S510" i="3"/>
  <c r="V517" i="4" s="1"/>
  <c r="U517" i="4"/>
  <c r="S646" i="3"/>
  <c r="V653" i="4" s="1"/>
  <c r="U653" i="4"/>
  <c r="S710" i="3"/>
  <c r="V717" i="4" s="1"/>
  <c r="U717" i="4"/>
  <c r="R63" i="3"/>
  <c r="S127" i="3"/>
  <c r="V134" i="4" s="1"/>
  <c r="U134" i="4"/>
  <c r="S191" i="3"/>
  <c r="V198" i="4" s="1"/>
  <c r="U198" i="4"/>
  <c r="S263" i="3"/>
  <c r="V270" i="4" s="1"/>
  <c r="U270" i="4"/>
  <c r="S3" i="3"/>
  <c r="V10" i="4" s="1"/>
  <c r="U10" i="4"/>
  <c r="U88" i="4"/>
  <c r="S153" i="3"/>
  <c r="V160" i="4" s="1"/>
  <c r="U160" i="4"/>
  <c r="U224" i="4"/>
  <c r="R353" i="3"/>
  <c r="S489" i="3"/>
  <c r="V496" i="4" s="1"/>
  <c r="U496" i="4"/>
  <c r="S553" i="3"/>
  <c r="V560" i="4" s="1"/>
  <c r="U560" i="4"/>
  <c r="S617" i="3"/>
  <c r="V624" i="4" s="1"/>
  <c r="U624" i="4"/>
  <c r="S681" i="3"/>
  <c r="V688" i="4" s="1"/>
  <c r="U688" i="4"/>
  <c r="S721" i="3"/>
  <c r="V728" i="4" s="1"/>
  <c r="U728" i="4"/>
  <c r="S785" i="3"/>
  <c r="V792" i="4" s="1"/>
  <c r="U792" i="4"/>
  <c r="S32" i="3"/>
  <c r="V39" i="4" s="1"/>
  <c r="U39" i="4"/>
  <c r="S96" i="3"/>
  <c r="V103" i="4" s="1"/>
  <c r="U103" i="4"/>
  <c r="S160" i="3"/>
  <c r="V167" i="4" s="1"/>
  <c r="U167" i="4"/>
  <c r="S288" i="3"/>
  <c r="V295" i="4" s="1"/>
  <c r="U295" i="4"/>
  <c r="S352" i="3"/>
  <c r="V359" i="4" s="1"/>
  <c r="U359" i="4"/>
  <c r="S416" i="3"/>
  <c r="V423" i="4" s="1"/>
  <c r="U423" i="4"/>
  <c r="S608" i="3"/>
  <c r="V615" i="4" s="1"/>
  <c r="U615" i="4"/>
  <c r="S672" i="3"/>
  <c r="V679" i="4" s="1"/>
  <c r="U679" i="4"/>
  <c r="R18" i="3"/>
  <c r="R82" i="3"/>
  <c r="R146" i="3"/>
  <c r="R210" i="3"/>
  <c r="R274" i="3"/>
  <c r="R338" i="3"/>
  <c r="R402" i="3"/>
  <c r="R466" i="3"/>
  <c r="R27" i="3"/>
  <c r="R99" i="3"/>
  <c r="R36" i="3"/>
  <c r="R100" i="3"/>
  <c r="R164" i="3"/>
  <c r="R228" i="3"/>
  <c r="R292" i="3"/>
  <c r="R356" i="3"/>
  <c r="R13" i="3"/>
  <c r="R181" i="3"/>
  <c r="R319" i="3"/>
  <c r="R399" i="3"/>
  <c r="S471" i="3"/>
  <c r="V478" i="4" s="1"/>
  <c r="U478" i="4"/>
  <c r="R535" i="3"/>
  <c r="R599" i="3"/>
  <c r="S663" i="3"/>
  <c r="V670" i="4" s="1"/>
  <c r="U670" i="4"/>
  <c r="R727" i="3"/>
  <c r="S720" i="3"/>
  <c r="V727" i="4" s="1"/>
  <c r="S784" i="3"/>
  <c r="V791" i="4" s="1"/>
  <c r="U791" i="4"/>
  <c r="R53" i="3"/>
  <c r="R293" i="3"/>
  <c r="R522" i="3"/>
  <c r="R586" i="3"/>
  <c r="R165" i="3"/>
  <c r="R195" i="3"/>
  <c r="R259" i="3"/>
  <c r="R331" i="3"/>
  <c r="R395" i="3"/>
  <c r="R459" i="3"/>
  <c r="R523" i="3"/>
  <c r="R587" i="3"/>
  <c r="S552" i="3"/>
  <c r="V559" i="4" s="1"/>
  <c r="U559" i="4"/>
  <c r="S26" i="3"/>
  <c r="V33" i="4" s="1"/>
  <c r="S107" i="3"/>
  <c r="V114" i="4" s="1"/>
  <c r="U114" i="4"/>
  <c r="R108" i="3"/>
  <c r="R236" i="3"/>
  <c r="S213" i="3"/>
  <c r="V220" i="4" s="1"/>
  <c r="U220" i="4"/>
  <c r="R415" i="3"/>
  <c r="S479" i="3"/>
  <c r="V486" i="4" s="1"/>
  <c r="U486" i="4"/>
  <c r="S607" i="3"/>
  <c r="V614" i="4" s="1"/>
  <c r="U614" i="4"/>
  <c r="S735" i="3"/>
  <c r="V742" i="4" s="1"/>
  <c r="U742" i="4"/>
  <c r="S728" i="3"/>
  <c r="V735" i="4" s="1"/>
  <c r="U735" i="4"/>
  <c r="U340" i="4"/>
  <c r="R530" i="3"/>
  <c r="R594" i="3"/>
  <c r="S203" i="3"/>
  <c r="V210" i="4" s="1"/>
  <c r="U210" i="4"/>
  <c r="S267" i="3"/>
  <c r="V274" i="4" s="1"/>
  <c r="U274" i="4"/>
  <c r="R339" i="3"/>
  <c r="R403" i="3"/>
  <c r="R467" i="3"/>
  <c r="R531" i="3"/>
  <c r="R595" i="3"/>
  <c r="S285" i="3"/>
  <c r="V292" i="4" s="1"/>
  <c r="U292" i="4"/>
  <c r="S286" i="3"/>
  <c r="V293" i="4" s="1"/>
  <c r="U293" i="4"/>
  <c r="S606" i="3"/>
  <c r="V613" i="4" s="1"/>
  <c r="S375" i="3"/>
  <c r="V382" i="4" s="1"/>
  <c r="U382" i="4"/>
  <c r="S585" i="3"/>
  <c r="V592" i="4" s="1"/>
  <c r="U592" i="4"/>
  <c r="S381" i="3"/>
  <c r="V388" i="4" s="1"/>
  <c r="U388" i="4"/>
  <c r="S134" i="3"/>
  <c r="V141" i="4" s="1"/>
  <c r="U141" i="4"/>
  <c r="S262" i="3"/>
  <c r="V269" i="4" s="1"/>
  <c r="U269" i="4"/>
  <c r="S390" i="3"/>
  <c r="V397" i="4" s="1"/>
  <c r="U397" i="4"/>
  <c r="S518" i="3"/>
  <c r="V525" i="4" s="1"/>
  <c r="U525" i="4"/>
  <c r="S654" i="3"/>
  <c r="V661" i="4" s="1"/>
  <c r="U661" i="4"/>
  <c r="S71" i="3"/>
  <c r="V78" i="4" s="1"/>
  <c r="U78" i="4"/>
  <c r="S199" i="3"/>
  <c r="V206" i="4" s="1"/>
  <c r="U206" i="4"/>
  <c r="S161" i="3"/>
  <c r="V168" i="4" s="1"/>
  <c r="U168" i="4"/>
  <c r="S289" i="3"/>
  <c r="V296" i="4" s="1"/>
  <c r="U296" i="4"/>
  <c r="S433" i="3"/>
  <c r="V440" i="4" s="1"/>
  <c r="U440" i="4"/>
  <c r="S43" i="3"/>
  <c r="V50" i="4" s="1"/>
  <c r="U50" i="4"/>
  <c r="S40" i="3"/>
  <c r="V47" i="4" s="1"/>
  <c r="U47" i="4"/>
  <c r="U111" i="4"/>
  <c r="S232" i="3"/>
  <c r="V239" i="4" s="1"/>
  <c r="U239" i="4"/>
  <c r="S360" i="3"/>
  <c r="V367" i="4" s="1"/>
  <c r="U367" i="4"/>
  <c r="S488" i="3"/>
  <c r="V495" i="4" s="1"/>
  <c r="U495" i="4"/>
  <c r="S680" i="3"/>
  <c r="V687" i="4" s="1"/>
  <c r="U687" i="4"/>
  <c r="U97" i="4"/>
  <c r="S218" i="3"/>
  <c r="V225" i="4" s="1"/>
  <c r="U225" i="4"/>
  <c r="S474" i="3"/>
  <c r="V481" i="4" s="1"/>
  <c r="U481" i="4"/>
  <c r="U42" i="4"/>
  <c r="R44" i="3"/>
  <c r="R172" i="3"/>
  <c r="R300" i="3"/>
  <c r="S327" i="3"/>
  <c r="V334" i="4" s="1"/>
  <c r="U334" i="4"/>
  <c r="S543" i="3"/>
  <c r="V550" i="4" s="1"/>
  <c r="U550" i="4"/>
  <c r="R189" i="3"/>
  <c r="U21" i="4"/>
  <c r="S78" i="3"/>
  <c r="V85" i="4" s="1"/>
  <c r="U85" i="4"/>
  <c r="R142" i="3"/>
  <c r="S206" i="3"/>
  <c r="V213" i="4" s="1"/>
  <c r="U213" i="4"/>
  <c r="R270" i="3"/>
  <c r="S334" i="3"/>
  <c r="V341" i="4" s="1"/>
  <c r="U341" i="4"/>
  <c r="S398" i="3"/>
  <c r="V405" i="4" s="1"/>
  <c r="U405" i="4"/>
  <c r="S462" i="3"/>
  <c r="V469" i="4" s="1"/>
  <c r="U469" i="4"/>
  <c r="S526" i="3"/>
  <c r="V533" i="4" s="1"/>
  <c r="U533" i="4"/>
  <c r="U597" i="4"/>
  <c r="S662" i="3"/>
  <c r="V669" i="4" s="1"/>
  <c r="U669" i="4"/>
  <c r="S726" i="3"/>
  <c r="V733" i="4" s="1"/>
  <c r="U733" i="4"/>
  <c r="U86" i="4"/>
  <c r="U214" i="4"/>
  <c r="R311" i="3"/>
  <c r="S25" i="3"/>
  <c r="V32" i="4" s="1"/>
  <c r="U32" i="4"/>
  <c r="R97" i="3"/>
  <c r="S169" i="3"/>
  <c r="V176" i="4" s="1"/>
  <c r="U176" i="4"/>
  <c r="S233" i="3"/>
  <c r="V240" i="4" s="1"/>
  <c r="S297" i="3"/>
  <c r="V304" i="4" s="1"/>
  <c r="U304" i="4"/>
  <c r="S441" i="3"/>
  <c r="V448" i="4" s="1"/>
  <c r="U448" i="4"/>
  <c r="S505" i="3"/>
  <c r="V512" i="4" s="1"/>
  <c r="U512" i="4"/>
  <c r="S569" i="3"/>
  <c r="V576" i="4" s="1"/>
  <c r="U576" i="4"/>
  <c r="S633" i="3"/>
  <c r="V640" i="4" s="1"/>
  <c r="U640" i="4"/>
  <c r="R737" i="3"/>
  <c r="R48" i="3"/>
  <c r="R112" i="3"/>
  <c r="R176" i="3"/>
  <c r="R240" i="3"/>
  <c r="R304" i="3"/>
  <c r="R368" i="3"/>
  <c r="R432" i="3"/>
  <c r="R496" i="3"/>
  <c r="R560" i="3"/>
  <c r="R624" i="3"/>
  <c r="S688" i="3"/>
  <c r="V695" i="4" s="1"/>
  <c r="U695" i="4"/>
  <c r="R34" i="3"/>
  <c r="R98" i="3"/>
  <c r="R162" i="3"/>
  <c r="R226" i="3"/>
  <c r="R290" i="3"/>
  <c r="R354" i="3"/>
  <c r="R418" i="3"/>
  <c r="R482" i="3"/>
  <c r="R51" i="3"/>
  <c r="R115" i="3"/>
  <c r="R52" i="3"/>
  <c r="R116" i="3"/>
  <c r="R180" i="3"/>
  <c r="R244" i="3"/>
  <c r="R308" i="3"/>
  <c r="R61" i="3"/>
  <c r="R237" i="3"/>
  <c r="R23" i="3"/>
  <c r="R335" i="3"/>
  <c r="R423" i="3"/>
  <c r="R487" i="3"/>
  <c r="S551" i="3"/>
  <c r="V558" i="4" s="1"/>
  <c r="U558" i="4"/>
  <c r="S615" i="3"/>
  <c r="V622" i="4" s="1"/>
  <c r="R743" i="3"/>
  <c r="R109" i="3"/>
  <c r="R538" i="3"/>
  <c r="R602" i="3"/>
  <c r="R29" i="3"/>
  <c r="R205" i="3"/>
  <c r="R211" i="3"/>
  <c r="R275" i="3"/>
  <c r="R347" i="3"/>
  <c r="R411" i="3"/>
  <c r="R475" i="3"/>
  <c r="R539" i="3"/>
  <c r="R603" i="3"/>
  <c r="B8" i="1"/>
  <c r="T11" i="2"/>
  <c r="T10" i="2"/>
  <c r="T9" i="2"/>
  <c r="T8" i="2"/>
  <c r="T7" i="2"/>
  <c r="T6" i="2"/>
  <c r="T5" i="2"/>
  <c r="T4" i="2"/>
  <c r="T3" i="2"/>
  <c r="S11" i="2"/>
  <c r="S10" i="2"/>
  <c r="S9" i="2"/>
  <c r="S8" i="2"/>
  <c r="S7" i="2"/>
  <c r="S6" i="2"/>
  <c r="S5" i="2"/>
  <c r="S4" i="2"/>
  <c r="S3" i="2"/>
  <c r="R11" i="2"/>
  <c r="R10" i="2"/>
  <c r="R9" i="2"/>
  <c r="R8" i="2"/>
  <c r="R7" i="2"/>
  <c r="R6" i="2"/>
  <c r="R5" i="2"/>
  <c r="R4" i="2"/>
  <c r="R3" i="2"/>
  <c r="N21" i="2"/>
  <c r="N20" i="2"/>
  <c r="N19" i="2"/>
  <c r="N18" i="2"/>
  <c r="N17" i="2"/>
  <c r="N16" i="2"/>
  <c r="N15" i="2"/>
  <c r="N14" i="2"/>
  <c r="N13" i="2"/>
  <c r="N12" i="2"/>
  <c r="N11" i="2"/>
  <c r="N10" i="2"/>
  <c r="N9" i="2"/>
  <c r="N8" i="2"/>
  <c r="N7" i="2"/>
  <c r="N6" i="2"/>
  <c r="N5" i="2"/>
  <c r="N4" i="2"/>
  <c r="N2" i="2"/>
  <c r="K3" i="2"/>
  <c r="K4" i="2"/>
  <c r="K5" i="2"/>
  <c r="K6" i="2"/>
  <c r="K7" i="2"/>
  <c r="K8" i="2"/>
  <c r="AH67" i="5"/>
  <c r="AH36" i="5" s="1"/>
  <c r="AH37" i="5" s="1"/>
  <c r="AH38" i="5" s="1"/>
  <c r="AH39" i="5" s="1"/>
  <c r="AH40" i="5" s="1"/>
  <c r="AH41" i="5" s="1"/>
  <c r="AH42" i="5" s="1"/>
  <c r="AH43" i="5" s="1"/>
  <c r="AH44" i="5" s="1"/>
  <c r="U392" i="4" l="1"/>
  <c r="R548" i="3"/>
  <c r="U743" i="4"/>
  <c r="U92" i="4"/>
  <c r="S619" i="4"/>
  <c r="R612" i="3"/>
  <c r="N288" i="4"/>
  <c r="R281" i="3"/>
  <c r="S768" i="4"/>
  <c r="R761" i="3"/>
  <c r="U352" i="4"/>
  <c r="S154" i="3"/>
  <c r="V161" i="4" s="1"/>
  <c r="U783" i="4"/>
  <c r="U664" i="4"/>
  <c r="U767" i="4"/>
  <c r="R283" i="3"/>
  <c r="U290" i="4" s="1"/>
  <c r="U751" i="4"/>
  <c r="U158" i="4"/>
  <c r="U256" i="4"/>
  <c r="U231" i="4"/>
  <c r="U268" i="4"/>
  <c r="S174" i="3"/>
  <c r="V181" i="4" s="1"/>
  <c r="U108" i="4"/>
  <c r="U549" i="4"/>
  <c r="U749" i="4"/>
  <c r="U205" i="4"/>
  <c r="S652" i="3"/>
  <c r="V659" i="4" s="1"/>
  <c r="U659" i="4"/>
  <c r="U635" i="4"/>
  <c r="S628" i="3"/>
  <c r="V635" i="4" s="1"/>
  <c r="U319" i="4"/>
  <c r="S305" i="3"/>
  <c r="V312" i="4" s="1"/>
  <c r="S150" i="3"/>
  <c r="V157" i="4" s="1"/>
  <c r="U142" i="4"/>
  <c r="S242" i="3"/>
  <c r="V249" i="4" s="1"/>
  <c r="U139" i="4"/>
  <c r="U48" i="4"/>
  <c r="S105" i="3"/>
  <c r="V112" i="4" s="1"/>
  <c r="S222" i="3"/>
  <c r="V229" i="4" s="1"/>
  <c r="R731" i="3"/>
  <c r="U738" i="4" s="1"/>
  <c r="R481" i="3"/>
  <c r="S780" i="3"/>
  <c r="V787" i="4" s="1"/>
  <c r="U787" i="4"/>
  <c r="U351" i="4"/>
  <c r="U12" i="4"/>
  <c r="S716" i="3"/>
  <c r="V723" i="4" s="1"/>
  <c r="U723" i="4"/>
  <c r="U370" i="4"/>
  <c r="U541" i="4"/>
  <c r="S369" i="3"/>
  <c r="V376" i="4" s="1"/>
  <c r="U366" i="4"/>
  <c r="S401" i="3"/>
  <c r="V408" i="4" s="1"/>
  <c r="U222" i="4"/>
  <c r="S86" i="3"/>
  <c r="V93" i="4" s="1"/>
  <c r="R781" i="3"/>
  <c r="S781" i="3" s="1"/>
  <c r="V788" i="4" s="1"/>
  <c r="R733" i="3"/>
  <c r="S733" i="3" s="1"/>
  <c r="V740" i="4" s="1"/>
  <c r="R557" i="3"/>
  <c r="S748" i="3"/>
  <c r="V755" i="4" s="1"/>
  <c r="U755" i="4"/>
  <c r="U46" i="4"/>
  <c r="S695" i="3"/>
  <c r="V702" i="4" s="1"/>
  <c r="N456" i="4"/>
  <c r="R449" i="3"/>
  <c r="S11" i="3"/>
  <c r="V18" i="4" s="1"/>
  <c r="S491" i="3"/>
  <c r="V498" i="4" s="1"/>
  <c r="U57" i="4"/>
  <c r="U502" i="4"/>
  <c r="U94" i="4"/>
  <c r="S214" i="3"/>
  <c r="V221" i="4" s="1"/>
  <c r="U289" i="4"/>
  <c r="S625" i="3"/>
  <c r="V632" i="4" s="1"/>
  <c r="R493" i="3"/>
  <c r="S493" i="3" s="1"/>
  <c r="V500" i="4" s="1"/>
  <c r="S708" i="3"/>
  <c r="V715" i="4" s="1"/>
  <c r="U715" i="4"/>
  <c r="S622" i="3"/>
  <c r="V629" i="4" s="1"/>
  <c r="S72" i="3"/>
  <c r="V79" i="4" s="1"/>
  <c r="S223" i="3"/>
  <c r="V230" i="4" s="1"/>
  <c r="R580" i="3"/>
  <c r="U587" i="4" s="1"/>
  <c r="S770" i="3"/>
  <c r="V777" i="4" s="1"/>
  <c r="U777" i="4"/>
  <c r="S677" i="3"/>
  <c r="V684" i="4" s="1"/>
  <c r="U684" i="4"/>
  <c r="A6" i="3"/>
  <c r="B13" i="4"/>
  <c r="S178" i="3"/>
  <c r="V185" i="4" s="1"/>
  <c r="S30" i="3"/>
  <c r="V37" i="4" s="1"/>
  <c r="S769" i="4"/>
  <c r="R762" i="3"/>
  <c r="U699" i="4"/>
  <c r="S758" i="3"/>
  <c r="V765" i="4" s="1"/>
  <c r="U765" i="4"/>
  <c r="S759" i="4"/>
  <c r="R752" i="3"/>
  <c r="U678" i="4"/>
  <c r="U766" i="4"/>
  <c r="R698" i="3"/>
  <c r="S698" i="3" s="1"/>
  <c r="V705" i="4" s="1"/>
  <c r="U757" i="4"/>
  <c r="S750" i="3"/>
  <c r="V757" i="4" s="1"/>
  <c r="U741" i="4"/>
  <c r="S734" i="3"/>
  <c r="V741" i="4" s="1"/>
  <c r="U781" i="4"/>
  <c r="S774" i="3"/>
  <c r="V781" i="4" s="1"/>
  <c r="S766" i="3"/>
  <c r="V773" i="4" s="1"/>
  <c r="U773" i="4"/>
  <c r="U686" i="4"/>
  <c r="S782" i="3"/>
  <c r="V789" i="4" s="1"/>
  <c r="U789" i="4"/>
  <c r="U763" i="4"/>
  <c r="S756" i="3"/>
  <c r="V763" i="4" s="1"/>
  <c r="S764" i="3"/>
  <c r="V771" i="4" s="1"/>
  <c r="U771" i="4"/>
  <c r="S661" i="3"/>
  <c r="V668" i="4" s="1"/>
  <c r="U668" i="4"/>
  <c r="U453" i="4"/>
  <c r="R541" i="3"/>
  <c r="U548" i="4" s="1"/>
  <c r="R516" i="3"/>
  <c r="S516" i="3" s="1"/>
  <c r="V523" i="4" s="1"/>
  <c r="R620" i="3"/>
  <c r="N627" i="4"/>
  <c r="R645" i="3"/>
  <c r="N652" i="4"/>
  <c r="S568" i="4"/>
  <c r="R561" i="3"/>
  <c r="N501" i="4"/>
  <c r="R494" i="3"/>
  <c r="U636" i="4"/>
  <c r="S629" i="3"/>
  <c r="V636" i="4" s="1"/>
  <c r="S613" i="3"/>
  <c r="V620" i="4" s="1"/>
  <c r="U620" i="4"/>
  <c r="S504" i="4"/>
  <c r="R497" i="3"/>
  <c r="S597" i="3"/>
  <c r="V604" i="4" s="1"/>
  <c r="U604" i="4"/>
  <c r="N551" i="4"/>
  <c r="R544" i="3"/>
  <c r="R596" i="3"/>
  <c r="N603" i="4"/>
  <c r="S651" i="4"/>
  <c r="R644" i="3"/>
  <c r="S582" i="3"/>
  <c r="V589" i="4" s="1"/>
  <c r="R452" i="3"/>
  <c r="S452" i="3" s="1"/>
  <c r="V459" i="4" s="1"/>
  <c r="N487" i="4"/>
  <c r="R480" i="3"/>
  <c r="S454" i="3"/>
  <c r="V461" i="4" s="1"/>
  <c r="N581" i="4"/>
  <c r="R574" i="3"/>
  <c r="U302" i="4"/>
  <c r="U331" i="4"/>
  <c r="U432" i="4"/>
  <c r="U372" i="4"/>
  <c r="N437" i="4"/>
  <c r="R430" i="3"/>
  <c r="R397" i="3"/>
  <c r="U404" i="4" s="1"/>
  <c r="S168" i="3"/>
  <c r="V175" i="4" s="1"/>
  <c r="U71" i="4"/>
  <c r="U24" i="4"/>
  <c r="U22" i="4"/>
  <c r="S10" i="3"/>
  <c r="V17" i="4" s="1"/>
  <c r="U15" i="4"/>
  <c r="U150" i="4"/>
  <c r="U417" i="4"/>
  <c r="U479" i="4"/>
  <c r="U253" i="4"/>
  <c r="U536" i="4"/>
  <c r="S754" i="3"/>
  <c r="V761" i="4" s="1"/>
  <c r="U761" i="4"/>
  <c r="U120" i="4"/>
  <c r="S139" i="3"/>
  <c r="V146" i="4" s="1"/>
  <c r="U234" i="4"/>
  <c r="S786" i="3"/>
  <c r="V793" i="4" s="1"/>
  <c r="U793" i="4"/>
  <c r="S778" i="3"/>
  <c r="V785" i="4" s="1"/>
  <c r="U785" i="4"/>
  <c r="U152" i="4"/>
  <c r="U44" i="4"/>
  <c r="U180" i="4"/>
  <c r="U313" i="4"/>
  <c r="U760" i="4"/>
  <c r="U454" i="4"/>
  <c r="U561" i="4"/>
  <c r="U80" i="4"/>
  <c r="U29" i="4"/>
  <c r="U531" i="4"/>
  <c r="S524" i="3"/>
  <c r="V531" i="4" s="1"/>
  <c r="U657" i="4"/>
  <c r="S650" i="3"/>
  <c r="V657" i="4" s="1"/>
  <c r="S525" i="3"/>
  <c r="V532" i="4" s="1"/>
  <c r="U532" i="4"/>
  <c r="U674" i="4"/>
  <c r="S667" i="3"/>
  <c r="V674" i="4" s="1"/>
  <c r="S572" i="3"/>
  <c r="V579" i="4" s="1"/>
  <c r="U579" i="4"/>
  <c r="U303" i="4"/>
  <c r="U446" i="4"/>
  <c r="S722" i="3"/>
  <c r="V729" i="4" s="1"/>
  <c r="U729" i="4"/>
  <c r="S725" i="3"/>
  <c r="V732" i="4" s="1"/>
  <c r="U732" i="4"/>
  <c r="S549" i="3"/>
  <c r="V556" i="4" s="1"/>
  <c r="U556" i="4"/>
  <c r="S421" i="3"/>
  <c r="V428" i="4" s="1"/>
  <c r="U428" i="4"/>
  <c r="U698" i="4"/>
  <c r="S691" i="3"/>
  <c r="V698" i="4" s="1"/>
  <c r="S771" i="3"/>
  <c r="V778" i="4" s="1"/>
  <c r="U778" i="4"/>
  <c r="U539" i="4"/>
  <c r="S532" i="3"/>
  <c r="V539" i="4" s="1"/>
  <c r="U411" i="4"/>
  <c r="S404" i="3"/>
  <c r="V411" i="4" s="1"/>
  <c r="U721" i="4"/>
  <c r="S714" i="3"/>
  <c r="V721" i="4" s="1"/>
  <c r="S621" i="3"/>
  <c r="V628" i="4" s="1"/>
  <c r="U628" i="4"/>
  <c r="S477" i="3"/>
  <c r="V484" i="4" s="1"/>
  <c r="U484" i="4"/>
  <c r="S747" i="3"/>
  <c r="V754" i="4" s="1"/>
  <c r="U754" i="4"/>
  <c r="S634" i="3"/>
  <c r="V641" i="4" s="1"/>
  <c r="U641" i="4"/>
  <c r="S709" i="3"/>
  <c r="V716" i="4" s="1"/>
  <c r="U716" i="4"/>
  <c r="S533" i="3"/>
  <c r="V540" i="4" s="1"/>
  <c r="U540" i="4"/>
  <c r="S739" i="3"/>
  <c r="V746" i="4" s="1"/>
  <c r="U746" i="4"/>
  <c r="S580" i="3"/>
  <c r="V587" i="4" s="1"/>
  <c r="U403" i="4"/>
  <c r="S396" i="3"/>
  <c r="V403" i="4" s="1"/>
  <c r="S701" i="3"/>
  <c r="V708" i="4" s="1"/>
  <c r="U708" i="4"/>
  <c r="S707" i="3"/>
  <c r="V714" i="4" s="1"/>
  <c r="U714" i="4"/>
  <c r="S492" i="3"/>
  <c r="V499" i="4" s="1"/>
  <c r="U499" i="4"/>
  <c r="S364" i="3"/>
  <c r="V371" i="4" s="1"/>
  <c r="U371" i="4"/>
  <c r="S540" i="3"/>
  <c r="V547" i="4" s="1"/>
  <c r="U547" i="4"/>
  <c r="S642" i="3"/>
  <c r="V649" i="4" s="1"/>
  <c r="U649" i="4"/>
  <c r="S653" i="3"/>
  <c r="V660" i="4" s="1"/>
  <c r="U660" i="4"/>
  <c r="U770" i="4"/>
  <c r="S763" i="3"/>
  <c r="V770" i="4" s="1"/>
  <c r="U642" i="4"/>
  <c r="S635" i="3"/>
  <c r="V642" i="4" s="1"/>
  <c r="S508" i="3"/>
  <c r="V515" i="4" s="1"/>
  <c r="U515" i="4"/>
  <c r="S693" i="3"/>
  <c r="V700" i="4" s="1"/>
  <c r="U700" i="4"/>
  <c r="S517" i="3"/>
  <c r="V524" i="4" s="1"/>
  <c r="U524" i="4"/>
  <c r="S659" i="3"/>
  <c r="V666" i="4" s="1"/>
  <c r="U666" i="4"/>
  <c r="S675" i="3"/>
  <c r="V682" i="4" s="1"/>
  <c r="U682" i="4"/>
  <c r="U379" i="4"/>
  <c r="S372" i="3"/>
  <c r="V379" i="4" s="1"/>
  <c r="S666" i="3"/>
  <c r="V673" i="4" s="1"/>
  <c r="U673" i="4"/>
  <c r="U756" i="4"/>
  <c r="S749" i="3"/>
  <c r="V756" i="4" s="1"/>
  <c r="S573" i="3"/>
  <c r="V580" i="4" s="1"/>
  <c r="U580" i="4"/>
  <c r="S445" i="3"/>
  <c r="V452" i="4" s="1"/>
  <c r="U452" i="4"/>
  <c r="U722" i="4"/>
  <c r="S715" i="3"/>
  <c r="V722" i="4" s="1"/>
  <c r="S674" i="3"/>
  <c r="V681" i="4" s="1"/>
  <c r="U681" i="4"/>
  <c r="S669" i="3"/>
  <c r="V676" i="4" s="1"/>
  <c r="U676" i="4"/>
  <c r="S501" i="3"/>
  <c r="V508" i="4" s="1"/>
  <c r="U508" i="4"/>
  <c r="S643" i="3"/>
  <c r="V650" i="4" s="1"/>
  <c r="U650" i="4"/>
  <c r="U555" i="4"/>
  <c r="S548" i="3"/>
  <c r="V555" i="4" s="1"/>
  <c r="U427" i="4"/>
  <c r="S420" i="3"/>
  <c r="V427" i="4" s="1"/>
  <c r="U381" i="4"/>
  <c r="U705" i="4"/>
  <c r="U467" i="4"/>
  <c r="S460" i="3"/>
  <c r="V467" i="4" s="1"/>
  <c r="S476" i="3"/>
  <c r="V483" i="4" s="1"/>
  <c r="U483" i="4"/>
  <c r="U772" i="4"/>
  <c r="S765" i="3"/>
  <c r="V772" i="4" s="1"/>
  <c r="U596" i="4"/>
  <c r="S589" i="3"/>
  <c r="V596" i="4" s="1"/>
  <c r="U468" i="4"/>
  <c r="S461" i="3"/>
  <c r="V468" i="4" s="1"/>
  <c r="S444" i="3"/>
  <c r="V451" i="4" s="1"/>
  <c r="U451" i="4"/>
  <c r="S746" i="3"/>
  <c r="V753" i="4" s="1"/>
  <c r="U753" i="4"/>
  <c r="U353" i="4"/>
  <c r="U626" i="4"/>
  <c r="U182" i="4"/>
  <c r="S618" i="3"/>
  <c r="V625" i="4" s="1"/>
  <c r="U625" i="4"/>
  <c r="S637" i="3"/>
  <c r="V644" i="4" s="1"/>
  <c r="U644" i="4"/>
  <c r="S485" i="3"/>
  <c r="V492" i="4" s="1"/>
  <c r="U492" i="4"/>
  <c r="S755" i="3"/>
  <c r="V762" i="4" s="1"/>
  <c r="U762" i="4"/>
  <c r="U634" i="4"/>
  <c r="S627" i="3"/>
  <c r="V634" i="4" s="1"/>
  <c r="S626" i="3"/>
  <c r="V633" i="4" s="1"/>
  <c r="U633" i="4"/>
  <c r="U475" i="4"/>
  <c r="S468" i="3"/>
  <c r="V475" i="4" s="1"/>
  <c r="S630" i="3"/>
  <c r="V637" i="4" s="1"/>
  <c r="U637" i="4"/>
  <c r="S717" i="3"/>
  <c r="V724" i="4" s="1"/>
  <c r="U724" i="4"/>
  <c r="S541" i="3"/>
  <c r="V548" i="4" s="1"/>
  <c r="U420" i="4"/>
  <c r="S413" i="3"/>
  <c r="V420" i="4" s="1"/>
  <c r="U690" i="4"/>
  <c r="S683" i="3"/>
  <c r="V690" i="4" s="1"/>
  <c r="S773" i="3"/>
  <c r="V780" i="4" s="1"/>
  <c r="U780" i="4"/>
  <c r="S605" i="3"/>
  <c r="V612" i="4" s="1"/>
  <c r="U612" i="4"/>
  <c r="S469" i="3"/>
  <c r="V476" i="4" s="1"/>
  <c r="U476" i="4"/>
  <c r="S658" i="3"/>
  <c r="V665" i="4" s="1"/>
  <c r="U665" i="4"/>
  <c r="S388" i="3"/>
  <c r="V395" i="4" s="1"/>
  <c r="U395" i="4"/>
  <c r="U248" i="4"/>
  <c r="S556" i="3"/>
  <c r="V563" i="4" s="1"/>
  <c r="U563" i="4"/>
  <c r="S428" i="3"/>
  <c r="V435" i="4" s="1"/>
  <c r="U435" i="4"/>
  <c r="S412" i="3"/>
  <c r="V419" i="4" s="1"/>
  <c r="U419" i="4"/>
  <c r="U564" i="4"/>
  <c r="S557" i="3"/>
  <c r="V564" i="4" s="1"/>
  <c r="S429" i="3"/>
  <c r="V436" i="4" s="1"/>
  <c r="U436" i="4"/>
  <c r="U706" i="4"/>
  <c r="S699" i="3"/>
  <c r="V706" i="4" s="1"/>
  <c r="S690" i="3"/>
  <c r="V697" i="4" s="1"/>
  <c r="U697" i="4"/>
  <c r="S380" i="3"/>
  <c r="V387" i="4" s="1"/>
  <c r="U387" i="4"/>
  <c r="S389" i="3"/>
  <c r="V396" i="4" s="1"/>
  <c r="U396" i="4"/>
  <c r="U507" i="4"/>
  <c r="S500" i="3"/>
  <c r="V507" i="4" s="1"/>
  <c r="S738" i="3"/>
  <c r="V745" i="4" s="1"/>
  <c r="U745" i="4"/>
  <c r="S757" i="3"/>
  <c r="V764" i="4" s="1"/>
  <c r="U764" i="4"/>
  <c r="S581" i="3"/>
  <c r="V588" i="4" s="1"/>
  <c r="U588" i="4"/>
  <c r="S453" i="3"/>
  <c r="V460" i="4" s="1"/>
  <c r="U460" i="4"/>
  <c r="U730" i="4"/>
  <c r="S723" i="3"/>
  <c r="V730" i="4" s="1"/>
  <c r="S405" i="3"/>
  <c r="V412" i="4" s="1"/>
  <c r="U412" i="4"/>
  <c r="U571" i="4"/>
  <c r="S564" i="3"/>
  <c r="V571" i="4" s="1"/>
  <c r="U443" i="4"/>
  <c r="S436" i="3"/>
  <c r="V443" i="4" s="1"/>
  <c r="S706" i="3"/>
  <c r="V713" i="4" s="1"/>
  <c r="U713" i="4"/>
  <c r="U692" i="4"/>
  <c r="S685" i="3"/>
  <c r="V692" i="4" s="1"/>
  <c r="S509" i="3"/>
  <c r="V516" i="4" s="1"/>
  <c r="U516" i="4"/>
  <c r="U380" i="4"/>
  <c r="S373" i="3"/>
  <c r="V380" i="4" s="1"/>
  <c r="S651" i="3"/>
  <c r="V658" i="4" s="1"/>
  <c r="U658" i="4"/>
  <c r="S682" i="3"/>
  <c r="V689" i="4" s="1"/>
  <c r="U689" i="4"/>
  <c r="S741" i="3"/>
  <c r="V748" i="4" s="1"/>
  <c r="U748" i="4"/>
  <c r="S565" i="3"/>
  <c r="V572" i="4" s="1"/>
  <c r="U572" i="4"/>
  <c r="S437" i="3"/>
  <c r="V444" i="4" s="1"/>
  <c r="U444" i="4"/>
  <c r="S730" i="3"/>
  <c r="V737" i="4" s="1"/>
  <c r="U737" i="4"/>
  <c r="U491" i="4"/>
  <c r="S484" i="3"/>
  <c r="V491" i="4" s="1"/>
  <c r="S335" i="3"/>
  <c r="V342" i="4" s="1"/>
  <c r="U342" i="4"/>
  <c r="S183" i="3"/>
  <c r="V190" i="4" s="1"/>
  <c r="U190" i="4"/>
  <c r="S187" i="3"/>
  <c r="V194" i="4" s="1"/>
  <c r="U194" i="4"/>
  <c r="S463" i="3"/>
  <c r="V470" i="4" s="1"/>
  <c r="U470" i="4"/>
  <c r="S92" i="3"/>
  <c r="V99" i="4" s="1"/>
  <c r="U99" i="4"/>
  <c r="S202" i="3"/>
  <c r="V209" i="4" s="1"/>
  <c r="U209" i="4"/>
  <c r="S614" i="3"/>
  <c r="V621" i="4" s="1"/>
  <c r="U621" i="4"/>
  <c r="S571" i="3"/>
  <c r="V578" i="4" s="1"/>
  <c r="U578" i="4"/>
  <c r="S117" i="3"/>
  <c r="V124" i="4" s="1"/>
  <c r="U124" i="4"/>
  <c r="S775" i="3"/>
  <c r="V782" i="4" s="1"/>
  <c r="U782" i="4"/>
  <c r="S383" i="3"/>
  <c r="V390" i="4" s="1"/>
  <c r="U390" i="4"/>
  <c r="S84" i="3"/>
  <c r="V91" i="4" s="1"/>
  <c r="U91" i="4"/>
  <c r="S194" i="3"/>
  <c r="V201" i="4" s="1"/>
  <c r="U201" i="4"/>
  <c r="S400" i="3"/>
  <c r="V407" i="4" s="1"/>
  <c r="U407" i="4"/>
  <c r="S705" i="3"/>
  <c r="V712" i="4" s="1"/>
  <c r="U712" i="4"/>
  <c r="S435" i="3"/>
  <c r="V442" i="4" s="1"/>
  <c r="U442" i="4"/>
  <c r="S498" i="3"/>
  <c r="V505" i="4" s="1"/>
  <c r="U505" i="4"/>
  <c r="S76" i="3"/>
  <c r="V83" i="4" s="1"/>
  <c r="U83" i="4"/>
  <c r="S314" i="3"/>
  <c r="V321" i="4" s="1"/>
  <c r="U321" i="4"/>
  <c r="S219" i="3"/>
  <c r="V226" i="4" s="1"/>
  <c r="U226" i="4"/>
  <c r="S431" i="3"/>
  <c r="V438" i="4" s="1"/>
  <c r="U438" i="4"/>
  <c r="S124" i="3"/>
  <c r="V131" i="4" s="1"/>
  <c r="U131" i="4"/>
  <c r="S234" i="3"/>
  <c r="V241" i="4" s="1"/>
  <c r="U241" i="4"/>
  <c r="S253" i="3"/>
  <c r="V260" i="4" s="1"/>
  <c r="U260" i="4"/>
  <c r="S603" i="3"/>
  <c r="V610" i="4" s="1"/>
  <c r="U610" i="4"/>
  <c r="S29" i="3"/>
  <c r="V36" i="4" s="1"/>
  <c r="U36" i="4"/>
  <c r="S23" i="3"/>
  <c r="V30" i="4" s="1"/>
  <c r="U30" i="4"/>
  <c r="S115" i="3"/>
  <c r="V122" i="4" s="1"/>
  <c r="U122" i="4"/>
  <c r="S98" i="3"/>
  <c r="V105" i="4" s="1"/>
  <c r="U105" i="4"/>
  <c r="S368" i="3"/>
  <c r="V375" i="4" s="1"/>
  <c r="U375" i="4"/>
  <c r="S300" i="3"/>
  <c r="V307" i="4" s="1"/>
  <c r="U307" i="4"/>
  <c r="S531" i="3"/>
  <c r="V538" i="4" s="1"/>
  <c r="U538" i="4"/>
  <c r="S594" i="3"/>
  <c r="V601" i="4" s="1"/>
  <c r="U601" i="4"/>
  <c r="S415" i="3"/>
  <c r="V422" i="4" s="1"/>
  <c r="U422" i="4"/>
  <c r="S108" i="3"/>
  <c r="V115" i="4" s="1"/>
  <c r="U115" i="4"/>
  <c r="S395" i="3"/>
  <c r="V402" i="4" s="1"/>
  <c r="U402" i="4"/>
  <c r="S53" i="3"/>
  <c r="V60" i="4" s="1"/>
  <c r="U60" i="4"/>
  <c r="S599" i="3"/>
  <c r="V606" i="4" s="1"/>
  <c r="U606" i="4"/>
  <c r="S356" i="3"/>
  <c r="V363" i="4" s="1"/>
  <c r="U363" i="4"/>
  <c r="S466" i="3"/>
  <c r="V473" i="4" s="1"/>
  <c r="U473" i="4"/>
  <c r="S310" i="3"/>
  <c r="V317" i="4" s="1"/>
  <c r="U317" i="4"/>
  <c r="S357" i="3"/>
  <c r="V364" i="4" s="1"/>
  <c r="U364" i="4"/>
  <c r="S391" i="3"/>
  <c r="V398" i="4" s="1"/>
  <c r="U398" i="4"/>
  <c r="S28" i="3"/>
  <c r="V35" i="4" s="1"/>
  <c r="U35" i="4"/>
  <c r="S138" i="3"/>
  <c r="V145" i="4" s="1"/>
  <c r="U145" i="4"/>
  <c r="S486" i="3"/>
  <c r="V493" i="4" s="1"/>
  <c r="U493" i="4"/>
  <c r="S507" i="3"/>
  <c r="V514" i="4" s="1"/>
  <c r="U514" i="4"/>
  <c r="S570" i="3"/>
  <c r="V577" i="4" s="1"/>
  <c r="U577" i="4"/>
  <c r="S20" i="3"/>
  <c r="V27" i="4" s="1"/>
  <c r="U27" i="4"/>
  <c r="S130" i="3"/>
  <c r="V137" i="4" s="1"/>
  <c r="U137" i="4"/>
  <c r="S336" i="3"/>
  <c r="V343" i="4" s="1"/>
  <c r="U343" i="4"/>
  <c r="S422" i="3"/>
  <c r="V429" i="4" s="1"/>
  <c r="U429" i="4"/>
  <c r="S371" i="3"/>
  <c r="V378" i="4" s="1"/>
  <c r="U378" i="4"/>
  <c r="S197" i="3"/>
  <c r="V204" i="4" s="1"/>
  <c r="U204" i="4"/>
  <c r="S12" i="3"/>
  <c r="V19" i="4" s="1"/>
  <c r="U19" i="4"/>
  <c r="S250" i="3"/>
  <c r="V257" i="4" s="1"/>
  <c r="U257" i="4"/>
  <c r="S257" i="3"/>
  <c r="V264" i="4" s="1"/>
  <c r="U264" i="4"/>
  <c r="S155" i="3"/>
  <c r="V162" i="4" s="1"/>
  <c r="U162" i="4"/>
  <c r="S351" i="3"/>
  <c r="V358" i="4" s="1"/>
  <c r="U358" i="4"/>
  <c r="S60" i="3"/>
  <c r="V67" i="4" s="1"/>
  <c r="U67" i="4"/>
  <c r="S170" i="3"/>
  <c r="V177" i="4" s="1"/>
  <c r="U177" i="4"/>
  <c r="S432" i="3"/>
  <c r="V439" i="4" s="1"/>
  <c r="U439" i="4"/>
  <c r="S595" i="3"/>
  <c r="V602" i="4" s="1"/>
  <c r="U602" i="4"/>
  <c r="S236" i="3"/>
  <c r="V243" i="4" s="1"/>
  <c r="U243" i="4"/>
  <c r="S293" i="3"/>
  <c r="V300" i="4" s="1"/>
  <c r="U300" i="4"/>
  <c r="S18" i="3"/>
  <c r="V25" i="4" s="1"/>
  <c r="U25" i="4"/>
  <c r="S467" i="3"/>
  <c r="V474" i="4" s="1"/>
  <c r="U474" i="4"/>
  <c r="S579" i="3"/>
  <c r="V586" i="4" s="1"/>
  <c r="U586" i="4"/>
  <c r="S303" i="3"/>
  <c r="V310" i="4" s="1"/>
  <c r="U310" i="4"/>
  <c r="S443" i="3"/>
  <c r="V450" i="4" s="1"/>
  <c r="U450" i="4"/>
  <c r="S506" i="3"/>
  <c r="V513" i="4" s="1"/>
  <c r="U513" i="4"/>
  <c r="S272" i="3"/>
  <c r="V279" i="4" s="1"/>
  <c r="U279" i="4"/>
  <c r="S325" i="3"/>
  <c r="V332" i="4" s="1"/>
  <c r="U332" i="4"/>
  <c r="S611" i="3"/>
  <c r="V618" i="4" s="1"/>
  <c r="U618" i="4"/>
  <c r="S229" i="3"/>
  <c r="V236" i="4" s="1"/>
  <c r="U236" i="4"/>
  <c r="S255" i="3"/>
  <c r="V262" i="4" s="1"/>
  <c r="U262" i="4"/>
  <c r="S106" i="3"/>
  <c r="V113" i="4" s="1"/>
  <c r="U113" i="4"/>
  <c r="S482" i="3"/>
  <c r="V489" i="4" s="1"/>
  <c r="U489" i="4"/>
  <c r="S240" i="3"/>
  <c r="V247" i="4" s="1"/>
  <c r="U247" i="4"/>
  <c r="S259" i="3"/>
  <c r="V266" i="4" s="1"/>
  <c r="U266" i="4"/>
  <c r="S515" i="3"/>
  <c r="V522" i="4" s="1"/>
  <c r="U522" i="4"/>
  <c r="S783" i="3"/>
  <c r="V790" i="4" s="1"/>
  <c r="U790" i="4"/>
  <c r="S157" i="3"/>
  <c r="V164" i="4" s="1"/>
  <c r="U164" i="4"/>
  <c r="S19" i="3"/>
  <c r="V26" i="4" s="1"/>
  <c r="U26" i="4"/>
  <c r="S321" i="3"/>
  <c r="V328" i="4" s="1"/>
  <c r="U328" i="4"/>
  <c r="S379" i="3"/>
  <c r="V386" i="4" s="1"/>
  <c r="U386" i="4"/>
  <c r="S221" i="3"/>
  <c r="V228" i="4" s="1"/>
  <c r="U228" i="4"/>
  <c r="S647" i="3"/>
  <c r="V654" i="4" s="1"/>
  <c r="U654" i="4"/>
  <c r="S149" i="3"/>
  <c r="V156" i="4" s="1"/>
  <c r="U156" i="4"/>
  <c r="S83" i="3"/>
  <c r="V90" i="4" s="1"/>
  <c r="U90" i="4"/>
  <c r="S208" i="3"/>
  <c r="V215" i="4" s="1"/>
  <c r="U215" i="4"/>
  <c r="S317" i="3"/>
  <c r="V324" i="4" s="1"/>
  <c r="U324" i="4"/>
  <c r="S235" i="3"/>
  <c r="V242" i="4" s="1"/>
  <c r="U242" i="4"/>
  <c r="S511" i="3"/>
  <c r="V518" i="4" s="1"/>
  <c r="U518" i="4"/>
  <c r="S125" i="3"/>
  <c r="V132" i="4" s="1"/>
  <c r="U132" i="4"/>
  <c r="S122" i="3"/>
  <c r="V129" i="4" s="1"/>
  <c r="U129" i="4"/>
  <c r="S547" i="3"/>
  <c r="V554" i="4" s="1"/>
  <c r="U554" i="4"/>
  <c r="S45" i="3"/>
  <c r="V52" i="4" s="1"/>
  <c r="U52" i="4"/>
  <c r="S687" i="3"/>
  <c r="V694" i="4" s="1"/>
  <c r="U694" i="4"/>
  <c r="S245" i="3"/>
  <c r="V252" i="4" s="1"/>
  <c r="U252" i="4"/>
  <c r="S59" i="3"/>
  <c r="V66" i="4" s="1"/>
  <c r="U66" i="4"/>
  <c r="S42" i="3"/>
  <c r="V49" i="4" s="1"/>
  <c r="U49" i="4"/>
  <c r="S459" i="3"/>
  <c r="V466" i="4" s="1"/>
  <c r="U466" i="4"/>
  <c r="S27" i="3"/>
  <c r="V34" i="4" s="1"/>
  <c r="U34" i="4"/>
  <c r="S292" i="3"/>
  <c r="V299" i="4" s="1"/>
  <c r="U299" i="4"/>
  <c r="S119" i="3"/>
  <c r="V126" i="4" s="1"/>
  <c r="U126" i="4"/>
  <c r="S147" i="3"/>
  <c r="V154" i="4" s="1"/>
  <c r="U154" i="4"/>
  <c r="S66" i="3"/>
  <c r="V73" i="4" s="1"/>
  <c r="U73" i="4"/>
  <c r="S186" i="3"/>
  <c r="V193" i="4" s="1"/>
  <c r="U193" i="4"/>
  <c r="S123" i="3"/>
  <c r="V130" i="4" s="1"/>
  <c r="U130" i="4"/>
  <c r="S475" i="3"/>
  <c r="V482" i="4" s="1"/>
  <c r="U482" i="4"/>
  <c r="S538" i="3"/>
  <c r="V545" i="4" s="1"/>
  <c r="U545" i="4"/>
  <c r="S61" i="3"/>
  <c r="V68" i="4" s="1"/>
  <c r="U68" i="4"/>
  <c r="S44" i="3"/>
  <c r="V51" i="4" s="1"/>
  <c r="U51" i="4"/>
  <c r="S403" i="3"/>
  <c r="V410" i="4" s="1"/>
  <c r="U410" i="4"/>
  <c r="S228" i="3"/>
  <c r="V235" i="4" s="1"/>
  <c r="U235" i="4"/>
  <c r="S338" i="3"/>
  <c r="V345" i="4" s="1"/>
  <c r="U345" i="4"/>
  <c r="S62" i="3"/>
  <c r="V69" i="4" s="1"/>
  <c r="U69" i="4"/>
  <c r="S578" i="3"/>
  <c r="V585" i="4" s="1"/>
  <c r="U585" i="4"/>
  <c r="S411" i="3"/>
  <c r="V418" i="4" s="1"/>
  <c r="U418" i="4"/>
  <c r="S109" i="3"/>
  <c r="V116" i="4" s="1"/>
  <c r="U116" i="4"/>
  <c r="S308" i="3"/>
  <c r="V315" i="4" s="1"/>
  <c r="U315" i="4"/>
  <c r="S418" i="3"/>
  <c r="V425" i="4" s="1"/>
  <c r="U425" i="4"/>
  <c r="S176" i="3"/>
  <c r="V183" i="4" s="1"/>
  <c r="U183" i="4"/>
  <c r="S189" i="3"/>
  <c r="V196" i="4" s="1"/>
  <c r="U196" i="4"/>
  <c r="S339" i="3"/>
  <c r="V346" i="4" s="1"/>
  <c r="U346" i="4"/>
  <c r="S195" i="3"/>
  <c r="V202" i="4" s="1"/>
  <c r="U202" i="4"/>
  <c r="S164" i="3"/>
  <c r="V171" i="4" s="1"/>
  <c r="U171" i="4"/>
  <c r="S274" i="3"/>
  <c r="V281" i="4" s="1"/>
  <c r="U281" i="4"/>
  <c r="S193" i="3"/>
  <c r="V200" i="4" s="1"/>
  <c r="U200" i="4"/>
  <c r="S451" i="3"/>
  <c r="V458" i="4" s="1"/>
  <c r="U458" i="4"/>
  <c r="S514" i="3"/>
  <c r="V521" i="4" s="1"/>
  <c r="U521" i="4"/>
  <c r="S719" i="3"/>
  <c r="V726" i="4" s="1"/>
  <c r="U726" i="4"/>
  <c r="S348" i="3"/>
  <c r="V355" i="4" s="1"/>
  <c r="U355" i="4"/>
  <c r="S458" i="3"/>
  <c r="V465" i="4" s="1"/>
  <c r="U465" i="4"/>
  <c r="S307" i="3"/>
  <c r="V314" i="4" s="1"/>
  <c r="U314" i="4"/>
  <c r="S583" i="3"/>
  <c r="V590" i="4" s="1"/>
  <c r="U590" i="4"/>
  <c r="S340" i="3"/>
  <c r="V347" i="4" s="1"/>
  <c r="U347" i="4"/>
  <c r="S450" i="3"/>
  <c r="V457" i="4" s="1"/>
  <c r="U457" i="4"/>
  <c r="S144" i="3"/>
  <c r="V151" i="4" s="1"/>
  <c r="U151" i="4"/>
  <c r="S7" i="3"/>
  <c r="V14" i="4" s="1"/>
  <c r="U14" i="4"/>
  <c r="S171" i="3"/>
  <c r="V178" i="4" s="1"/>
  <c r="U178" i="4"/>
  <c r="S767" i="3"/>
  <c r="V774" i="4" s="1"/>
  <c r="U774" i="4"/>
  <c r="S332" i="3"/>
  <c r="V339" i="4" s="1"/>
  <c r="U339" i="4"/>
  <c r="S58" i="3"/>
  <c r="V65" i="4" s="1"/>
  <c r="U65" i="4"/>
  <c r="S483" i="3"/>
  <c r="V490" i="4" s="1"/>
  <c r="U490" i="4"/>
  <c r="S610" i="3"/>
  <c r="V617" i="4" s="1"/>
  <c r="U617" i="4"/>
  <c r="S623" i="3"/>
  <c r="V630" i="4" s="1"/>
  <c r="U630" i="4"/>
  <c r="S77" i="3"/>
  <c r="V84" i="4" s="1"/>
  <c r="U84" i="4"/>
  <c r="S490" i="3"/>
  <c r="V497" i="4" s="1"/>
  <c r="U497" i="4"/>
  <c r="S13" i="3"/>
  <c r="V20" i="4" s="1"/>
  <c r="U20" i="4"/>
  <c r="S602" i="3"/>
  <c r="V609" i="4" s="1"/>
  <c r="U609" i="4"/>
  <c r="S34" i="3"/>
  <c r="V41" i="4" s="1"/>
  <c r="U41" i="4"/>
  <c r="S97" i="3"/>
  <c r="V104" i="4" s="1"/>
  <c r="U104" i="4"/>
  <c r="S172" i="3"/>
  <c r="V179" i="4" s="1"/>
  <c r="U179" i="4"/>
  <c r="S530" i="3"/>
  <c r="V537" i="4" s="1"/>
  <c r="U537" i="4"/>
  <c r="S331" i="3"/>
  <c r="V338" i="4" s="1"/>
  <c r="U338" i="4"/>
  <c r="S210" i="3"/>
  <c r="V217" i="4" s="1"/>
  <c r="U217" i="4"/>
  <c r="S353" i="3"/>
  <c r="V360" i="4" s="1"/>
  <c r="U360" i="4"/>
  <c r="S349" i="3"/>
  <c r="V356" i="4" s="1"/>
  <c r="U356" i="4"/>
  <c r="S387" i="3"/>
  <c r="V394" i="4" s="1"/>
  <c r="U394" i="4"/>
  <c r="S269" i="3"/>
  <c r="V276" i="4" s="1"/>
  <c r="U276" i="4"/>
  <c r="S655" i="3"/>
  <c r="V662" i="4" s="1"/>
  <c r="U662" i="4"/>
  <c r="S284" i="3"/>
  <c r="V291" i="4" s="1"/>
  <c r="U291" i="4"/>
  <c r="S394" i="3"/>
  <c r="V401" i="4" s="1"/>
  <c r="U401" i="4"/>
  <c r="S673" i="3"/>
  <c r="V680" i="4" s="1"/>
  <c r="U680" i="4"/>
  <c r="S243" i="3"/>
  <c r="V250" i="4" s="1"/>
  <c r="U250" i="4"/>
  <c r="S519" i="3"/>
  <c r="V526" i="4" s="1"/>
  <c r="U526" i="4"/>
  <c r="S276" i="3"/>
  <c r="V283" i="4" s="1"/>
  <c r="U283" i="4"/>
  <c r="S386" i="3"/>
  <c r="V393" i="4" s="1"/>
  <c r="U393" i="4"/>
  <c r="S592" i="3"/>
  <c r="V599" i="4" s="1"/>
  <c r="U599" i="4"/>
  <c r="S80" i="3"/>
  <c r="V87" i="4" s="1"/>
  <c r="U87" i="4"/>
  <c r="S65" i="3"/>
  <c r="V72" i="4" s="1"/>
  <c r="U72" i="4"/>
  <c r="S309" i="3"/>
  <c r="V316" i="4" s="1"/>
  <c r="U316" i="4"/>
  <c r="S268" i="3"/>
  <c r="V275" i="4" s="1"/>
  <c r="U275" i="4"/>
  <c r="S419" i="3"/>
  <c r="V426" i="4" s="1"/>
  <c r="U426" i="4"/>
  <c r="S546" i="3"/>
  <c r="V553" i="4" s="1"/>
  <c r="U553" i="4"/>
  <c r="S559" i="3"/>
  <c r="V566" i="4" s="1"/>
  <c r="U566" i="4"/>
  <c r="S316" i="3"/>
  <c r="V323" i="4" s="1"/>
  <c r="U323" i="4"/>
  <c r="S426" i="3"/>
  <c r="V433" i="4" s="1"/>
  <c r="U433" i="4"/>
  <c r="S162" i="3"/>
  <c r="V169" i="4" s="1"/>
  <c r="U169" i="4"/>
  <c r="S51" i="3"/>
  <c r="V58" i="4" s="1"/>
  <c r="U58" i="4"/>
  <c r="S270" i="3"/>
  <c r="V277" i="4" s="1"/>
  <c r="U277" i="4"/>
  <c r="S182" i="3"/>
  <c r="V189" i="4" s="1"/>
  <c r="U189" i="4"/>
  <c r="S141" i="3"/>
  <c r="V148" i="4" s="1"/>
  <c r="U148" i="4"/>
  <c r="S74" i="3"/>
  <c r="V81" i="4" s="1"/>
  <c r="U81" i="4"/>
  <c r="S111" i="3"/>
  <c r="V118" i="4" s="1"/>
  <c r="U118" i="4"/>
  <c r="S299" i="3"/>
  <c r="V306" i="4" s="1"/>
  <c r="U306" i="4"/>
  <c r="S347" i="3"/>
  <c r="V354" i="4" s="1"/>
  <c r="U354" i="4"/>
  <c r="S244" i="3"/>
  <c r="V251" i="4" s="1"/>
  <c r="U251" i="4"/>
  <c r="S354" i="3"/>
  <c r="V361" i="4" s="1"/>
  <c r="U361" i="4"/>
  <c r="S624" i="3"/>
  <c r="V631" i="4" s="1"/>
  <c r="U631" i="4"/>
  <c r="S112" i="3"/>
  <c r="V119" i="4" s="1"/>
  <c r="U119" i="4"/>
  <c r="S311" i="3"/>
  <c r="V318" i="4" s="1"/>
  <c r="U318" i="4"/>
  <c r="S142" i="3"/>
  <c r="V149" i="4" s="1"/>
  <c r="U149" i="4"/>
  <c r="S165" i="3"/>
  <c r="V172" i="4" s="1"/>
  <c r="U172" i="4"/>
  <c r="S399" i="3"/>
  <c r="V406" i="4" s="1"/>
  <c r="U406" i="4"/>
  <c r="S100" i="3"/>
  <c r="V107" i="4" s="1"/>
  <c r="U107" i="4"/>
  <c r="S275" i="3"/>
  <c r="V282" i="4" s="1"/>
  <c r="U282" i="4"/>
  <c r="S487" i="3"/>
  <c r="V494" i="4" s="1"/>
  <c r="U494" i="4"/>
  <c r="S180" i="3"/>
  <c r="V187" i="4" s="1"/>
  <c r="U187" i="4"/>
  <c r="S290" i="3"/>
  <c r="V297" i="4" s="1"/>
  <c r="U297" i="4"/>
  <c r="S560" i="3"/>
  <c r="V567" i="4" s="1"/>
  <c r="U567" i="4"/>
  <c r="S48" i="3"/>
  <c r="V55" i="4" s="1"/>
  <c r="U55" i="4"/>
  <c r="S587" i="3"/>
  <c r="V594" i="4" s="1"/>
  <c r="U594" i="4"/>
  <c r="S586" i="3"/>
  <c r="V593" i="4" s="1"/>
  <c r="U593" i="4"/>
  <c r="S727" i="3"/>
  <c r="V734" i="4" s="1"/>
  <c r="U734" i="4"/>
  <c r="S319" i="3"/>
  <c r="V326" i="4" s="1"/>
  <c r="U326" i="4"/>
  <c r="S36" i="3"/>
  <c r="V43" i="4" s="1"/>
  <c r="U43" i="4"/>
  <c r="S146" i="3"/>
  <c r="V153" i="4" s="1"/>
  <c r="U153" i="4"/>
  <c r="S63" i="3"/>
  <c r="V70" i="4" s="1"/>
  <c r="U70" i="4"/>
  <c r="S323" i="3"/>
  <c r="V330" i="4" s="1"/>
  <c r="U330" i="4"/>
  <c r="S21" i="3"/>
  <c r="V28" i="4" s="1"/>
  <c r="U28" i="4"/>
  <c r="S591" i="3"/>
  <c r="V598" i="4" s="1"/>
  <c r="U598" i="4"/>
  <c r="S220" i="3"/>
  <c r="V227" i="4" s="1"/>
  <c r="U227" i="4"/>
  <c r="S330" i="3"/>
  <c r="V337" i="4" s="1"/>
  <c r="U337" i="4"/>
  <c r="S609" i="3"/>
  <c r="V616" i="4" s="1"/>
  <c r="U616" i="4"/>
  <c r="S179" i="3"/>
  <c r="V186" i="4" s="1"/>
  <c r="U186" i="4"/>
  <c r="S212" i="3"/>
  <c r="V219" i="4" s="1"/>
  <c r="U219" i="4"/>
  <c r="S322" i="3"/>
  <c r="V329" i="4" s="1"/>
  <c r="U329" i="4"/>
  <c r="S528" i="3"/>
  <c r="V535" i="4" s="1"/>
  <c r="U535" i="4"/>
  <c r="S16" i="3"/>
  <c r="V23" i="4" s="1"/>
  <c r="U23" i="4"/>
  <c r="S563" i="3"/>
  <c r="V570" i="4" s="1"/>
  <c r="U570" i="4"/>
  <c r="S93" i="3"/>
  <c r="V100" i="4" s="1"/>
  <c r="U100" i="4"/>
  <c r="S204" i="3"/>
  <c r="V211" i="4" s="1"/>
  <c r="U211" i="4"/>
  <c r="S442" i="3"/>
  <c r="V449" i="4" s="1"/>
  <c r="U449" i="4"/>
  <c r="S355" i="3"/>
  <c r="V362" i="4" s="1"/>
  <c r="U362" i="4"/>
  <c r="S133" i="3"/>
  <c r="V140" i="4" s="1"/>
  <c r="U140" i="4"/>
  <c r="S252" i="3"/>
  <c r="V259" i="4" s="1"/>
  <c r="U259" i="4"/>
  <c r="S362" i="3"/>
  <c r="V369" i="4" s="1"/>
  <c r="U369" i="4"/>
  <c r="S641" i="3"/>
  <c r="V648" i="4" s="1"/>
  <c r="U648" i="4"/>
  <c r="S205" i="3"/>
  <c r="V212" i="4" s="1"/>
  <c r="U212" i="4"/>
  <c r="S52" i="3"/>
  <c r="V59" i="4" s="1"/>
  <c r="U59" i="4"/>
  <c r="S539" i="3"/>
  <c r="V546" i="4" s="1"/>
  <c r="U546" i="4"/>
  <c r="S237" i="3"/>
  <c r="V244" i="4" s="1"/>
  <c r="U244" i="4"/>
  <c r="S304" i="3"/>
  <c r="V311" i="4" s="1"/>
  <c r="U311" i="4"/>
  <c r="S535" i="3"/>
  <c r="V542" i="4" s="1"/>
  <c r="U542" i="4"/>
  <c r="S402" i="3"/>
  <c r="V409" i="4" s="1"/>
  <c r="U409" i="4"/>
  <c r="S91" i="3"/>
  <c r="V98" i="4" s="1"/>
  <c r="U98" i="4"/>
  <c r="S211" i="3"/>
  <c r="V218" i="4" s="1"/>
  <c r="U218" i="4"/>
  <c r="S743" i="3"/>
  <c r="V750" i="4" s="1"/>
  <c r="U750" i="4"/>
  <c r="S423" i="3"/>
  <c r="V430" i="4" s="1"/>
  <c r="U430" i="4"/>
  <c r="S116" i="3"/>
  <c r="V123" i="4" s="1"/>
  <c r="U123" i="4"/>
  <c r="S226" i="3"/>
  <c r="V233" i="4" s="1"/>
  <c r="U233" i="4"/>
  <c r="S496" i="3"/>
  <c r="V503" i="4" s="1"/>
  <c r="U503" i="4"/>
  <c r="S737" i="3"/>
  <c r="V744" i="4" s="1"/>
  <c r="U744" i="4"/>
  <c r="S523" i="3"/>
  <c r="V530" i="4" s="1"/>
  <c r="U530" i="4"/>
  <c r="S522" i="3"/>
  <c r="V529" i="4" s="1"/>
  <c r="U529" i="4"/>
  <c r="S181" i="3"/>
  <c r="V188" i="4" s="1"/>
  <c r="U188" i="4"/>
  <c r="S99" i="3"/>
  <c r="V106" i="4" s="1"/>
  <c r="U106" i="4"/>
  <c r="S82" i="3"/>
  <c r="V89" i="4" s="1"/>
  <c r="U89" i="4"/>
  <c r="S550" i="3"/>
  <c r="V557" i="4" s="1"/>
  <c r="U557" i="4"/>
  <c r="S251" i="3"/>
  <c r="V258" i="4" s="1"/>
  <c r="U258" i="4"/>
  <c r="S527" i="3"/>
  <c r="V534" i="4" s="1"/>
  <c r="U534" i="4"/>
  <c r="S156" i="3"/>
  <c r="V163" i="4" s="1"/>
  <c r="U163" i="4"/>
  <c r="S266" i="3"/>
  <c r="V273" i="4" s="1"/>
  <c r="U273" i="4"/>
  <c r="S129" i="3"/>
  <c r="V136" i="4" s="1"/>
  <c r="U136" i="4"/>
  <c r="S341" i="3"/>
  <c r="V348" i="4" s="1"/>
  <c r="U348" i="4"/>
  <c r="S148" i="3"/>
  <c r="V155" i="4" s="1"/>
  <c r="U155" i="4"/>
  <c r="S258" i="3"/>
  <c r="V265" i="4" s="1"/>
  <c r="U265" i="4"/>
  <c r="S464" i="3"/>
  <c r="V471" i="4" s="1"/>
  <c r="U471" i="4"/>
  <c r="S769" i="3"/>
  <c r="V776" i="4" s="1"/>
  <c r="U776" i="4"/>
  <c r="S499" i="3"/>
  <c r="V506" i="4" s="1"/>
  <c r="U506" i="4"/>
  <c r="S562" i="3"/>
  <c r="V569" i="4" s="1"/>
  <c r="U569" i="4"/>
  <c r="S140" i="3"/>
  <c r="V147" i="4" s="1"/>
  <c r="U147" i="4"/>
  <c r="S378" i="3"/>
  <c r="V385" i="4" s="1"/>
  <c r="U385" i="4"/>
  <c r="S283" i="3"/>
  <c r="V290" i="4" s="1"/>
  <c r="S188" i="3"/>
  <c r="V195" i="4" s="1"/>
  <c r="U195" i="4"/>
  <c r="S298" i="3"/>
  <c r="V305" i="4" s="1"/>
  <c r="U305" i="4"/>
  <c r="S33" i="3"/>
  <c r="V40" i="4" s="1"/>
  <c r="U40" i="4"/>
  <c r="B9" i="1"/>
  <c r="S281" i="3" l="1"/>
  <c r="V288" i="4" s="1"/>
  <c r="U288" i="4"/>
  <c r="U500" i="4"/>
  <c r="S612" i="3"/>
  <c r="V619" i="4" s="1"/>
  <c r="U619" i="4"/>
  <c r="U788" i="4"/>
  <c r="U740" i="4"/>
  <c r="S731" i="3"/>
  <c r="V738" i="4" s="1"/>
  <c r="S761" i="3"/>
  <c r="V768" i="4" s="1"/>
  <c r="U768" i="4"/>
  <c r="U523" i="4"/>
  <c r="S481" i="3"/>
  <c r="V488" i="4" s="1"/>
  <c r="U488" i="4"/>
  <c r="S449" i="3"/>
  <c r="V456" i="4" s="1"/>
  <c r="U456" i="4"/>
  <c r="A7" i="3"/>
  <c r="B14" i="4"/>
  <c r="S752" i="3"/>
  <c r="V759" i="4" s="1"/>
  <c r="U759" i="4"/>
  <c r="U769" i="4"/>
  <c r="S762" i="3"/>
  <c r="V769" i="4" s="1"/>
  <c r="S574" i="3"/>
  <c r="V581" i="4" s="1"/>
  <c r="U581" i="4"/>
  <c r="U459" i="4"/>
  <c r="S596" i="3"/>
  <c r="V603" i="4" s="1"/>
  <c r="U603" i="4"/>
  <c r="S645" i="3"/>
  <c r="V652" i="4" s="1"/>
  <c r="U652" i="4"/>
  <c r="S480" i="3"/>
  <c r="V487" i="4" s="1"/>
  <c r="U487" i="4"/>
  <c r="S544" i="3"/>
  <c r="V551" i="4" s="1"/>
  <c r="U551" i="4"/>
  <c r="S620" i="3"/>
  <c r="V627" i="4" s="1"/>
  <c r="U627" i="4"/>
  <c r="S494" i="3"/>
  <c r="V501" i="4" s="1"/>
  <c r="U501" i="4"/>
  <c r="S644" i="3"/>
  <c r="V651" i="4" s="1"/>
  <c r="U651" i="4"/>
  <c r="U504" i="4"/>
  <c r="S497" i="3"/>
  <c r="V504" i="4" s="1"/>
  <c r="S561" i="3"/>
  <c r="V568" i="4" s="1"/>
  <c r="U568" i="4"/>
  <c r="S430" i="3"/>
  <c r="V437" i="4" s="1"/>
  <c r="U437" i="4"/>
  <c r="S397" i="3"/>
  <c r="V404" i="4" s="1"/>
  <c r="B10" i="1"/>
  <c r="A8" i="3" l="1"/>
  <c r="B15" i="4"/>
  <c r="B11" i="1"/>
  <c r="D3" i="7"/>
  <c r="A9" i="3" l="1"/>
  <c r="B16" i="4"/>
  <c r="B12" i="1"/>
  <c r="A10" i="3" l="1"/>
  <c r="B17" i="4"/>
  <c r="B13" i="1"/>
  <c r="A11" i="3" l="1"/>
  <c r="B18" i="4"/>
  <c r="B14" i="1"/>
  <c r="A12" i="3" l="1"/>
  <c r="B19" i="4"/>
  <c r="B15" i="1"/>
  <c r="B12" i="2"/>
  <c r="B4" i="2" s="1"/>
  <c r="A13" i="3" l="1"/>
  <c r="B20" i="4"/>
  <c r="B16" i="1"/>
  <c r="A14" i="3" l="1"/>
  <c r="B21" i="4"/>
  <c r="B17" i="1"/>
  <c r="A15" i="3" l="1"/>
  <c r="B22" i="4"/>
  <c r="B18" i="1"/>
  <c r="A16" i="3" l="1"/>
  <c r="B23" i="4"/>
  <c r="B19" i="1"/>
  <c r="AF69" i="5"/>
  <c r="AF67" i="5"/>
  <c r="AB33" i="5"/>
  <c r="A17" i="3" l="1"/>
  <c r="B24" i="4"/>
  <c r="B20" i="1"/>
  <c r="AB5" i="5"/>
  <c r="AC33" i="5"/>
  <c r="A18" i="3" l="1"/>
  <c r="B25" i="4"/>
  <c r="B21" i="1"/>
  <c r="AG33" i="5"/>
  <c r="AF33" i="5"/>
  <c r="AI33" i="5" s="1"/>
  <c r="AC5" i="5"/>
  <c r="AB67" i="5"/>
  <c r="AB34" i="5" s="1"/>
  <c r="AB65" i="5"/>
  <c r="AB45" i="5"/>
  <c r="A19" i="3" l="1"/>
  <c r="B26" i="4"/>
  <c r="B22" i="1"/>
  <c r="AD33" i="5"/>
  <c r="AG5" i="5"/>
  <c r="AF5" i="5"/>
  <c r="AI5" i="5" s="1"/>
  <c r="AC34" i="5"/>
  <c r="AB35" i="5"/>
  <c r="AB6" i="5"/>
  <c r="AB71" i="5"/>
  <c r="AB46" i="5" s="1"/>
  <c r="AB47" i="5" s="1"/>
  <c r="AB48" i="5" s="1"/>
  <c r="AB49" i="5" s="1"/>
  <c r="AB50" i="5" s="1"/>
  <c r="AB51" i="5" s="1"/>
  <c r="AB52" i="5" s="1"/>
  <c r="AB53" i="5" s="1"/>
  <c r="AB54" i="5" s="1"/>
  <c r="AB55" i="5" s="1"/>
  <c r="AB56" i="5" s="1"/>
  <c r="AB57" i="5" s="1"/>
  <c r="AB58" i="5" s="1"/>
  <c r="AB59" i="5" s="1"/>
  <c r="AB60" i="5" s="1"/>
  <c r="AB61" i="5" s="1"/>
  <c r="AB62" i="5" s="1"/>
  <c r="AB63" i="5" s="1"/>
  <c r="AB64" i="5" s="1"/>
  <c r="A20" i="3" l="1"/>
  <c r="B27" i="4"/>
  <c r="B23" i="1"/>
  <c r="AD5" i="5"/>
  <c r="AG34" i="5"/>
  <c r="AF34" i="5"/>
  <c r="AI34" i="5" s="1"/>
  <c r="AB7" i="5"/>
  <c r="AC6" i="5"/>
  <c r="AC35" i="5"/>
  <c r="AB69" i="5"/>
  <c r="AB36" i="5" s="1"/>
  <c r="AB37" i="5" s="1"/>
  <c r="AB38" i="5" s="1"/>
  <c r="AB39" i="5" s="1"/>
  <c r="AB40" i="5" s="1"/>
  <c r="AB41" i="5" s="1"/>
  <c r="AB42" i="5" s="1"/>
  <c r="AB43" i="5" s="1"/>
  <c r="AB44" i="5" s="1"/>
  <c r="A21" i="3" l="1"/>
  <c r="B28" i="4"/>
  <c r="B24" i="1"/>
  <c r="AD34" i="5"/>
  <c r="AG6" i="5"/>
  <c r="AF6" i="5"/>
  <c r="AI6" i="5" s="1"/>
  <c r="AC36" i="5"/>
  <c r="AF35" i="5"/>
  <c r="AI35" i="5" s="1"/>
  <c r="AG35" i="5"/>
  <c r="AC7" i="5"/>
  <c r="AB8" i="5"/>
  <c r="A22" i="3" l="1"/>
  <c r="B29" i="4"/>
  <c r="B25" i="1"/>
  <c r="AD6" i="5"/>
  <c r="AD35" i="5"/>
  <c r="AC37" i="5"/>
  <c r="AG36" i="5"/>
  <c r="AF36" i="5"/>
  <c r="AI36" i="5" s="1"/>
  <c r="AF7" i="5"/>
  <c r="AI7" i="5" s="1"/>
  <c r="AG7" i="5"/>
  <c r="AC8" i="5"/>
  <c r="AB9" i="5"/>
  <c r="A23" i="3" l="1"/>
  <c r="B30" i="4"/>
  <c r="B26" i="1"/>
  <c r="AD7" i="5"/>
  <c r="AD36" i="5"/>
  <c r="AG8" i="5"/>
  <c r="AF8" i="5"/>
  <c r="AI8" i="5" s="1"/>
  <c r="AC38" i="5"/>
  <c r="AG37" i="5"/>
  <c r="AF37" i="5"/>
  <c r="AI37" i="5" s="1"/>
  <c r="AB10" i="5"/>
  <c r="AC9" i="5"/>
  <c r="A24" i="3" l="1"/>
  <c r="B31" i="4"/>
  <c r="B27" i="1"/>
  <c r="AD8" i="5"/>
  <c r="AG9" i="5"/>
  <c r="AF9" i="5"/>
  <c r="AI9" i="5" s="1"/>
  <c r="AC39" i="5"/>
  <c r="AG38" i="5"/>
  <c r="AF38" i="5"/>
  <c r="AI38" i="5" s="1"/>
  <c r="AD37" i="5"/>
  <c r="AB11" i="5"/>
  <c r="AC10" i="5"/>
  <c r="A25" i="3" l="1"/>
  <c r="B32" i="4"/>
  <c r="B28" i="1"/>
  <c r="AD9" i="5"/>
  <c r="AG10" i="5"/>
  <c r="AF10" i="5"/>
  <c r="AI10" i="5" s="1"/>
  <c r="AC40" i="5"/>
  <c r="AF39" i="5"/>
  <c r="AI39" i="5" s="1"/>
  <c r="AG39" i="5"/>
  <c r="AD38" i="5"/>
  <c r="AC11" i="5"/>
  <c r="AB12" i="5"/>
  <c r="A26" i="3" l="1"/>
  <c r="B33" i="4"/>
  <c r="B29" i="1"/>
  <c r="AD39" i="5"/>
  <c r="AD10" i="5"/>
  <c r="AC41" i="5"/>
  <c r="AG40" i="5"/>
  <c r="AF40" i="5"/>
  <c r="AI40" i="5" s="1"/>
  <c r="AF11" i="5"/>
  <c r="AI11" i="5" s="1"/>
  <c r="AG11" i="5"/>
  <c r="AC12" i="5"/>
  <c r="AB13" i="5"/>
  <c r="A27" i="3" l="1"/>
  <c r="B34" i="4"/>
  <c r="B30" i="1"/>
  <c r="AD40" i="5"/>
  <c r="AD11" i="5"/>
  <c r="AG12" i="5"/>
  <c r="AF12" i="5"/>
  <c r="AI12" i="5" s="1"/>
  <c r="AC42" i="5"/>
  <c r="AG41" i="5"/>
  <c r="AF41" i="5"/>
  <c r="AI41" i="5" s="1"/>
  <c r="AB14" i="5"/>
  <c r="AC13" i="5"/>
  <c r="A28" i="3" l="1"/>
  <c r="B35" i="4"/>
  <c r="B31" i="1"/>
  <c r="AD12" i="5"/>
  <c r="AG13" i="5"/>
  <c r="AF13" i="5"/>
  <c r="AI13" i="5" s="1"/>
  <c r="AC43" i="5"/>
  <c r="AG42" i="5"/>
  <c r="AF42" i="5"/>
  <c r="AI42" i="5" s="1"/>
  <c r="AD41" i="5"/>
  <c r="AB15" i="5"/>
  <c r="AC14" i="5"/>
  <c r="A29" i="3" l="1"/>
  <c r="B36" i="4"/>
  <c r="B32" i="1"/>
  <c r="AD13" i="5"/>
  <c r="AG14" i="5"/>
  <c r="AF14" i="5"/>
  <c r="AI14" i="5" s="1"/>
  <c r="AC44" i="5"/>
  <c r="AF43" i="5"/>
  <c r="AI43" i="5" s="1"/>
  <c r="AG43" i="5"/>
  <c r="AD42" i="5"/>
  <c r="AC15" i="5"/>
  <c r="AB16" i="5"/>
  <c r="A30" i="3" l="1"/>
  <c r="B37" i="4"/>
  <c r="B33" i="1"/>
  <c r="AD14" i="5"/>
  <c r="AD43" i="5"/>
  <c r="AF15" i="5"/>
  <c r="AI15" i="5" s="1"/>
  <c r="AG15" i="5"/>
  <c r="AC45" i="5"/>
  <c r="AG44" i="5"/>
  <c r="AF44" i="5"/>
  <c r="AI44" i="5" s="1"/>
  <c r="AC16" i="5"/>
  <c r="AB17" i="5"/>
  <c r="A31" i="3" l="1"/>
  <c r="B38" i="4"/>
  <c r="B34" i="1"/>
  <c r="AC46" i="5"/>
  <c r="AG45" i="5"/>
  <c r="AF45" i="5"/>
  <c r="AI45" i="5" s="1"/>
  <c r="AG16" i="5"/>
  <c r="AF16" i="5"/>
  <c r="AI16" i="5" s="1"/>
  <c r="AD44" i="5"/>
  <c r="AD15" i="5"/>
  <c r="AB18" i="5"/>
  <c r="AC17" i="5"/>
  <c r="A32" i="3" l="1"/>
  <c r="B39" i="4"/>
  <c r="B35" i="1"/>
  <c r="AD45" i="5"/>
  <c r="AG17" i="5"/>
  <c r="AF17" i="5"/>
  <c r="AI17" i="5" s="1"/>
  <c r="AD16" i="5"/>
  <c r="AC47" i="5"/>
  <c r="AG46" i="5"/>
  <c r="AF46" i="5"/>
  <c r="AI46" i="5" s="1"/>
  <c r="AB19" i="5"/>
  <c r="AC18" i="5"/>
  <c r="A33" i="3" l="1"/>
  <c r="B40" i="4"/>
  <c r="B36" i="1"/>
  <c r="AD46" i="5"/>
  <c r="AD17" i="5"/>
  <c r="AG18" i="5"/>
  <c r="AF18" i="5"/>
  <c r="AI18" i="5" s="1"/>
  <c r="AC48" i="5"/>
  <c r="AF47" i="5"/>
  <c r="AI47" i="5" s="1"/>
  <c r="AG47" i="5"/>
  <c r="AC19" i="5"/>
  <c r="AB20" i="5"/>
  <c r="A34" i="3" l="1"/>
  <c r="B41" i="4"/>
  <c r="B37" i="1"/>
  <c r="AD47" i="5"/>
  <c r="AD18" i="5"/>
  <c r="AC49" i="5"/>
  <c r="AG48" i="5"/>
  <c r="AF48" i="5"/>
  <c r="AI48" i="5" s="1"/>
  <c r="AF19" i="5"/>
  <c r="AI19" i="5" s="1"/>
  <c r="AG19" i="5"/>
  <c r="AC20" i="5"/>
  <c r="AB21" i="5"/>
  <c r="A35" i="3" l="1"/>
  <c r="B42" i="4"/>
  <c r="B38" i="1"/>
  <c r="AD48" i="5"/>
  <c r="AD19" i="5"/>
  <c r="AG20" i="5"/>
  <c r="AF20" i="5"/>
  <c r="AI20" i="5" s="1"/>
  <c r="AC50" i="5"/>
  <c r="AG49" i="5"/>
  <c r="AF49" i="5"/>
  <c r="AI49" i="5" s="1"/>
  <c r="AB22" i="5"/>
  <c r="AC21" i="5"/>
  <c r="A36" i="3" l="1"/>
  <c r="B43" i="4"/>
  <c r="B39" i="1"/>
  <c r="AD20" i="5"/>
  <c r="AG21" i="5"/>
  <c r="AF21" i="5"/>
  <c r="AI21" i="5" s="1"/>
  <c r="AC51" i="5"/>
  <c r="AG50" i="5"/>
  <c r="AF50" i="5"/>
  <c r="AI50" i="5" s="1"/>
  <c r="AD49" i="5"/>
  <c r="AB23" i="5"/>
  <c r="AC22" i="5"/>
  <c r="A37" i="3" l="1"/>
  <c r="B44" i="4"/>
  <c r="B40" i="1"/>
  <c r="AD21" i="5"/>
  <c r="AG22" i="5"/>
  <c r="AF22" i="5"/>
  <c r="AI22" i="5" s="1"/>
  <c r="AC52" i="5"/>
  <c r="AF51" i="5"/>
  <c r="AI51" i="5" s="1"/>
  <c r="AG51" i="5"/>
  <c r="AD50" i="5"/>
  <c r="AC23" i="5"/>
  <c r="AB24" i="5"/>
  <c r="A38" i="3" l="1"/>
  <c r="B45" i="4"/>
  <c r="B41" i="1"/>
  <c r="AD51" i="5"/>
  <c r="AD22" i="5"/>
  <c r="AF23" i="5"/>
  <c r="AI23" i="5" s="1"/>
  <c r="AG23" i="5"/>
  <c r="AC53" i="5"/>
  <c r="AG52" i="5"/>
  <c r="AF52" i="5"/>
  <c r="AI52" i="5" s="1"/>
  <c r="AC24" i="5"/>
  <c r="AB25" i="5"/>
  <c r="A39" i="3" l="1"/>
  <c r="B46" i="4"/>
  <c r="B42" i="1"/>
  <c r="AC54" i="5"/>
  <c r="AG53" i="5"/>
  <c r="AF53" i="5"/>
  <c r="AI53" i="5" s="1"/>
  <c r="AG24" i="5"/>
  <c r="AF24" i="5"/>
  <c r="AI24" i="5" s="1"/>
  <c r="AD52" i="5"/>
  <c r="AD23" i="5"/>
  <c r="AB26" i="5"/>
  <c r="AC25" i="5"/>
  <c r="A40" i="3" l="1"/>
  <c r="B47" i="4"/>
  <c r="B43" i="1"/>
  <c r="AD53" i="5"/>
  <c r="AG25" i="5"/>
  <c r="AF25" i="5"/>
  <c r="AI25" i="5" s="1"/>
  <c r="AD24" i="5"/>
  <c r="AC55" i="5"/>
  <c r="AG54" i="5"/>
  <c r="AF54" i="5"/>
  <c r="AI54" i="5" s="1"/>
  <c r="AB27" i="5"/>
  <c r="AC26" i="5"/>
  <c r="A41" i="3" l="1"/>
  <c r="B48" i="4"/>
  <c r="B44" i="1"/>
  <c r="AD54" i="5"/>
  <c r="AD25" i="5"/>
  <c r="AG26" i="5"/>
  <c r="AF26" i="5"/>
  <c r="AI26" i="5" s="1"/>
  <c r="AC56" i="5"/>
  <c r="AF55" i="5"/>
  <c r="AI55" i="5" s="1"/>
  <c r="AG55" i="5"/>
  <c r="AC27" i="5"/>
  <c r="AB28" i="5"/>
  <c r="A42" i="3" l="1"/>
  <c r="B49" i="4"/>
  <c r="B45" i="1"/>
  <c r="AD55" i="5"/>
  <c r="AD26" i="5"/>
  <c r="AC57" i="5"/>
  <c r="AG56" i="5"/>
  <c r="AF56" i="5"/>
  <c r="AI56" i="5" s="1"/>
  <c r="AF27" i="5"/>
  <c r="AI27" i="5" s="1"/>
  <c r="AG27" i="5"/>
  <c r="AC28" i="5"/>
  <c r="AB29" i="5"/>
  <c r="A43" i="3" l="1"/>
  <c r="B50" i="4"/>
  <c r="B46" i="1"/>
  <c r="AD27" i="5"/>
  <c r="AD56" i="5"/>
  <c r="AG28" i="5"/>
  <c r="AF28" i="5"/>
  <c r="AI28" i="5" s="1"/>
  <c r="AC58" i="5"/>
  <c r="AG57" i="5"/>
  <c r="AF57" i="5"/>
  <c r="AI57" i="5" s="1"/>
  <c r="AB30" i="5"/>
  <c r="AC29" i="5"/>
  <c r="A44" i="3" l="1"/>
  <c r="B51" i="4"/>
  <c r="B47" i="1"/>
  <c r="AD28" i="5"/>
  <c r="AG29" i="5"/>
  <c r="AF29" i="5"/>
  <c r="AI29" i="5" s="1"/>
  <c r="AC59" i="5"/>
  <c r="AG58" i="5"/>
  <c r="AF58" i="5"/>
  <c r="AI58" i="5" s="1"/>
  <c r="AD57" i="5"/>
  <c r="AB31" i="5"/>
  <c r="AC30" i="5"/>
  <c r="A45" i="3" l="1"/>
  <c r="B52" i="4"/>
  <c r="B48" i="1"/>
  <c r="AD29" i="5"/>
  <c r="AG30" i="5"/>
  <c r="AF30" i="5"/>
  <c r="AI30" i="5" s="1"/>
  <c r="AC60" i="5"/>
  <c r="AF59" i="5"/>
  <c r="AI59" i="5" s="1"/>
  <c r="AG59" i="5"/>
  <c r="AD58" i="5"/>
  <c r="AC31" i="5"/>
  <c r="AB32" i="5"/>
  <c r="AC32" i="5" s="1"/>
  <c r="A46" i="3" l="1"/>
  <c r="B53" i="4"/>
  <c r="B49" i="1"/>
  <c r="AD30" i="5"/>
  <c r="AD59" i="5"/>
  <c r="AG32" i="5"/>
  <c r="AF32" i="5"/>
  <c r="AI32" i="5" s="1"/>
  <c r="AF31" i="5"/>
  <c r="AI31" i="5" s="1"/>
  <c r="AG31" i="5"/>
  <c r="AC61" i="5"/>
  <c r="AG60" i="5"/>
  <c r="AF60" i="5"/>
  <c r="AI60" i="5" s="1"/>
  <c r="A47" i="3" l="1"/>
  <c r="B54" i="4"/>
  <c r="B50" i="1"/>
  <c r="AD32" i="5"/>
  <c r="AD60" i="5"/>
  <c r="AD31" i="5"/>
  <c r="AC62" i="5"/>
  <c r="AG61" i="5"/>
  <c r="AF61" i="5"/>
  <c r="AI61" i="5" s="1"/>
  <c r="A48" i="3" l="1"/>
  <c r="B55" i="4"/>
  <c r="B51" i="1"/>
  <c r="AD61" i="5"/>
  <c r="AC63" i="5"/>
  <c r="AG62" i="5"/>
  <c r="AF62" i="5"/>
  <c r="AI62" i="5" s="1"/>
  <c r="A49" i="3" l="1"/>
  <c r="B56" i="4"/>
  <c r="B52" i="1"/>
  <c r="AD62" i="5"/>
  <c r="AC64" i="5"/>
  <c r="AF63" i="5"/>
  <c r="AI63" i="5" s="1"/>
  <c r="AG63" i="5"/>
  <c r="A50" i="3" l="1"/>
  <c r="B57" i="4"/>
  <c r="B53" i="1"/>
  <c r="AD63" i="5"/>
  <c r="AC65" i="5"/>
  <c r="AG64" i="5"/>
  <c r="AF64" i="5"/>
  <c r="AI64" i="5" s="1"/>
  <c r="A51" i="3" l="1"/>
  <c r="B58" i="4"/>
  <c r="B54" i="1"/>
  <c r="AD64" i="5"/>
  <c r="AG65" i="5"/>
  <c r="AF65" i="5"/>
  <c r="AI65" i="5" s="1"/>
  <c r="A52" i="3" l="1"/>
  <c r="B59" i="4"/>
  <c r="B55" i="1"/>
  <c r="AD65" i="5"/>
  <c r="A53" i="3" l="1"/>
  <c r="B60" i="4"/>
  <c r="B56" i="1"/>
  <c r="A54" i="3" l="1"/>
  <c r="B61" i="4"/>
  <c r="B57" i="1"/>
  <c r="A55" i="3" l="1"/>
  <c r="B62" i="4"/>
  <c r="B58" i="1"/>
  <c r="A56" i="3" l="1"/>
  <c r="B63" i="4"/>
  <c r="B59" i="1"/>
  <c r="A57" i="3" l="1"/>
  <c r="B64" i="4"/>
  <c r="B60" i="1"/>
  <c r="A58" i="3" l="1"/>
  <c r="B65" i="4"/>
  <c r="B61" i="1"/>
  <c r="A59" i="3" l="1"/>
  <c r="B66" i="4"/>
  <c r="B62" i="1"/>
  <c r="A60" i="3" l="1"/>
  <c r="B67" i="4"/>
  <c r="B63" i="1"/>
  <c r="A61" i="3" l="1"/>
  <c r="B68" i="4"/>
  <c r="B64" i="1"/>
  <c r="A62" i="3" l="1"/>
  <c r="B69" i="4"/>
  <c r="B65" i="1"/>
  <c r="A63" i="3" l="1"/>
  <c r="B70" i="4"/>
  <c r="B66" i="1"/>
  <c r="A64" i="3" l="1"/>
  <c r="B71" i="4"/>
  <c r="B67" i="1"/>
  <c r="A65" i="3" l="1"/>
  <c r="B72" i="4"/>
  <c r="B68" i="1"/>
  <c r="A66" i="3" l="1"/>
  <c r="B73" i="4"/>
  <c r="B69" i="1"/>
  <c r="A67" i="3" l="1"/>
  <c r="B74" i="4"/>
  <c r="B70" i="1"/>
  <c r="A68" i="3" l="1"/>
  <c r="B75" i="4"/>
  <c r="B71" i="1"/>
  <c r="A69" i="3" l="1"/>
  <c r="B76" i="4"/>
  <c r="B72" i="1"/>
  <c r="A70" i="3" l="1"/>
  <c r="B77" i="4"/>
  <c r="B73" i="1"/>
  <c r="A71" i="3" l="1"/>
  <c r="B78" i="4"/>
  <c r="B74" i="1"/>
  <c r="A72" i="3" l="1"/>
  <c r="B79" i="4"/>
  <c r="B75" i="1"/>
  <c r="A73" i="3" l="1"/>
  <c r="B80" i="4"/>
  <c r="B76" i="1"/>
  <c r="A74" i="3" l="1"/>
  <c r="B81" i="4"/>
  <c r="B77" i="1"/>
  <c r="A75" i="3" l="1"/>
  <c r="B82" i="4"/>
  <c r="B78" i="1"/>
  <c r="A76" i="3" l="1"/>
  <c r="B83" i="4"/>
  <c r="B79" i="1"/>
  <c r="A77" i="3" l="1"/>
  <c r="B84" i="4"/>
  <c r="B80" i="1"/>
  <c r="A78" i="3" l="1"/>
  <c r="B85" i="4"/>
  <c r="B81" i="1"/>
  <c r="A79" i="3" l="1"/>
  <c r="B86" i="4"/>
  <c r="B82" i="1"/>
  <c r="A80" i="3" l="1"/>
  <c r="B87" i="4"/>
  <c r="B83" i="1"/>
  <c r="A81" i="3" l="1"/>
  <c r="B88" i="4"/>
  <c r="B84" i="1"/>
  <c r="A82" i="3" l="1"/>
  <c r="B89" i="4"/>
  <c r="B85" i="1"/>
  <c r="A83" i="3" l="1"/>
  <c r="B90" i="4"/>
  <c r="B86" i="1"/>
  <c r="A84" i="3" l="1"/>
  <c r="B91" i="4"/>
  <c r="B87" i="1"/>
  <c r="A85" i="3" l="1"/>
  <c r="B92" i="4"/>
  <c r="B88" i="1"/>
  <c r="A86" i="3" l="1"/>
  <c r="B93" i="4"/>
  <c r="B89" i="1"/>
  <c r="A87" i="3" l="1"/>
  <c r="B94" i="4"/>
  <c r="B90" i="1"/>
  <c r="A88" i="3" l="1"/>
  <c r="B95" i="4"/>
  <c r="B91" i="1"/>
  <c r="A89" i="3" l="1"/>
  <c r="B96" i="4"/>
  <c r="B92" i="1"/>
  <c r="A90" i="3" l="1"/>
  <c r="B97" i="4"/>
  <c r="B93" i="1"/>
  <c r="A91" i="3" l="1"/>
  <c r="B98" i="4"/>
  <c r="B94" i="1"/>
  <c r="A92" i="3" l="1"/>
  <c r="B99" i="4"/>
  <c r="B95" i="1"/>
  <c r="A93" i="3" l="1"/>
  <c r="B100" i="4"/>
  <c r="B96" i="1"/>
  <c r="A94" i="3" l="1"/>
  <c r="B101" i="4"/>
  <c r="B97" i="1"/>
  <c r="A95" i="3" l="1"/>
  <c r="B102" i="4"/>
  <c r="B98" i="1"/>
  <c r="A96" i="3" l="1"/>
  <c r="B103" i="4"/>
  <c r="B99" i="1"/>
  <c r="A97" i="3" l="1"/>
  <c r="B104" i="4"/>
  <c r="B100" i="1"/>
  <c r="A98" i="3" l="1"/>
  <c r="B105" i="4"/>
  <c r="B101" i="1"/>
  <c r="A99" i="3" l="1"/>
  <c r="B106" i="4"/>
  <c r="B102" i="1"/>
  <c r="A100" i="3" l="1"/>
  <c r="B107" i="4"/>
  <c r="B103" i="1"/>
  <c r="A101" i="3" l="1"/>
  <c r="B108" i="4"/>
  <c r="B104" i="1"/>
  <c r="A102" i="3" l="1"/>
  <c r="B109" i="4"/>
  <c r="B105" i="1"/>
  <c r="A103" i="3" l="1"/>
  <c r="B110" i="4"/>
  <c r="B106" i="1"/>
  <c r="A104" i="3" l="1"/>
  <c r="B111" i="4"/>
  <c r="B107" i="1"/>
  <c r="A105" i="3" l="1"/>
  <c r="B112" i="4"/>
  <c r="B108" i="1"/>
  <c r="A106" i="3" l="1"/>
  <c r="B113" i="4"/>
  <c r="B109" i="1"/>
  <c r="A107" i="3" l="1"/>
  <c r="B114" i="4"/>
  <c r="B110" i="1"/>
  <c r="A108" i="3" l="1"/>
  <c r="B115" i="4"/>
  <c r="B111" i="1"/>
  <c r="A109" i="3" l="1"/>
  <c r="B116" i="4"/>
  <c r="B112" i="1"/>
  <c r="A110" i="3" l="1"/>
  <c r="B117" i="4"/>
  <c r="B113" i="1"/>
  <c r="A111" i="3" l="1"/>
  <c r="B118" i="4"/>
  <c r="B114" i="1"/>
  <c r="A112" i="3" l="1"/>
  <c r="B119" i="4"/>
  <c r="B115" i="1"/>
  <c r="A113" i="3" l="1"/>
  <c r="B120" i="4"/>
  <c r="B116" i="1"/>
  <c r="A114" i="3" l="1"/>
  <c r="B121" i="4"/>
  <c r="B117" i="1"/>
  <c r="A115" i="3" l="1"/>
  <c r="B122" i="4"/>
  <c r="B118" i="1"/>
  <c r="A116" i="3" l="1"/>
  <c r="B123" i="4"/>
  <c r="B119" i="1"/>
  <c r="A117" i="3" l="1"/>
  <c r="B124" i="4"/>
  <c r="B120" i="1"/>
  <c r="A118" i="3" l="1"/>
  <c r="B125" i="4"/>
  <c r="B121" i="1"/>
  <c r="A119" i="3" l="1"/>
  <c r="B126" i="4"/>
  <c r="B122" i="1"/>
  <c r="A120" i="3" l="1"/>
  <c r="B127" i="4"/>
  <c r="B123" i="1"/>
  <c r="A121" i="3" l="1"/>
  <c r="B128" i="4"/>
  <c r="B124" i="1"/>
  <c r="A122" i="3" l="1"/>
  <c r="B129" i="4"/>
  <c r="B125" i="1"/>
  <c r="A123" i="3" l="1"/>
  <c r="B130" i="4"/>
  <c r="B126" i="1"/>
  <c r="A124" i="3" l="1"/>
  <c r="B131" i="4"/>
  <c r="B127" i="1"/>
  <c r="A125" i="3" l="1"/>
  <c r="B132" i="4"/>
  <c r="B128" i="1"/>
  <c r="A126" i="3" l="1"/>
  <c r="B133" i="4"/>
  <c r="B129" i="1"/>
  <c r="A127" i="3" l="1"/>
  <c r="B134" i="4"/>
  <c r="B130" i="1"/>
  <c r="A128" i="3" l="1"/>
  <c r="B135" i="4"/>
  <c r="B131" i="1"/>
  <c r="A129" i="3" l="1"/>
  <c r="B136" i="4"/>
  <c r="B132" i="1"/>
  <c r="A130" i="3" l="1"/>
  <c r="B137" i="4"/>
  <c r="B133" i="1"/>
  <c r="A131" i="3" l="1"/>
  <c r="B138" i="4"/>
  <c r="B134" i="1"/>
  <c r="A132" i="3" l="1"/>
  <c r="B139" i="4"/>
  <c r="B135" i="1"/>
  <c r="A133" i="3" l="1"/>
  <c r="B140" i="4"/>
  <c r="B136" i="1"/>
  <c r="A134" i="3" l="1"/>
  <c r="B141" i="4"/>
  <c r="B137" i="1"/>
  <c r="A135" i="3" l="1"/>
  <c r="B142" i="4"/>
  <c r="B138" i="1"/>
  <c r="A136" i="3" l="1"/>
  <c r="B143" i="4"/>
  <c r="B139" i="1"/>
  <c r="A137" i="3" l="1"/>
  <c r="B144" i="4"/>
  <c r="B140" i="1"/>
  <c r="A138" i="3" l="1"/>
  <c r="B145" i="4"/>
  <c r="B141" i="1"/>
  <c r="A139" i="3" l="1"/>
  <c r="B146" i="4"/>
  <c r="B142" i="1"/>
  <c r="A140" i="3" l="1"/>
  <c r="B147" i="4"/>
  <c r="B143" i="1"/>
  <c r="A141" i="3" l="1"/>
  <c r="B148" i="4"/>
  <c r="B144" i="1"/>
  <c r="A142" i="3" l="1"/>
  <c r="B149" i="4"/>
  <c r="B145" i="1"/>
  <c r="A143" i="3" l="1"/>
  <c r="B150" i="4"/>
  <c r="B146" i="1"/>
  <c r="A144" i="3" l="1"/>
  <c r="B151" i="4"/>
  <c r="B147" i="1"/>
  <c r="A145" i="3" l="1"/>
  <c r="B152" i="4"/>
  <c r="B148" i="1"/>
  <c r="A146" i="3" l="1"/>
  <c r="B153" i="4"/>
  <c r="B149" i="1"/>
  <c r="A147" i="3" l="1"/>
  <c r="B154" i="4"/>
  <c r="B150" i="1"/>
  <c r="A148" i="3" l="1"/>
  <c r="B155" i="4"/>
  <c r="B151" i="1"/>
  <c r="A149" i="3" l="1"/>
  <c r="B156" i="4"/>
  <c r="B152" i="1"/>
  <c r="A150" i="3" l="1"/>
  <c r="B157" i="4"/>
  <c r="B153" i="1"/>
  <c r="A151" i="3" l="1"/>
  <c r="B158" i="4"/>
  <c r="B154" i="1"/>
  <c r="A152" i="3" l="1"/>
  <c r="B159" i="4"/>
  <c r="B155" i="1"/>
  <c r="A153" i="3" l="1"/>
  <c r="B160" i="4"/>
  <c r="B156" i="1"/>
  <c r="A154" i="3" l="1"/>
  <c r="B161" i="4"/>
  <c r="B157" i="1"/>
  <c r="A155" i="3" l="1"/>
  <c r="B162" i="4"/>
  <c r="B158" i="1"/>
  <c r="A156" i="3" l="1"/>
  <c r="B163" i="4"/>
  <c r="B159" i="1"/>
  <c r="A157" i="3" l="1"/>
  <c r="B164" i="4"/>
  <c r="B160" i="1"/>
  <c r="A158" i="3" l="1"/>
  <c r="B165" i="4"/>
  <c r="B161" i="1"/>
  <c r="A159" i="3" l="1"/>
  <c r="B166" i="4"/>
  <c r="B162" i="1"/>
  <c r="A160" i="3" l="1"/>
  <c r="B167" i="4"/>
  <c r="B163" i="1"/>
  <c r="A161" i="3" l="1"/>
  <c r="B168" i="4"/>
  <c r="B164" i="1"/>
  <c r="A162" i="3" l="1"/>
  <c r="B169" i="4"/>
  <c r="B165" i="1"/>
  <c r="A163" i="3" l="1"/>
  <c r="B170" i="4"/>
  <c r="B166" i="1"/>
  <c r="A164" i="3" l="1"/>
  <c r="B171" i="4"/>
  <c r="B167" i="1"/>
  <c r="A165" i="3" l="1"/>
  <c r="B172" i="4"/>
  <c r="B168" i="1"/>
  <c r="A166" i="3" l="1"/>
  <c r="B173" i="4"/>
  <c r="B169" i="1"/>
  <c r="A167" i="3" l="1"/>
  <c r="B174" i="4"/>
  <c r="B170" i="1"/>
  <c r="A168" i="3" l="1"/>
  <c r="B175" i="4"/>
  <c r="B171" i="1"/>
  <c r="A169" i="3" l="1"/>
  <c r="B176" i="4"/>
  <c r="B172" i="1"/>
  <c r="A170" i="3" l="1"/>
  <c r="B177" i="4"/>
  <c r="B173" i="1"/>
  <c r="A171" i="3" l="1"/>
  <c r="B178" i="4"/>
  <c r="B174" i="1"/>
  <c r="A172" i="3" l="1"/>
  <c r="B179" i="4"/>
  <c r="B175" i="1"/>
  <c r="A173" i="3" l="1"/>
  <c r="B180" i="4"/>
  <c r="B176" i="1"/>
  <c r="A174" i="3" l="1"/>
  <c r="B181" i="4"/>
  <c r="B177" i="1"/>
  <c r="A175" i="3" l="1"/>
  <c r="B182" i="4"/>
  <c r="B178" i="1"/>
  <c r="A176" i="3" l="1"/>
  <c r="B183" i="4"/>
  <c r="B179" i="1"/>
  <c r="A177" i="3" l="1"/>
  <c r="B184" i="4"/>
  <c r="B180" i="1"/>
  <c r="A178" i="3" l="1"/>
  <c r="B185" i="4"/>
  <c r="B181" i="1"/>
  <c r="A179" i="3" l="1"/>
  <c r="B186" i="4"/>
  <c r="B182" i="1"/>
  <c r="A180" i="3" l="1"/>
  <c r="B187" i="4"/>
  <c r="B183" i="1"/>
  <c r="A181" i="3" l="1"/>
  <c r="B188" i="4"/>
  <c r="B184" i="1"/>
  <c r="A182" i="3" l="1"/>
  <c r="B189" i="4"/>
  <c r="B185" i="1"/>
  <c r="A183" i="3" l="1"/>
  <c r="B190" i="4"/>
  <c r="B186" i="1"/>
  <c r="A184" i="3" l="1"/>
  <c r="B191" i="4"/>
  <c r="B187" i="1"/>
  <c r="A185" i="3" l="1"/>
  <c r="B192" i="4"/>
  <c r="B188" i="1"/>
  <c r="A186" i="3" l="1"/>
  <c r="B193" i="4"/>
  <c r="B189" i="1"/>
  <c r="A187" i="3" l="1"/>
  <c r="B194" i="4"/>
  <c r="B190" i="1"/>
  <c r="A188" i="3" l="1"/>
  <c r="B195" i="4"/>
  <c r="B191" i="1"/>
  <c r="A189" i="3" l="1"/>
  <c r="B196" i="4"/>
  <c r="B192" i="1"/>
  <c r="A190" i="3" l="1"/>
  <c r="B197" i="4"/>
  <c r="B193" i="1"/>
  <c r="A191" i="3" l="1"/>
  <c r="B198" i="4"/>
  <c r="B194" i="1"/>
  <c r="A192" i="3" l="1"/>
  <c r="B199" i="4"/>
  <c r="B195" i="1"/>
  <c r="A193" i="3" l="1"/>
  <c r="B200" i="4"/>
  <c r="B196" i="1"/>
  <c r="A194" i="3" l="1"/>
  <c r="B201" i="4"/>
  <c r="B197" i="1"/>
  <c r="A195" i="3" l="1"/>
  <c r="B202" i="4"/>
  <c r="B198" i="1"/>
  <c r="A196" i="3" l="1"/>
  <c r="B203" i="4"/>
  <c r="B199" i="1"/>
  <c r="A197" i="3" l="1"/>
  <c r="B204" i="4"/>
  <c r="B200" i="1"/>
  <c r="A198" i="3" l="1"/>
  <c r="B205" i="4"/>
  <c r="B201" i="1"/>
  <c r="A199" i="3" l="1"/>
  <c r="B206" i="4"/>
  <c r="B202" i="1"/>
  <c r="A200" i="3" l="1"/>
  <c r="B207" i="4"/>
  <c r="B203" i="1"/>
  <c r="A201" i="3" l="1"/>
  <c r="B208" i="4"/>
  <c r="B204" i="1"/>
  <c r="A202" i="3" l="1"/>
  <c r="B209" i="4"/>
  <c r="B205" i="1"/>
  <c r="A203" i="3" l="1"/>
  <c r="B210" i="4"/>
  <c r="B206" i="1"/>
  <c r="A204" i="3" l="1"/>
  <c r="B211" i="4"/>
  <c r="B207" i="1"/>
  <c r="A205" i="3" l="1"/>
  <c r="B212" i="4"/>
  <c r="B208" i="1"/>
  <c r="A206" i="3" l="1"/>
  <c r="B213" i="4"/>
  <c r="B209" i="1"/>
  <c r="A207" i="3" l="1"/>
  <c r="B214" i="4"/>
  <c r="B210" i="1"/>
  <c r="A208" i="3" l="1"/>
  <c r="B215" i="4"/>
  <c r="B211" i="1"/>
  <c r="A209" i="3" l="1"/>
  <c r="B216" i="4"/>
  <c r="B212" i="1"/>
  <c r="A210" i="3" l="1"/>
  <c r="B217" i="4"/>
  <c r="B213" i="1"/>
  <c r="A211" i="3" l="1"/>
  <c r="B218" i="4"/>
  <c r="B214" i="1"/>
  <c r="A212" i="3" l="1"/>
  <c r="B219" i="4"/>
  <c r="B215" i="1"/>
  <c r="A213" i="3" l="1"/>
  <c r="B220" i="4"/>
  <c r="B216" i="1"/>
  <c r="A214" i="3" l="1"/>
  <c r="B221" i="4"/>
  <c r="B217" i="1"/>
  <c r="A215" i="3" l="1"/>
  <c r="B222" i="4"/>
  <c r="B218" i="1"/>
  <c r="A216" i="3" l="1"/>
  <c r="B223" i="4"/>
  <c r="B219" i="1"/>
  <c r="A217" i="3" l="1"/>
  <c r="B224" i="4"/>
  <c r="B220" i="1"/>
  <c r="A218" i="3" l="1"/>
  <c r="B225" i="4"/>
  <c r="B221" i="1"/>
  <c r="A219" i="3" l="1"/>
  <c r="B226" i="4"/>
  <c r="B222" i="1"/>
  <c r="A220" i="3" l="1"/>
  <c r="B227" i="4"/>
  <c r="B223" i="1"/>
  <c r="A221" i="3" l="1"/>
  <c r="B228" i="4"/>
  <c r="B224" i="1"/>
  <c r="A222" i="3" l="1"/>
  <c r="B229" i="4"/>
  <c r="B225" i="1"/>
  <c r="A223" i="3" l="1"/>
  <c r="B230" i="4"/>
  <c r="B226" i="1"/>
  <c r="A224" i="3" l="1"/>
  <c r="B231" i="4"/>
  <c r="B227" i="1"/>
  <c r="A225" i="3" l="1"/>
  <c r="B232" i="4"/>
  <c r="B228" i="1"/>
  <c r="A226" i="3" l="1"/>
  <c r="B233" i="4"/>
  <c r="B229" i="1"/>
  <c r="A227" i="3" l="1"/>
  <c r="B234" i="4"/>
  <c r="B230" i="1"/>
  <c r="A228" i="3" l="1"/>
  <c r="B235" i="4"/>
  <c r="B231" i="1"/>
  <c r="A229" i="3" l="1"/>
  <c r="B236" i="4"/>
  <c r="B232" i="1"/>
  <c r="A230" i="3" l="1"/>
  <c r="B237" i="4"/>
  <c r="B233" i="1"/>
  <c r="A231" i="3" l="1"/>
  <c r="B238" i="4"/>
  <c r="B234" i="1"/>
  <c r="A232" i="3" l="1"/>
  <c r="B239" i="4"/>
  <c r="B235" i="1"/>
  <c r="A233" i="3" l="1"/>
  <c r="B240" i="4"/>
  <c r="B236" i="1"/>
  <c r="A234" i="3" l="1"/>
  <c r="B241" i="4"/>
  <c r="B237" i="1"/>
  <c r="A235" i="3" l="1"/>
  <c r="B242" i="4"/>
  <c r="B238" i="1"/>
  <c r="A236" i="3" l="1"/>
  <c r="B243" i="4"/>
  <c r="B239" i="1"/>
  <c r="A237" i="3" l="1"/>
  <c r="B244" i="4"/>
  <c r="B240" i="1"/>
  <c r="A238" i="3" l="1"/>
  <c r="B245" i="4"/>
  <c r="B241" i="1"/>
  <c r="A239" i="3" l="1"/>
  <c r="B246" i="4"/>
  <c r="B242" i="1"/>
  <c r="A240" i="3" l="1"/>
  <c r="B247" i="4"/>
  <c r="B243" i="1"/>
  <c r="A241" i="3" l="1"/>
  <c r="B248" i="4"/>
  <c r="B244" i="1"/>
  <c r="A242" i="3" l="1"/>
  <c r="B249" i="4"/>
  <c r="B245" i="1"/>
  <c r="A243" i="3" l="1"/>
  <c r="B250" i="4"/>
  <c r="B246" i="1"/>
  <c r="A244" i="3" l="1"/>
  <c r="B251" i="4"/>
  <c r="B247" i="1"/>
  <c r="A245" i="3" l="1"/>
  <c r="B252" i="4"/>
  <c r="B248" i="1"/>
  <c r="A246" i="3" l="1"/>
  <c r="B253" i="4"/>
  <c r="B249" i="1"/>
  <c r="A247" i="3" l="1"/>
  <c r="B254" i="4"/>
  <c r="B250" i="1"/>
  <c r="A248" i="3" l="1"/>
  <c r="B255" i="4"/>
  <c r="B251" i="1"/>
  <c r="A249" i="3" l="1"/>
  <c r="B256" i="4"/>
  <c r="B252" i="1"/>
  <c r="A250" i="3" l="1"/>
  <c r="B257" i="4"/>
  <c r="B253" i="1"/>
  <c r="A251" i="3" l="1"/>
  <c r="B258" i="4"/>
  <c r="B254" i="1"/>
  <c r="A252" i="3" l="1"/>
  <c r="B259" i="4"/>
  <c r="B255" i="1"/>
  <c r="A253" i="3" l="1"/>
  <c r="B260" i="4"/>
  <c r="B256" i="1"/>
  <c r="A254" i="3" l="1"/>
  <c r="B261" i="4"/>
  <c r="B257" i="1"/>
  <c r="A255" i="3" l="1"/>
  <c r="B262" i="4"/>
  <c r="B258" i="1"/>
  <c r="A256" i="3" l="1"/>
  <c r="B263" i="4"/>
  <c r="B259" i="1"/>
  <c r="A257" i="3" l="1"/>
  <c r="B264" i="4"/>
  <c r="B260" i="1"/>
  <c r="A258" i="3" l="1"/>
  <c r="B265" i="4"/>
  <c r="B261" i="1"/>
  <c r="A259" i="3" l="1"/>
  <c r="B266" i="4"/>
  <c r="B262" i="1"/>
  <c r="A260" i="3" l="1"/>
  <c r="B267" i="4"/>
  <c r="B263" i="1"/>
  <c r="A261" i="3" l="1"/>
  <c r="B268" i="4"/>
  <c r="B264" i="1"/>
  <c r="A262" i="3" l="1"/>
  <c r="B269" i="4"/>
  <c r="B265" i="1"/>
  <c r="A263" i="3" l="1"/>
  <c r="B270" i="4"/>
  <c r="B266" i="1"/>
  <c r="A264" i="3" l="1"/>
  <c r="B271" i="4"/>
  <c r="B267" i="1"/>
  <c r="A265" i="3" l="1"/>
  <c r="B272" i="4"/>
  <c r="B268" i="1"/>
  <c r="A266" i="3" l="1"/>
  <c r="B273" i="4"/>
  <c r="B269" i="1"/>
  <c r="A267" i="3" l="1"/>
  <c r="B274" i="4"/>
  <c r="B270" i="1"/>
  <c r="A268" i="3" l="1"/>
  <c r="B275" i="4"/>
  <c r="B271" i="1"/>
  <c r="A269" i="3" l="1"/>
  <c r="B276" i="4"/>
  <c r="B272" i="1"/>
  <c r="A270" i="3" l="1"/>
  <c r="B277" i="4"/>
  <c r="B273" i="1"/>
  <c r="A271" i="3" l="1"/>
  <c r="B278" i="4"/>
  <c r="B274" i="1"/>
  <c r="A272" i="3" l="1"/>
  <c r="B279" i="4"/>
  <c r="B275" i="1"/>
  <c r="A273" i="3" l="1"/>
  <c r="B280" i="4"/>
  <c r="B276" i="1"/>
  <c r="A274" i="3" l="1"/>
  <c r="B281" i="4"/>
  <c r="B277" i="1"/>
  <c r="A275" i="3" l="1"/>
  <c r="B282" i="4"/>
  <c r="B278" i="1"/>
  <c r="A276" i="3" l="1"/>
  <c r="B283" i="4"/>
  <c r="B279" i="1"/>
  <c r="A277" i="3" l="1"/>
  <c r="B284" i="4"/>
  <c r="B280" i="1"/>
  <c r="A278" i="3" l="1"/>
  <c r="B285" i="4"/>
  <c r="B281" i="1"/>
  <c r="A279" i="3" l="1"/>
  <c r="B286" i="4"/>
  <c r="B282" i="1"/>
  <c r="A280" i="3" l="1"/>
  <c r="B287" i="4"/>
  <c r="B283" i="1"/>
  <c r="A281" i="3" l="1"/>
  <c r="B288" i="4"/>
  <c r="B284" i="1"/>
  <c r="A282" i="3" l="1"/>
  <c r="B289" i="4"/>
  <c r="B285" i="1"/>
  <c r="A283" i="3" l="1"/>
  <c r="B290" i="4"/>
  <c r="B286" i="1"/>
  <c r="A284" i="3" l="1"/>
  <c r="B291" i="4"/>
  <c r="B287" i="1"/>
  <c r="A285" i="3" l="1"/>
  <c r="B292" i="4"/>
  <c r="B288" i="1"/>
  <c r="A286" i="3" l="1"/>
  <c r="B293" i="4"/>
  <c r="B289" i="1"/>
  <c r="A287" i="3" l="1"/>
  <c r="B294" i="4"/>
  <c r="B290" i="1"/>
  <c r="A288" i="3" l="1"/>
  <c r="B295" i="4"/>
  <c r="B291" i="1"/>
  <c r="A289" i="3" l="1"/>
  <c r="B296" i="4"/>
  <c r="B292" i="1"/>
  <c r="A290" i="3" l="1"/>
  <c r="B297" i="4"/>
  <c r="B293" i="1"/>
  <c r="A291" i="3" l="1"/>
  <c r="B298" i="4"/>
  <c r="B294" i="1"/>
  <c r="A292" i="3" l="1"/>
  <c r="B299" i="4"/>
  <c r="B295" i="1"/>
  <c r="A293" i="3" l="1"/>
  <c r="B300" i="4"/>
  <c r="B296" i="1"/>
  <c r="A294" i="3" l="1"/>
  <c r="B301" i="4"/>
  <c r="B297" i="1"/>
  <c r="A295" i="3" l="1"/>
  <c r="B302" i="4"/>
  <c r="B298" i="1"/>
  <c r="A296" i="3" l="1"/>
  <c r="B303" i="4"/>
  <c r="B299" i="1"/>
  <c r="A297" i="3" l="1"/>
  <c r="B304" i="4"/>
  <c r="B300" i="1"/>
  <c r="A298" i="3" l="1"/>
  <c r="B305" i="4"/>
  <c r="B301" i="1"/>
  <c r="A299" i="3" l="1"/>
  <c r="B306" i="4"/>
  <c r="B302" i="1"/>
  <c r="A300" i="3" l="1"/>
  <c r="B307" i="4"/>
  <c r="B303" i="1"/>
  <c r="A301" i="3" l="1"/>
  <c r="B308" i="4"/>
  <c r="B304" i="1"/>
  <c r="A302" i="3" l="1"/>
  <c r="B309" i="4"/>
  <c r="B305" i="1"/>
  <c r="A303" i="3" l="1"/>
  <c r="B310" i="4"/>
  <c r="B306" i="1"/>
  <c r="A304" i="3" l="1"/>
  <c r="B311" i="4"/>
  <c r="B307" i="1"/>
  <c r="A305" i="3" l="1"/>
  <c r="B312" i="4"/>
  <c r="B308" i="1"/>
  <c r="A306" i="3" l="1"/>
  <c r="B313" i="4"/>
  <c r="B309" i="1"/>
  <c r="A307" i="3" l="1"/>
  <c r="B314" i="4"/>
  <c r="B310" i="1"/>
  <c r="A308" i="3" l="1"/>
  <c r="B315" i="4"/>
  <c r="B311" i="1"/>
  <c r="A309" i="3" l="1"/>
  <c r="B316" i="4"/>
  <c r="B312" i="1"/>
  <c r="A310" i="3" l="1"/>
  <c r="B317" i="4"/>
  <c r="B313" i="1"/>
  <c r="A311" i="3" l="1"/>
  <c r="B318" i="4"/>
  <c r="B314" i="1"/>
  <c r="A312" i="3" l="1"/>
  <c r="B319" i="4"/>
  <c r="B315" i="1"/>
  <c r="A313" i="3" l="1"/>
  <c r="B320" i="4"/>
  <c r="B316" i="1"/>
  <c r="A314" i="3" l="1"/>
  <c r="B321" i="4"/>
  <c r="B317" i="1"/>
  <c r="A315" i="3" l="1"/>
  <c r="B322" i="4"/>
  <c r="B318" i="1"/>
  <c r="A316" i="3" l="1"/>
  <c r="B323" i="4"/>
  <c r="B319" i="1"/>
  <c r="A317" i="3" l="1"/>
  <c r="B324" i="4"/>
  <c r="B320" i="1"/>
  <c r="A318" i="3" l="1"/>
  <c r="B325" i="4"/>
  <c r="B321" i="1"/>
  <c r="A319" i="3" l="1"/>
  <c r="B326" i="4"/>
  <c r="B322" i="1"/>
  <c r="A320" i="3" l="1"/>
  <c r="B327" i="4"/>
  <c r="B323" i="1"/>
  <c r="A321" i="3" l="1"/>
  <c r="B328" i="4"/>
  <c r="B324" i="1"/>
  <c r="A322" i="3" l="1"/>
  <c r="B329" i="4"/>
  <c r="B325" i="1"/>
  <c r="A323" i="3" l="1"/>
  <c r="B330" i="4"/>
  <c r="B326" i="1"/>
  <c r="A324" i="3" l="1"/>
  <c r="B331" i="4"/>
  <c r="B327" i="1"/>
  <c r="A325" i="3" l="1"/>
  <c r="B332" i="4"/>
  <c r="B328" i="1"/>
  <c r="A326" i="3" l="1"/>
  <c r="B333" i="4"/>
  <c r="B329" i="1"/>
  <c r="A327" i="3" l="1"/>
  <c r="B334" i="4"/>
  <c r="B330" i="1"/>
  <c r="A328" i="3" l="1"/>
  <c r="B335" i="4"/>
  <c r="B331" i="1"/>
  <c r="A329" i="3" l="1"/>
  <c r="B336" i="4"/>
  <c r="B332" i="1"/>
  <c r="A330" i="3" l="1"/>
  <c r="B337" i="4"/>
  <c r="B333" i="1"/>
  <c r="A331" i="3" l="1"/>
  <c r="B338" i="4"/>
  <c r="B334" i="1"/>
  <c r="A332" i="3" l="1"/>
  <c r="B339" i="4"/>
  <c r="B335" i="1"/>
  <c r="A333" i="3" l="1"/>
  <c r="B340" i="4"/>
  <c r="B336" i="1"/>
  <c r="A334" i="3" l="1"/>
  <c r="B341" i="4"/>
  <c r="B337" i="1"/>
  <c r="A335" i="3" l="1"/>
  <c r="B342" i="4"/>
  <c r="B338" i="1"/>
  <c r="A336" i="3" l="1"/>
  <c r="B343" i="4"/>
  <c r="B339" i="1"/>
  <c r="A337" i="3" l="1"/>
  <c r="B344" i="4"/>
  <c r="B340" i="1"/>
  <c r="A338" i="3" l="1"/>
  <c r="B345" i="4"/>
  <c r="B341" i="1"/>
  <c r="A339" i="3" l="1"/>
  <c r="B346" i="4"/>
  <c r="B342" i="1"/>
  <c r="A340" i="3" l="1"/>
  <c r="B347" i="4"/>
  <c r="B343" i="1"/>
  <c r="A341" i="3" l="1"/>
  <c r="B348" i="4"/>
  <c r="B344" i="1"/>
  <c r="A342" i="3" l="1"/>
  <c r="B349" i="4"/>
  <c r="B345" i="1"/>
  <c r="A343" i="3" l="1"/>
  <c r="B350" i="4"/>
  <c r="B346" i="1"/>
  <c r="A344" i="3" l="1"/>
  <c r="B351" i="4"/>
  <c r="B347" i="1"/>
  <c r="A345" i="3" l="1"/>
  <c r="B352" i="4"/>
  <c r="B348" i="1"/>
  <c r="A346" i="3" l="1"/>
  <c r="B353" i="4"/>
  <c r="B349" i="1"/>
  <c r="A347" i="3" l="1"/>
  <c r="B354" i="4"/>
  <c r="B350" i="1"/>
  <c r="A348" i="3" l="1"/>
  <c r="B355" i="4"/>
  <c r="B351" i="1"/>
  <c r="A349" i="3" l="1"/>
  <c r="B356" i="4"/>
  <c r="B352" i="1"/>
  <c r="A350" i="3" l="1"/>
  <c r="B357" i="4"/>
  <c r="B353" i="1"/>
  <c r="A351" i="3" l="1"/>
  <c r="B358" i="4"/>
  <c r="B354" i="1"/>
  <c r="A352" i="3" l="1"/>
  <c r="B359" i="4"/>
  <c r="B355" i="1"/>
  <c r="A353" i="3" l="1"/>
  <c r="B360" i="4"/>
  <c r="B356" i="1"/>
  <c r="A354" i="3" l="1"/>
  <c r="B361" i="4"/>
  <c r="B357" i="1"/>
  <c r="A355" i="3" l="1"/>
  <c r="B362" i="4"/>
  <c r="B358" i="1"/>
  <c r="A356" i="3" l="1"/>
  <c r="B363" i="4"/>
  <c r="B359" i="1"/>
  <c r="A357" i="3" l="1"/>
  <c r="B364" i="4"/>
  <c r="B360" i="1"/>
  <c r="A358" i="3" l="1"/>
  <c r="B365" i="4"/>
  <c r="B361" i="1"/>
  <c r="A359" i="3" l="1"/>
  <c r="B366" i="4"/>
  <c r="B362" i="1"/>
  <c r="A360" i="3" l="1"/>
  <c r="B367" i="4"/>
  <c r="B363" i="1"/>
  <c r="A361" i="3" l="1"/>
  <c r="B368" i="4"/>
  <c r="B364" i="1"/>
  <c r="A362" i="3" l="1"/>
  <c r="B369" i="4"/>
  <c r="B365" i="1"/>
  <c r="A363" i="3" l="1"/>
  <c r="B370" i="4"/>
  <c r="B366" i="1"/>
  <c r="A364" i="3" l="1"/>
  <c r="B371" i="4"/>
  <c r="B367" i="1"/>
  <c r="A365" i="3" l="1"/>
  <c r="B372" i="4"/>
  <c r="B368" i="1"/>
  <c r="A366" i="3" l="1"/>
  <c r="B373" i="4"/>
  <c r="B369" i="1"/>
  <c r="A367" i="3" l="1"/>
  <c r="B374" i="4"/>
  <c r="B370" i="1"/>
  <c r="A368" i="3" l="1"/>
  <c r="B375" i="4"/>
  <c r="B371" i="1"/>
  <c r="A369" i="3" l="1"/>
  <c r="B376" i="4"/>
  <c r="B372" i="1"/>
  <c r="A370" i="3" l="1"/>
  <c r="B377" i="4"/>
  <c r="B373" i="1"/>
  <c r="A371" i="3" l="1"/>
  <c r="B378" i="4"/>
  <c r="B374" i="1"/>
  <c r="A372" i="3" l="1"/>
  <c r="B379" i="4"/>
  <c r="B375" i="1"/>
  <c r="A373" i="3" l="1"/>
  <c r="B380" i="4"/>
  <c r="B376" i="1"/>
  <c r="A374" i="3" l="1"/>
  <c r="B381" i="4"/>
  <c r="B377" i="1"/>
  <c r="A375" i="3" l="1"/>
  <c r="B382" i="4"/>
  <c r="B378" i="1"/>
  <c r="A376" i="3" l="1"/>
  <c r="B383" i="4"/>
  <c r="B379" i="1"/>
  <c r="A377" i="3" l="1"/>
  <c r="B384" i="4"/>
  <c r="B380" i="1"/>
  <c r="A378" i="3" l="1"/>
  <c r="B385" i="4"/>
  <c r="B381" i="1"/>
  <c r="A379" i="3" l="1"/>
  <c r="B386" i="4"/>
  <c r="B382" i="1"/>
  <c r="A380" i="3" l="1"/>
  <c r="B387" i="4"/>
  <c r="B383" i="1"/>
  <c r="A381" i="3" l="1"/>
  <c r="B388" i="4"/>
  <c r="B384" i="1"/>
  <c r="A382" i="3" l="1"/>
  <c r="B389" i="4"/>
  <c r="B385" i="1"/>
  <c r="A383" i="3" l="1"/>
  <c r="B390" i="4"/>
  <c r="B386" i="1"/>
  <c r="A384" i="3" l="1"/>
  <c r="B391" i="4"/>
  <c r="B387" i="1"/>
  <c r="A385" i="3" l="1"/>
  <c r="B392" i="4"/>
  <c r="B388" i="1"/>
  <c r="A386" i="3" l="1"/>
  <c r="B393" i="4"/>
  <c r="B389" i="1"/>
  <c r="A387" i="3" l="1"/>
  <c r="B394" i="4"/>
  <c r="B390" i="1"/>
  <c r="A388" i="3" l="1"/>
  <c r="B395" i="4"/>
  <c r="B391" i="1"/>
  <c r="A389" i="3" l="1"/>
  <c r="B396" i="4"/>
  <c r="B392" i="1"/>
  <c r="A390" i="3" l="1"/>
  <c r="B397" i="4"/>
  <c r="B393" i="1"/>
  <c r="A391" i="3" l="1"/>
  <c r="B398" i="4"/>
  <c r="B394" i="1"/>
  <c r="A392" i="3" l="1"/>
  <c r="B399" i="4"/>
  <c r="B395" i="1"/>
  <c r="A393" i="3" l="1"/>
  <c r="B400" i="4"/>
  <c r="B396" i="1"/>
  <c r="A394" i="3" l="1"/>
  <c r="B401" i="4"/>
  <c r="B397" i="1"/>
  <c r="A395" i="3" l="1"/>
  <c r="B402" i="4"/>
  <c r="B398" i="1"/>
  <c r="A396" i="3" l="1"/>
  <c r="B403" i="4"/>
  <c r="B399" i="1"/>
  <c r="A397" i="3" l="1"/>
  <c r="B404" i="4"/>
  <c r="B400" i="1"/>
  <c r="A398" i="3" l="1"/>
  <c r="B405" i="4"/>
  <c r="B401" i="1"/>
  <c r="A399" i="3" l="1"/>
  <c r="B406" i="4"/>
  <c r="B402" i="1"/>
  <c r="A400" i="3" l="1"/>
  <c r="B407" i="4"/>
  <c r="B403" i="1"/>
  <c r="A401" i="3" l="1"/>
  <c r="B408" i="4"/>
  <c r="B404" i="1"/>
  <c r="A402" i="3" l="1"/>
  <c r="B409" i="4"/>
  <c r="B405" i="1"/>
  <c r="A403" i="3" l="1"/>
  <c r="B410" i="4"/>
  <c r="B406" i="1"/>
  <c r="A404" i="3" l="1"/>
  <c r="B411" i="4"/>
  <c r="B407" i="1"/>
  <c r="A405" i="3" l="1"/>
  <c r="B412" i="4"/>
  <c r="B408" i="1"/>
  <c r="A406" i="3" l="1"/>
  <c r="B413" i="4"/>
  <c r="B409" i="1"/>
  <c r="A407" i="3" l="1"/>
  <c r="B414" i="4"/>
  <c r="B410" i="1"/>
  <c r="A408" i="3" l="1"/>
  <c r="B415" i="4"/>
  <c r="B411" i="1"/>
  <c r="A409" i="3" l="1"/>
  <c r="B416" i="4"/>
  <c r="B412" i="1"/>
  <c r="A410" i="3" l="1"/>
  <c r="B417" i="4"/>
  <c r="B413" i="1"/>
  <c r="A411" i="3" l="1"/>
  <c r="B418" i="4"/>
  <c r="B414" i="1"/>
  <c r="A412" i="3" l="1"/>
  <c r="B419" i="4"/>
  <c r="B415" i="1"/>
  <c r="A413" i="3" l="1"/>
  <c r="B420" i="4"/>
  <c r="B416" i="1"/>
  <c r="A414" i="3" l="1"/>
  <c r="B421" i="4"/>
  <c r="B417" i="1"/>
  <c r="A415" i="3" l="1"/>
  <c r="B422" i="4"/>
  <c r="B418" i="1"/>
  <c r="A416" i="3" l="1"/>
  <c r="B423" i="4"/>
  <c r="B419" i="1"/>
  <c r="A417" i="3" l="1"/>
  <c r="B424" i="4"/>
  <c r="B420" i="1"/>
  <c r="A418" i="3" l="1"/>
  <c r="B425" i="4"/>
  <c r="B421" i="1"/>
  <c r="A419" i="3" l="1"/>
  <c r="B426" i="4"/>
  <c r="B422" i="1"/>
  <c r="A420" i="3" l="1"/>
  <c r="B427" i="4"/>
  <c r="B423" i="1"/>
  <c r="A421" i="3" l="1"/>
  <c r="B428" i="4"/>
  <c r="B424" i="1"/>
  <c r="A422" i="3" l="1"/>
  <c r="B429" i="4"/>
  <c r="B425" i="1"/>
  <c r="A423" i="3" l="1"/>
  <c r="B430" i="4"/>
  <c r="B426" i="1"/>
  <c r="A424" i="3" l="1"/>
  <c r="B431" i="4"/>
  <c r="B427" i="1"/>
  <c r="A425" i="3" l="1"/>
  <c r="B432" i="4"/>
  <c r="B428" i="1"/>
  <c r="A426" i="3" l="1"/>
  <c r="B433" i="4"/>
  <c r="B429" i="1"/>
  <c r="A427" i="3" l="1"/>
  <c r="B434" i="4"/>
  <c r="B430" i="1"/>
  <c r="A428" i="3" l="1"/>
  <c r="B435" i="4"/>
  <c r="B431" i="1"/>
  <c r="A429" i="3" l="1"/>
  <c r="B436" i="4"/>
  <c r="B432" i="1"/>
  <c r="A430" i="3" l="1"/>
  <c r="B437" i="4"/>
  <c r="B433" i="1"/>
  <c r="A431" i="3" l="1"/>
  <c r="B438" i="4"/>
  <c r="B434" i="1"/>
  <c r="A432" i="3" l="1"/>
  <c r="B439" i="4"/>
  <c r="B435" i="1"/>
  <c r="A433" i="3" l="1"/>
  <c r="B440" i="4"/>
  <c r="B436" i="1"/>
  <c r="A434" i="3" l="1"/>
  <c r="B441" i="4"/>
  <c r="B437" i="1"/>
  <c r="A435" i="3" l="1"/>
  <c r="B442" i="4"/>
  <c r="B438" i="1"/>
  <c r="A436" i="3" l="1"/>
  <c r="B443" i="4"/>
  <c r="B439" i="1"/>
  <c r="A437" i="3" l="1"/>
  <c r="B444" i="4"/>
  <c r="B440" i="1"/>
  <c r="A438" i="3" l="1"/>
  <c r="B445" i="4"/>
  <c r="B441" i="1"/>
  <c r="A439" i="3" l="1"/>
  <c r="B446" i="4"/>
  <c r="B442" i="1"/>
  <c r="A440" i="3" l="1"/>
  <c r="B447" i="4"/>
  <c r="B443" i="1"/>
  <c r="A441" i="3" l="1"/>
  <c r="B448" i="4"/>
  <c r="B444" i="1"/>
  <c r="A442" i="3" l="1"/>
  <c r="B449" i="4"/>
  <c r="B445" i="1"/>
  <c r="A443" i="3" l="1"/>
  <c r="B450" i="4"/>
  <c r="B446" i="1"/>
  <c r="A444" i="3" l="1"/>
  <c r="B451" i="4"/>
  <c r="B447" i="1"/>
  <c r="A445" i="3" l="1"/>
  <c r="B452" i="4"/>
  <c r="B448" i="1"/>
  <c r="A446" i="3" l="1"/>
  <c r="B453" i="4"/>
  <c r="B449" i="1"/>
  <c r="A447" i="3" l="1"/>
  <c r="B454" i="4"/>
  <c r="B450" i="1"/>
  <c r="A448" i="3" l="1"/>
  <c r="B455" i="4"/>
  <c r="B451" i="1"/>
  <c r="A449" i="3" l="1"/>
  <c r="B456" i="4"/>
  <c r="B452" i="1"/>
  <c r="A450" i="3" l="1"/>
  <c r="B457" i="4"/>
  <c r="B453" i="1"/>
  <c r="A451" i="3" l="1"/>
  <c r="B458" i="4"/>
  <c r="B454" i="1"/>
  <c r="A452" i="3" l="1"/>
  <c r="B459" i="4"/>
  <c r="B455" i="1"/>
  <c r="A453" i="3" l="1"/>
  <c r="B460" i="4"/>
  <c r="B456" i="1"/>
  <c r="A454" i="3" l="1"/>
  <c r="B461" i="4"/>
  <c r="B457" i="1"/>
  <c r="A455" i="3" l="1"/>
  <c r="B462" i="4"/>
  <c r="B458" i="1"/>
  <c r="A456" i="3" l="1"/>
  <c r="B463" i="4"/>
  <c r="B459" i="1"/>
  <c r="A457" i="3" l="1"/>
  <c r="B464" i="4"/>
  <c r="B460" i="1"/>
  <c r="A458" i="3" l="1"/>
  <c r="B465" i="4"/>
  <c r="B461" i="1"/>
  <c r="A459" i="3" l="1"/>
  <c r="B466" i="4"/>
  <c r="B462" i="1"/>
  <c r="A460" i="3" l="1"/>
  <c r="B467" i="4"/>
  <c r="B463" i="1"/>
  <c r="A461" i="3" l="1"/>
  <c r="B468" i="4"/>
  <c r="B464" i="1"/>
  <c r="A462" i="3" l="1"/>
  <c r="B469" i="4"/>
  <c r="B465" i="1"/>
  <c r="A463" i="3" l="1"/>
  <c r="B470" i="4"/>
  <c r="B466" i="1"/>
  <c r="A464" i="3" l="1"/>
  <c r="B471" i="4"/>
  <c r="B467" i="1"/>
  <c r="A465" i="3" l="1"/>
  <c r="B472" i="4"/>
  <c r="B468" i="1"/>
  <c r="A466" i="3" l="1"/>
  <c r="B473" i="4"/>
  <c r="B469" i="1"/>
  <c r="A467" i="3" l="1"/>
  <c r="B474" i="4"/>
  <c r="B470" i="1"/>
  <c r="A468" i="3" l="1"/>
  <c r="B475" i="4"/>
  <c r="B471" i="1"/>
  <c r="A469" i="3" l="1"/>
  <c r="B476" i="4"/>
  <c r="B472" i="1"/>
  <c r="A470" i="3" l="1"/>
  <c r="B477" i="4"/>
  <c r="B473" i="1"/>
  <c r="A471" i="3" l="1"/>
  <c r="B478" i="4"/>
  <c r="B474" i="1"/>
  <c r="A472" i="3" l="1"/>
  <c r="B479" i="4"/>
  <c r="B475" i="1"/>
  <c r="A473" i="3" l="1"/>
  <c r="B480" i="4"/>
  <c r="B476" i="1"/>
  <c r="A474" i="3" l="1"/>
  <c r="B481" i="4"/>
  <c r="B477" i="1"/>
  <c r="A475" i="3" l="1"/>
  <c r="B482" i="4"/>
  <c r="B478" i="1"/>
  <c r="A476" i="3" l="1"/>
  <c r="B483" i="4"/>
  <c r="B479" i="1"/>
  <c r="A477" i="3" l="1"/>
  <c r="B484" i="4"/>
  <c r="B480" i="1"/>
  <c r="A478" i="3" l="1"/>
  <c r="B485" i="4"/>
  <c r="B481" i="1"/>
  <c r="A479" i="3" l="1"/>
  <c r="B486" i="4"/>
  <c r="B482" i="1"/>
  <c r="A480" i="3" l="1"/>
  <c r="B487" i="4"/>
  <c r="B483" i="1"/>
  <c r="A481" i="3" l="1"/>
  <c r="B488" i="4"/>
  <c r="B484" i="1"/>
  <c r="A482" i="3" l="1"/>
  <c r="B489" i="4"/>
  <c r="B485" i="1"/>
  <c r="A483" i="3" l="1"/>
  <c r="B490" i="4"/>
  <c r="B486" i="1"/>
  <c r="A484" i="3" l="1"/>
  <c r="B491" i="4"/>
  <c r="B487" i="1"/>
  <c r="A485" i="3" l="1"/>
  <c r="B492" i="4"/>
  <c r="B488" i="1"/>
  <c r="A486" i="3" l="1"/>
  <c r="B493" i="4"/>
  <c r="B489" i="1"/>
  <c r="A487" i="3" l="1"/>
  <c r="B494" i="4"/>
  <c r="B490" i="1"/>
  <c r="A488" i="3" l="1"/>
  <c r="B495" i="4"/>
  <c r="B491" i="1"/>
  <c r="A489" i="3" l="1"/>
  <c r="B496" i="4"/>
  <c r="B492" i="1"/>
  <c r="A490" i="3" l="1"/>
  <c r="B497" i="4"/>
  <c r="B493" i="1"/>
  <c r="A491" i="3" l="1"/>
  <c r="B498" i="4"/>
  <c r="B494" i="1"/>
  <c r="A492" i="3" l="1"/>
  <c r="B499" i="4"/>
  <c r="B495" i="1"/>
  <c r="A493" i="3" l="1"/>
  <c r="B500" i="4"/>
  <c r="B496" i="1"/>
  <c r="A494" i="3" l="1"/>
  <c r="B501" i="4"/>
  <c r="B497" i="1"/>
  <c r="A495" i="3" l="1"/>
  <c r="B502" i="4"/>
  <c r="B498" i="1"/>
  <c r="A496" i="3" l="1"/>
  <c r="B503" i="4"/>
  <c r="B499" i="1"/>
  <c r="A497" i="3" l="1"/>
  <c r="B504" i="4"/>
  <c r="B500" i="1"/>
  <c r="A498" i="3" l="1"/>
  <c r="B505" i="4"/>
  <c r="B501" i="1"/>
  <c r="A499" i="3" l="1"/>
  <c r="B506" i="4"/>
  <c r="B502" i="1"/>
  <c r="A500" i="3" l="1"/>
  <c r="B507" i="4"/>
  <c r="B503" i="1"/>
  <c r="A501" i="3" l="1"/>
  <c r="B508" i="4"/>
  <c r="B504" i="1"/>
  <c r="A502" i="3" l="1"/>
  <c r="B509" i="4"/>
  <c r="B505" i="1"/>
  <c r="A503" i="3" l="1"/>
  <c r="B510" i="4"/>
  <c r="B506" i="1"/>
  <c r="A504" i="3" l="1"/>
  <c r="B511" i="4"/>
  <c r="B507" i="1"/>
  <c r="A505" i="3" l="1"/>
  <c r="B512" i="4"/>
  <c r="B508" i="1"/>
  <c r="A506" i="3" l="1"/>
  <c r="B513" i="4"/>
  <c r="B509" i="1"/>
  <c r="A507" i="3" l="1"/>
  <c r="B514" i="4"/>
  <c r="B510" i="1"/>
  <c r="A508" i="3" l="1"/>
  <c r="B515" i="4"/>
  <c r="B511" i="1"/>
  <c r="A509" i="3" l="1"/>
  <c r="B516" i="4"/>
  <c r="B512" i="1"/>
  <c r="A510" i="3" l="1"/>
  <c r="B517" i="4"/>
  <c r="B513" i="1"/>
  <c r="A511" i="3" l="1"/>
  <c r="B518" i="4"/>
  <c r="B514" i="1"/>
  <c r="A512" i="3" l="1"/>
  <c r="B519" i="4"/>
  <c r="B515" i="1"/>
  <c r="A513" i="3" l="1"/>
  <c r="B520" i="4"/>
  <c r="B516" i="1"/>
  <c r="A514" i="3" l="1"/>
  <c r="B521" i="4"/>
  <c r="B517" i="1"/>
  <c r="A515" i="3" l="1"/>
  <c r="B522" i="4"/>
  <c r="B518" i="1"/>
  <c r="A516" i="3" l="1"/>
  <c r="B523" i="4"/>
  <c r="B519" i="1"/>
  <c r="A517" i="3" l="1"/>
  <c r="B524" i="4"/>
  <c r="B520" i="1"/>
  <c r="A518" i="3" l="1"/>
  <c r="B525" i="4"/>
  <c r="B521" i="1"/>
  <c r="A519" i="3" l="1"/>
  <c r="B526" i="4"/>
  <c r="B522" i="1"/>
  <c r="A520" i="3" l="1"/>
  <c r="B527" i="4"/>
  <c r="B523" i="1"/>
  <c r="A521" i="3" l="1"/>
  <c r="B528" i="4"/>
  <c r="B524" i="1"/>
  <c r="A522" i="3" l="1"/>
  <c r="B529" i="4"/>
  <c r="B525" i="1"/>
  <c r="A523" i="3" l="1"/>
  <c r="B530" i="4"/>
  <c r="B526" i="1"/>
  <c r="A524" i="3" l="1"/>
  <c r="B531" i="4"/>
  <c r="B527" i="1"/>
  <c r="A525" i="3" l="1"/>
  <c r="B532" i="4"/>
  <c r="B528" i="1"/>
  <c r="A526" i="3" l="1"/>
  <c r="B533" i="4"/>
  <c r="B529" i="1"/>
  <c r="A527" i="3" l="1"/>
  <c r="B534" i="4"/>
  <c r="B530" i="1"/>
  <c r="A528" i="3" l="1"/>
  <c r="B535" i="4"/>
  <c r="B531" i="1"/>
  <c r="A529" i="3" l="1"/>
  <c r="B536" i="4"/>
  <c r="B532" i="1"/>
  <c r="A530" i="3" l="1"/>
  <c r="B537" i="4"/>
  <c r="B533" i="1"/>
  <c r="A531" i="3" l="1"/>
  <c r="B538" i="4"/>
  <c r="B534" i="1"/>
  <c r="A532" i="3" l="1"/>
  <c r="B539" i="4"/>
  <c r="B535" i="1"/>
  <c r="A533" i="3" l="1"/>
  <c r="B540" i="4"/>
  <c r="B536" i="1"/>
  <c r="A534" i="3" l="1"/>
  <c r="B541" i="4"/>
  <c r="B537" i="1"/>
  <c r="A535" i="3" l="1"/>
  <c r="B542" i="4"/>
  <c r="B538" i="1"/>
  <c r="A536" i="3" l="1"/>
  <c r="B543" i="4"/>
  <c r="B539" i="1"/>
  <c r="A537" i="3" l="1"/>
  <c r="B544" i="4"/>
  <c r="B540" i="1"/>
  <c r="A538" i="3" l="1"/>
  <c r="B545" i="4"/>
  <c r="B541" i="1"/>
  <c r="A539" i="3" l="1"/>
  <c r="B546" i="4"/>
  <c r="B542" i="1"/>
  <c r="A540" i="3" l="1"/>
  <c r="B547" i="4"/>
  <c r="B543" i="1"/>
  <c r="A541" i="3" l="1"/>
  <c r="B548" i="4"/>
  <c r="B544" i="1"/>
  <c r="A542" i="3" l="1"/>
  <c r="B549" i="4"/>
  <c r="B545" i="1"/>
  <c r="A543" i="3" l="1"/>
  <c r="B550" i="4"/>
  <c r="B546" i="1"/>
  <c r="A544" i="3" l="1"/>
  <c r="B551" i="4"/>
  <c r="B547" i="1"/>
  <c r="A545" i="3" l="1"/>
  <c r="B552" i="4"/>
  <c r="B548" i="1"/>
  <c r="A546" i="3" l="1"/>
  <c r="B553" i="4"/>
  <c r="B549" i="1"/>
  <c r="A547" i="3" l="1"/>
  <c r="B554" i="4"/>
  <c r="B550" i="1"/>
  <c r="A548" i="3" l="1"/>
  <c r="B555" i="4"/>
  <c r="B551" i="1"/>
  <c r="A549" i="3" l="1"/>
  <c r="B556" i="4"/>
  <c r="B552" i="1"/>
  <c r="A550" i="3" l="1"/>
  <c r="B557" i="4"/>
  <c r="B553" i="1"/>
  <c r="A551" i="3" l="1"/>
  <c r="B558" i="4"/>
  <c r="B554" i="1"/>
  <c r="A552" i="3" l="1"/>
  <c r="B559" i="4"/>
  <c r="B555" i="1"/>
  <c r="A553" i="3" l="1"/>
  <c r="B560" i="4"/>
  <c r="B556" i="1"/>
  <c r="A554" i="3" l="1"/>
  <c r="B561" i="4"/>
  <c r="B557" i="1"/>
  <c r="A555" i="3" l="1"/>
  <c r="B562" i="4"/>
  <c r="B558" i="1"/>
  <c r="A556" i="3" l="1"/>
  <c r="B563" i="4"/>
  <c r="B559" i="1"/>
  <c r="A557" i="3" l="1"/>
  <c r="B564" i="4"/>
  <c r="B560" i="1"/>
  <c r="A558" i="3" l="1"/>
  <c r="B565" i="4"/>
  <c r="B561" i="1"/>
  <c r="A559" i="3" l="1"/>
  <c r="B566" i="4"/>
  <c r="B562" i="1"/>
  <c r="A560" i="3" l="1"/>
  <c r="B567" i="4"/>
  <c r="B563" i="1"/>
  <c r="A561" i="3" l="1"/>
  <c r="B568" i="4"/>
  <c r="B564" i="1"/>
  <c r="A562" i="3" l="1"/>
  <c r="B569" i="4"/>
  <c r="B565" i="1"/>
  <c r="A563" i="3" l="1"/>
  <c r="B570" i="4"/>
  <c r="B566" i="1"/>
  <c r="A564" i="3" l="1"/>
  <c r="B571" i="4"/>
  <c r="B567" i="1"/>
  <c r="A565" i="3" l="1"/>
  <c r="B572" i="4"/>
  <c r="B568" i="1"/>
  <c r="A566" i="3" l="1"/>
  <c r="B573" i="4"/>
  <c r="B569" i="1"/>
  <c r="A567" i="3" l="1"/>
  <c r="B574" i="4"/>
  <c r="B570" i="1"/>
  <c r="A568" i="3" l="1"/>
  <c r="B575" i="4"/>
  <c r="B571" i="1"/>
  <c r="A569" i="3" l="1"/>
  <c r="B576" i="4"/>
  <c r="B572" i="1"/>
  <c r="A570" i="3" l="1"/>
  <c r="B577" i="4"/>
  <c r="B573" i="1"/>
  <c r="A571" i="3" l="1"/>
  <c r="B578" i="4"/>
  <c r="B574" i="1"/>
  <c r="A572" i="3" l="1"/>
  <c r="B579" i="4"/>
  <c r="B575" i="1"/>
  <c r="A573" i="3" l="1"/>
  <c r="B580" i="4"/>
  <c r="B576" i="1"/>
  <c r="A574" i="3" l="1"/>
  <c r="B581" i="4"/>
  <c r="B577" i="1"/>
  <c r="A575" i="3" l="1"/>
  <c r="B582" i="4"/>
  <c r="B578" i="1"/>
  <c r="A576" i="3" l="1"/>
  <c r="B583" i="4"/>
  <c r="B579" i="1"/>
  <c r="A577" i="3" l="1"/>
  <c r="B584" i="4"/>
  <c r="B580" i="1"/>
  <c r="A578" i="3" l="1"/>
  <c r="B585" i="4"/>
  <c r="B581" i="1"/>
  <c r="A579" i="3" l="1"/>
  <c r="B586" i="4"/>
  <c r="B582" i="1"/>
  <c r="A580" i="3" l="1"/>
  <c r="B587" i="4"/>
  <c r="B583" i="1"/>
  <c r="A581" i="3" l="1"/>
  <c r="B588" i="4"/>
  <c r="B584" i="1"/>
  <c r="A582" i="3" l="1"/>
  <c r="B589" i="4"/>
  <c r="B585" i="1"/>
  <c r="A583" i="3" l="1"/>
  <c r="B590" i="4"/>
  <c r="B586" i="1"/>
  <c r="A584" i="3" l="1"/>
  <c r="B591" i="4"/>
  <c r="B587" i="1"/>
  <c r="A585" i="3" l="1"/>
  <c r="B592" i="4"/>
  <c r="B588" i="1"/>
  <c r="A586" i="3" l="1"/>
  <c r="B593" i="4"/>
  <c r="B589" i="1"/>
  <c r="A587" i="3" l="1"/>
  <c r="B594" i="4"/>
  <c r="B590" i="1"/>
  <c r="A588" i="3" l="1"/>
  <c r="B595" i="4"/>
  <c r="B591" i="1"/>
  <c r="A589" i="3" l="1"/>
  <c r="B596" i="4"/>
  <c r="B592" i="1"/>
  <c r="A590" i="3" l="1"/>
  <c r="B597" i="4"/>
  <c r="B593" i="1"/>
  <c r="A591" i="3" l="1"/>
  <c r="B598" i="4"/>
  <c r="B594" i="1"/>
  <c r="A592" i="3" l="1"/>
  <c r="B599" i="4"/>
  <c r="B595" i="1"/>
  <c r="A593" i="3" l="1"/>
  <c r="B600" i="4"/>
  <c r="B596" i="1"/>
  <c r="A594" i="3" l="1"/>
  <c r="B601" i="4"/>
  <c r="B597" i="1"/>
  <c r="A595" i="3" l="1"/>
  <c r="B602" i="4"/>
  <c r="B598" i="1"/>
  <c r="A596" i="3" l="1"/>
  <c r="B603" i="4"/>
  <c r="B599" i="1"/>
  <c r="A597" i="3" l="1"/>
  <c r="B604" i="4"/>
  <c r="B600" i="1"/>
  <c r="A598" i="3" l="1"/>
  <c r="B605" i="4"/>
  <c r="B601" i="1"/>
  <c r="A599" i="3" l="1"/>
  <c r="B606" i="4"/>
  <c r="B602" i="1"/>
  <c r="A600" i="3" l="1"/>
  <c r="B607" i="4"/>
  <c r="B603" i="1"/>
  <c r="A601" i="3" l="1"/>
  <c r="B608" i="4"/>
  <c r="B604" i="1"/>
  <c r="A602" i="3" l="1"/>
  <c r="B609" i="4"/>
  <c r="B605" i="1"/>
  <c r="A603" i="3" l="1"/>
  <c r="B610" i="4"/>
  <c r="B606" i="1"/>
  <c r="A604" i="3" l="1"/>
  <c r="B611" i="4"/>
  <c r="B607" i="1"/>
  <c r="A605" i="3" l="1"/>
  <c r="B612" i="4"/>
  <c r="B608" i="1"/>
  <c r="A606" i="3" l="1"/>
  <c r="B613" i="4"/>
  <c r="B609" i="1"/>
  <c r="A607" i="3" l="1"/>
  <c r="B614" i="4"/>
  <c r="B610" i="1"/>
  <c r="A608" i="3" l="1"/>
  <c r="B615" i="4"/>
  <c r="B611" i="1"/>
  <c r="A609" i="3" l="1"/>
  <c r="B616" i="4"/>
  <c r="B612" i="1"/>
  <c r="A610" i="3" l="1"/>
  <c r="B617" i="4"/>
  <c r="B613" i="1"/>
  <c r="A611" i="3" l="1"/>
  <c r="B618" i="4"/>
  <c r="B614" i="1"/>
  <c r="A612" i="3" l="1"/>
  <c r="B619" i="4"/>
  <c r="B615" i="1"/>
  <c r="A613" i="3" l="1"/>
  <c r="B620" i="4"/>
  <c r="B616" i="1"/>
  <c r="A614" i="3" l="1"/>
  <c r="B621" i="4"/>
  <c r="B617" i="1"/>
  <c r="A615" i="3" l="1"/>
  <c r="B622" i="4"/>
  <c r="B618" i="1"/>
  <c r="A616" i="3" l="1"/>
  <c r="B623" i="4"/>
  <c r="B619" i="1"/>
  <c r="A617" i="3" l="1"/>
  <c r="B624" i="4"/>
  <c r="B620" i="1"/>
  <c r="A618" i="3" l="1"/>
  <c r="B625" i="4"/>
  <c r="B621" i="1"/>
  <c r="A619" i="3" l="1"/>
  <c r="B626" i="4"/>
  <c r="B622" i="1"/>
  <c r="A620" i="3" l="1"/>
  <c r="B627" i="4"/>
  <c r="B623" i="1"/>
  <c r="A621" i="3" l="1"/>
  <c r="B628" i="4"/>
  <c r="B624" i="1"/>
  <c r="A622" i="3" l="1"/>
  <c r="B629" i="4"/>
  <c r="B625" i="1"/>
  <c r="A623" i="3" l="1"/>
  <c r="B630" i="4"/>
  <c r="B626" i="1"/>
  <c r="A624" i="3" l="1"/>
  <c r="B631" i="4"/>
  <c r="B627" i="1"/>
  <c r="A625" i="3" l="1"/>
  <c r="B632" i="4"/>
  <c r="B628" i="1"/>
  <c r="A626" i="3" l="1"/>
  <c r="B633" i="4"/>
  <c r="B629" i="1"/>
  <c r="A627" i="3" l="1"/>
  <c r="B634" i="4"/>
  <c r="B630" i="1"/>
  <c r="A628" i="3" l="1"/>
  <c r="B635" i="4"/>
  <c r="B631" i="1"/>
  <c r="A629" i="3" l="1"/>
  <c r="B636" i="4"/>
  <c r="B632" i="1"/>
  <c r="A630" i="3" l="1"/>
  <c r="B637" i="4"/>
  <c r="B633" i="1"/>
  <c r="A631" i="3" l="1"/>
  <c r="B638" i="4"/>
  <c r="B634" i="1"/>
  <c r="A632" i="3" l="1"/>
  <c r="B639" i="4"/>
  <c r="B635" i="1"/>
  <c r="A633" i="3" l="1"/>
  <c r="B640" i="4"/>
  <c r="B636" i="1"/>
  <c r="A634" i="3" l="1"/>
  <c r="B641" i="4"/>
  <c r="B637" i="1"/>
  <c r="A635" i="3" l="1"/>
  <c r="B642" i="4"/>
  <c r="B638" i="1"/>
  <c r="A636" i="3" l="1"/>
  <c r="B643" i="4"/>
  <c r="B639" i="1"/>
  <c r="A637" i="3" l="1"/>
  <c r="B644" i="4"/>
  <c r="B640" i="1"/>
  <c r="A638" i="3" l="1"/>
  <c r="B645" i="4"/>
  <c r="B641" i="1"/>
  <c r="A639" i="3" l="1"/>
  <c r="B646" i="4"/>
  <c r="B642" i="1"/>
  <c r="A640" i="3" l="1"/>
  <c r="B647" i="4"/>
  <c r="B643" i="1"/>
  <c r="A641" i="3" l="1"/>
  <c r="B648" i="4"/>
  <c r="B644" i="1"/>
  <c r="A642" i="3" l="1"/>
  <c r="B649" i="4"/>
  <c r="B645" i="1"/>
  <c r="A643" i="3" l="1"/>
  <c r="B650" i="4"/>
  <c r="B646" i="1"/>
  <c r="A644" i="3" l="1"/>
  <c r="B651" i="4"/>
  <c r="B647" i="1"/>
  <c r="A645" i="3" l="1"/>
  <c r="B652" i="4"/>
  <c r="B648" i="1"/>
  <c r="A646" i="3" l="1"/>
  <c r="B653" i="4"/>
  <c r="B649" i="1"/>
  <c r="A647" i="3" l="1"/>
  <c r="B654" i="4"/>
  <c r="B650" i="1"/>
  <c r="A648" i="3" l="1"/>
  <c r="B655" i="4"/>
  <c r="B651" i="1"/>
  <c r="A649" i="3" l="1"/>
  <c r="B656" i="4"/>
  <c r="B652" i="1"/>
  <c r="A650" i="3" l="1"/>
  <c r="B657" i="4"/>
  <c r="B653" i="1"/>
  <c r="A651" i="3" l="1"/>
  <c r="B658" i="4"/>
  <c r="B654" i="1"/>
  <c r="A652" i="3" l="1"/>
  <c r="B659" i="4"/>
  <c r="B655" i="1"/>
  <c r="A653" i="3" l="1"/>
  <c r="B660" i="4"/>
  <c r="B656" i="1"/>
  <c r="A654" i="3" l="1"/>
  <c r="B661" i="4"/>
  <c r="B657" i="1"/>
  <c r="A655" i="3" l="1"/>
  <c r="B662" i="4"/>
  <c r="B658" i="1"/>
  <c r="A656" i="3" l="1"/>
  <c r="B663" i="4"/>
  <c r="B659" i="1"/>
  <c r="A657" i="3" l="1"/>
  <c r="B664" i="4"/>
  <c r="B660" i="1"/>
  <c r="A658" i="3" l="1"/>
  <c r="B665" i="4"/>
  <c r="B661" i="1"/>
  <c r="A659" i="3" l="1"/>
  <c r="B666" i="4"/>
  <c r="B662" i="1"/>
  <c r="A660" i="3" l="1"/>
  <c r="B667" i="4"/>
  <c r="B663" i="1"/>
  <c r="A661" i="3" l="1"/>
  <c r="B668" i="4"/>
  <c r="B664" i="1"/>
  <c r="A662" i="3" l="1"/>
  <c r="B669" i="4"/>
  <c r="B665" i="1"/>
  <c r="A663" i="3" l="1"/>
  <c r="B670" i="4"/>
  <c r="B666" i="1"/>
  <c r="A664" i="3" l="1"/>
  <c r="B671" i="4"/>
  <c r="B667" i="1"/>
  <c r="A665" i="3" l="1"/>
  <c r="B672" i="4"/>
  <c r="B668" i="1"/>
  <c r="A666" i="3" l="1"/>
  <c r="B673" i="4"/>
  <c r="B669" i="1"/>
  <c r="A667" i="3" l="1"/>
  <c r="B674" i="4"/>
  <c r="B670" i="1"/>
  <c r="A668" i="3" l="1"/>
  <c r="B675" i="4"/>
  <c r="B671" i="1"/>
  <c r="A669" i="3" l="1"/>
  <c r="B676" i="4"/>
  <c r="B672" i="1"/>
  <c r="A670" i="3" l="1"/>
  <c r="B677" i="4"/>
  <c r="B673" i="1"/>
  <c r="A671" i="3" l="1"/>
  <c r="B678" i="4"/>
  <c r="B674" i="1"/>
  <c r="A672" i="3" l="1"/>
  <c r="B679" i="4"/>
  <c r="B675" i="1"/>
  <c r="A673" i="3" l="1"/>
  <c r="B680" i="4"/>
  <c r="B676" i="1"/>
  <c r="A674" i="3" l="1"/>
  <c r="B681" i="4"/>
  <c r="B677" i="1"/>
  <c r="A675" i="3" l="1"/>
  <c r="B682" i="4"/>
  <c r="B678" i="1"/>
  <c r="A676" i="3" l="1"/>
  <c r="B683" i="4"/>
  <c r="B679" i="1"/>
  <c r="A677" i="3" l="1"/>
  <c r="B684" i="4"/>
  <c r="B680" i="1"/>
  <c r="A678" i="3" l="1"/>
  <c r="B685" i="4"/>
  <c r="B681" i="1"/>
  <c r="A679" i="3" l="1"/>
  <c r="B686" i="4"/>
  <c r="B682" i="1"/>
  <c r="A680" i="3" l="1"/>
  <c r="B687" i="4"/>
  <c r="B683" i="1"/>
  <c r="A681" i="3" l="1"/>
  <c r="B688" i="4"/>
  <c r="B684" i="1"/>
  <c r="A682" i="3" l="1"/>
  <c r="B689" i="4"/>
  <c r="B685" i="1"/>
  <c r="A683" i="3" l="1"/>
  <c r="B690" i="4"/>
  <c r="B686" i="1"/>
  <c r="A684" i="3" l="1"/>
  <c r="B691" i="4"/>
  <c r="B687" i="1"/>
  <c r="A685" i="3" l="1"/>
  <c r="B692" i="4"/>
  <c r="B688" i="1"/>
  <c r="A686" i="3" l="1"/>
  <c r="B693" i="4"/>
  <c r="B689" i="1"/>
  <c r="A687" i="3" l="1"/>
  <c r="B694" i="4"/>
  <c r="B690" i="1"/>
  <c r="A688" i="3" l="1"/>
  <c r="B695" i="4"/>
  <c r="B691" i="1"/>
  <c r="A689" i="3" l="1"/>
  <c r="B696" i="4"/>
  <c r="B692" i="1"/>
  <c r="A690" i="3" l="1"/>
  <c r="B697" i="4"/>
  <c r="B693" i="1"/>
  <c r="A691" i="3" l="1"/>
  <c r="B698" i="4"/>
  <c r="B694" i="1"/>
  <c r="A692" i="3" l="1"/>
  <c r="B699" i="4"/>
  <c r="B695" i="1"/>
  <c r="A693" i="3" l="1"/>
  <c r="B700" i="4"/>
  <c r="B696" i="1"/>
  <c r="A694" i="3" l="1"/>
  <c r="B701" i="4"/>
  <c r="B697" i="1"/>
  <c r="A695" i="3" l="1"/>
  <c r="B702" i="4"/>
  <c r="B698" i="1"/>
  <c r="A696" i="3" l="1"/>
  <c r="B703" i="4"/>
  <c r="B699" i="1"/>
  <c r="A697" i="3" l="1"/>
  <c r="B704" i="4"/>
  <c r="B700" i="1"/>
  <c r="A698" i="3" l="1"/>
  <c r="B705" i="4"/>
  <c r="B701" i="1"/>
  <c r="A699" i="3" l="1"/>
  <c r="B706" i="4"/>
  <c r="B702" i="1"/>
  <c r="A700" i="3" l="1"/>
  <c r="B707" i="4"/>
  <c r="B703" i="1"/>
  <c r="A701" i="3" l="1"/>
  <c r="B708" i="4"/>
  <c r="B704" i="1"/>
  <c r="A702" i="3" l="1"/>
  <c r="B709" i="4"/>
  <c r="B705" i="1"/>
  <c r="A703" i="3" l="1"/>
  <c r="B710" i="4"/>
  <c r="B706" i="1"/>
  <c r="A704" i="3" l="1"/>
  <c r="B711" i="4"/>
  <c r="B707" i="1"/>
  <c r="A705" i="3" l="1"/>
  <c r="B712" i="4"/>
  <c r="B708" i="1"/>
  <c r="A706" i="3" l="1"/>
  <c r="B713" i="4"/>
  <c r="B709" i="1"/>
  <c r="A707" i="3" l="1"/>
  <c r="B714" i="4"/>
  <c r="B710" i="1"/>
  <c r="A708" i="3" l="1"/>
  <c r="B715" i="4"/>
  <c r="B711" i="1"/>
  <c r="A709" i="3" l="1"/>
  <c r="B716" i="4"/>
  <c r="B712" i="1"/>
  <c r="A710" i="3" l="1"/>
  <c r="B717" i="4"/>
  <c r="B713" i="1"/>
  <c r="A711" i="3" l="1"/>
  <c r="B718" i="4"/>
  <c r="B714" i="1"/>
  <c r="A712" i="3" l="1"/>
  <c r="B719" i="4"/>
  <c r="B715" i="1"/>
  <c r="A713" i="3" l="1"/>
  <c r="B720" i="4"/>
  <c r="B716" i="1"/>
  <c r="A714" i="3" l="1"/>
  <c r="B721" i="4"/>
  <c r="B717" i="1"/>
  <c r="A715" i="3" l="1"/>
  <c r="B722" i="4"/>
  <c r="B718" i="1"/>
  <c r="A716" i="3" l="1"/>
  <c r="B723" i="4"/>
  <c r="B719" i="1"/>
  <c r="A717" i="3" l="1"/>
  <c r="B724" i="4"/>
  <c r="B720" i="1"/>
  <c r="A718" i="3" l="1"/>
  <c r="B725" i="4"/>
  <c r="B721" i="1"/>
  <c r="A719" i="3" l="1"/>
  <c r="B726" i="4"/>
  <c r="B722" i="1"/>
  <c r="A720" i="3" l="1"/>
  <c r="B727" i="4"/>
  <c r="B723" i="1"/>
  <c r="A721" i="3" l="1"/>
  <c r="B728" i="4"/>
  <c r="B724" i="1"/>
  <c r="A722" i="3" l="1"/>
  <c r="B729" i="4"/>
  <c r="B725" i="1"/>
  <c r="A723" i="3" l="1"/>
  <c r="B730" i="4"/>
  <c r="B726" i="1"/>
  <c r="A724" i="3" l="1"/>
  <c r="B731" i="4"/>
  <c r="B727" i="1"/>
  <c r="A725" i="3" l="1"/>
  <c r="B732" i="4"/>
  <c r="B728" i="1"/>
  <c r="A726" i="3" l="1"/>
  <c r="B733" i="4"/>
  <c r="B729" i="1"/>
  <c r="A727" i="3" l="1"/>
  <c r="B734" i="4"/>
  <c r="B730" i="1"/>
  <c r="A728" i="3" l="1"/>
  <c r="B735" i="4"/>
  <c r="B731" i="1"/>
  <c r="A729" i="3" l="1"/>
  <c r="B736" i="4"/>
  <c r="B732" i="1"/>
  <c r="A730" i="3" l="1"/>
  <c r="B737" i="4"/>
  <c r="B733" i="1"/>
  <c r="A731" i="3" l="1"/>
  <c r="B738" i="4"/>
  <c r="B734" i="1"/>
  <c r="A732" i="3" l="1"/>
  <c r="B739" i="4"/>
  <c r="B735" i="1"/>
  <c r="A733" i="3" l="1"/>
  <c r="B740" i="4"/>
  <c r="B736" i="1"/>
  <c r="A734" i="3" l="1"/>
  <c r="B741" i="4"/>
  <c r="B737" i="1"/>
  <c r="A735" i="3" l="1"/>
  <c r="B742" i="4"/>
  <c r="B738" i="1"/>
  <c r="A736" i="3" l="1"/>
  <c r="B743" i="4"/>
  <c r="B739" i="1"/>
  <c r="A737" i="3" l="1"/>
  <c r="B744" i="4"/>
  <c r="B740" i="1"/>
  <c r="A738" i="3" l="1"/>
  <c r="B745" i="4"/>
  <c r="B741" i="1"/>
  <c r="A739" i="3" l="1"/>
  <c r="B746" i="4"/>
  <c r="B742" i="1"/>
  <c r="A740" i="3" l="1"/>
  <c r="B747" i="4"/>
  <c r="B743" i="1"/>
  <c r="A741" i="3" l="1"/>
  <c r="B748" i="4"/>
  <c r="B744" i="1"/>
  <c r="A742" i="3" l="1"/>
  <c r="B749" i="4"/>
  <c r="B745" i="1"/>
  <c r="A743" i="3" l="1"/>
  <c r="B750" i="4"/>
  <c r="B746" i="1"/>
  <c r="A744" i="3" l="1"/>
  <c r="B751" i="4"/>
  <c r="B747" i="1"/>
  <c r="A745" i="3" l="1"/>
  <c r="B752" i="4"/>
  <c r="B748" i="1"/>
  <c r="A746" i="3" l="1"/>
  <c r="B753" i="4"/>
  <c r="B749" i="1"/>
  <c r="A747" i="3" l="1"/>
  <c r="B754" i="4"/>
  <c r="B750" i="1"/>
  <c r="A748" i="3" l="1"/>
  <c r="B755" i="4"/>
  <c r="B751" i="1"/>
  <c r="A749" i="3" l="1"/>
  <c r="B756" i="4"/>
  <c r="B752" i="1"/>
  <c r="A750" i="3" l="1"/>
  <c r="B757" i="4"/>
  <c r="B753" i="1"/>
  <c r="A751" i="3" l="1"/>
  <c r="B758" i="4"/>
  <c r="B754" i="1"/>
  <c r="A752" i="3" l="1"/>
  <c r="B759" i="4"/>
  <c r="B755" i="1"/>
  <c r="A753" i="3" l="1"/>
  <c r="B760" i="4"/>
  <c r="B756" i="1"/>
  <c r="A754" i="3" l="1"/>
  <c r="B761" i="4"/>
  <c r="B757" i="1"/>
  <c r="A755" i="3" l="1"/>
  <c r="B762" i="4"/>
  <c r="B758" i="1"/>
  <c r="A756" i="3" l="1"/>
  <c r="B763" i="4"/>
  <c r="B759" i="1"/>
  <c r="A757" i="3" l="1"/>
  <c r="B764" i="4"/>
  <c r="B760" i="1"/>
  <c r="A758" i="3" l="1"/>
  <c r="B765" i="4"/>
  <c r="B761" i="1"/>
  <c r="A759" i="3" l="1"/>
  <c r="B766" i="4"/>
  <c r="B762" i="1"/>
  <c r="A760" i="3" l="1"/>
  <c r="B767" i="4"/>
  <c r="B763" i="1"/>
  <c r="A761" i="3" l="1"/>
  <c r="B768" i="4"/>
  <c r="B764" i="1"/>
  <c r="A762" i="3" l="1"/>
  <c r="B769" i="4"/>
  <c r="B765" i="1"/>
  <c r="A763" i="3" l="1"/>
  <c r="B770" i="4"/>
  <c r="B766" i="1"/>
  <c r="A764" i="3" l="1"/>
  <c r="B771" i="4"/>
  <c r="B767" i="1"/>
  <c r="A765" i="3" l="1"/>
  <c r="B772" i="4"/>
  <c r="B768" i="1"/>
  <c r="A766" i="3" l="1"/>
  <c r="B773" i="4"/>
  <c r="B769" i="1"/>
  <c r="A767" i="3" l="1"/>
  <c r="B774" i="4"/>
  <c r="B770" i="1"/>
  <c r="A768" i="3" l="1"/>
  <c r="B775" i="4"/>
  <c r="B771" i="1"/>
  <c r="A769" i="3" l="1"/>
  <c r="B776" i="4"/>
  <c r="B772" i="1"/>
  <c r="A770" i="3" l="1"/>
  <c r="B777" i="4"/>
  <c r="B773" i="1"/>
  <c r="A771" i="3" l="1"/>
  <c r="B778" i="4"/>
  <c r="B774" i="1"/>
  <c r="A772" i="3" l="1"/>
  <c r="B779" i="4"/>
  <c r="B775" i="1"/>
  <c r="A773" i="3" l="1"/>
  <c r="B780" i="4"/>
  <c r="B776" i="1"/>
  <c r="A774" i="3" l="1"/>
  <c r="B781" i="4"/>
  <c r="B777" i="1"/>
  <c r="A775" i="3" l="1"/>
  <c r="B782" i="4"/>
  <c r="B778" i="1"/>
  <c r="A776" i="3" l="1"/>
  <c r="B783" i="4"/>
  <c r="B779" i="1"/>
  <c r="A777" i="3" l="1"/>
  <c r="B784" i="4"/>
  <c r="B780" i="1"/>
  <c r="A778" i="3" l="1"/>
  <c r="B785" i="4"/>
  <c r="B781" i="1"/>
  <c r="A779" i="3" l="1"/>
  <c r="B786" i="4"/>
  <c r="B782" i="1"/>
  <c r="A780" i="3" l="1"/>
  <c r="B787" i="4"/>
  <c r="B783" i="1"/>
  <c r="A781" i="3" l="1"/>
  <c r="B788" i="4"/>
  <c r="B784" i="1"/>
  <c r="A782" i="3" l="1"/>
  <c r="B789" i="4"/>
  <c r="B785" i="1"/>
  <c r="A783" i="3" l="1"/>
  <c r="B790" i="4"/>
  <c r="B786" i="1"/>
  <c r="A784" i="3" l="1"/>
  <c r="B791" i="4"/>
  <c r="B787" i="1"/>
  <c r="A785" i="3" l="1"/>
  <c r="B792" i="4"/>
  <c r="B788" i="1"/>
  <c r="A786" i="3" l="1"/>
  <c r="B793" i="4"/>
  <c r="B789" i="1"/>
  <c r="A787" i="3" l="1"/>
  <c r="B794" i="4"/>
  <c r="B790" i="1"/>
  <c r="A788" i="3" l="1"/>
  <c r="B795" i="4"/>
</calcChain>
</file>

<file path=xl/sharedStrings.xml><?xml version="1.0" encoding="utf-8"?>
<sst xmlns="http://schemas.openxmlformats.org/spreadsheetml/2006/main" count="318" uniqueCount="245">
  <si>
    <t>Bouwjaar</t>
  </si>
  <si>
    <t>Energie</t>
  </si>
  <si>
    <t>PO</t>
  </si>
  <si>
    <t>VO</t>
  </si>
  <si>
    <t>Drempelwaarde Infoplicht elektra (kWh/jr)</t>
  </si>
  <si>
    <t>Drempelwaarde Infoplicht gas (m3/jr)</t>
  </si>
  <si>
    <t>vormfactor correctie  (Gebruiksoppervlak)</t>
  </si>
  <si>
    <t>GRAADDAGENCORRECTIE, DE BILT</t>
  </si>
  <si>
    <t>JAAR</t>
  </si>
  <si>
    <t>stookgrens (graden C)</t>
  </si>
  <si>
    <t>binnentemp (graden C)</t>
  </si>
  <si>
    <t>GEWOGEN GRAADDAGEN</t>
  </si>
  <si>
    <r>
      <t>Conversie 1 m3 Gas --&gt; MJ (</t>
    </r>
    <r>
      <rPr>
        <sz val="11"/>
        <color rgb="FFFF0000"/>
        <rFont val="Calibri"/>
        <family val="2"/>
        <scheme val="minor"/>
      </rPr>
      <t>onderwaarde</t>
    </r>
    <r>
      <rPr>
        <sz val="11"/>
        <color theme="1"/>
        <rFont val="Calibri"/>
        <family val="2"/>
        <scheme val="minor"/>
      </rPr>
      <t>)</t>
    </r>
  </si>
  <si>
    <r>
      <t>Conversie 1 GJ Warmte --&gt; m3 Gas (</t>
    </r>
    <r>
      <rPr>
        <sz val="11"/>
        <color rgb="FFFF0000"/>
        <rFont val="Calibri"/>
        <family val="2"/>
        <scheme val="minor"/>
      </rPr>
      <t>stadsverwarming</t>
    </r>
    <r>
      <rPr>
        <sz val="11"/>
        <color theme="1"/>
        <rFont val="Calibri"/>
        <family val="2"/>
        <scheme val="minor"/>
      </rPr>
      <t xml:space="preserve">) </t>
    </r>
  </si>
  <si>
    <t>Correctie gebouwgebonden energie (kWh) PO</t>
  </si>
  <si>
    <t>Correctie gebouwgebonden energie (kWh) VO</t>
  </si>
  <si>
    <t>Conversie 1 m3 Gas --&gt; kWh</t>
  </si>
  <si>
    <t>koste elektra (€/kWh per jr) incl. btw</t>
  </si>
  <si>
    <t>kosten gas €/m3 per jr) incl. btw</t>
  </si>
  <si>
    <t>kosten warmte (€/GJ per jr) incl. btw</t>
  </si>
  <si>
    <t>CO2-emissie Gas --&gt; kg voor PO</t>
  </si>
  <si>
    <t>CO2-emissie kWh --&gt; kg voor PO</t>
  </si>
  <si>
    <t>CO2-emissie kWh --&gt; kg voor VO</t>
  </si>
  <si>
    <t>CO2-emissie Gas --&gt; kg voor VO</t>
  </si>
  <si>
    <t>CO2-emissie kWh--&gt; kg voor PO (verlaging)</t>
  </si>
  <si>
    <t>Technische levensduur gebouwen (# jr)</t>
  </si>
  <si>
    <t>CO2-emissie correctie naar 1990</t>
  </si>
  <si>
    <t>https://www.mindergas.nl/degree_days/calculator</t>
  </si>
  <si>
    <t>Gebouw + doelen</t>
  </si>
  <si>
    <t>CO2-emissie kg/m2 BVO doel 2030</t>
  </si>
  <si>
    <t>CO2-emissie correctie naar 2030 (doel) 49%</t>
  </si>
  <si>
    <t>CO2-emissie correctie naar 2050 (doel) 95%</t>
  </si>
  <si>
    <t>correctiefactor</t>
  </si>
  <si>
    <t>BENCHMARK PO</t>
  </si>
  <si>
    <r>
      <rPr>
        <b/>
        <sz val="11"/>
        <color theme="1"/>
        <rFont val="Calibri"/>
        <family val="2"/>
        <scheme val="minor"/>
      </rPr>
      <t>GAS</t>
    </r>
    <r>
      <rPr>
        <sz val="11"/>
        <color theme="1"/>
        <rFont val="Calibri"/>
        <family val="2"/>
        <scheme val="minor"/>
      </rPr>
      <t xml:space="preserve"> Afwijking tov PO scholen      C label  (kWh/m2)</t>
    </r>
  </si>
  <si>
    <r>
      <rPr>
        <b/>
        <sz val="11"/>
        <color theme="1"/>
        <rFont val="Calibri"/>
        <family val="2"/>
        <scheme val="minor"/>
      </rPr>
      <t>GAS</t>
    </r>
    <r>
      <rPr>
        <sz val="11"/>
        <color theme="1"/>
        <rFont val="Calibri"/>
        <family val="2"/>
        <scheme val="minor"/>
      </rPr>
      <t xml:space="preserve"> Afwijking tov PO scholen      B label  (kWh/m2)</t>
    </r>
  </si>
  <si>
    <r>
      <rPr>
        <b/>
        <sz val="11"/>
        <color theme="1"/>
        <rFont val="Calibri"/>
        <family val="2"/>
        <scheme val="minor"/>
      </rPr>
      <t>GAS</t>
    </r>
    <r>
      <rPr>
        <sz val="11"/>
        <color theme="1"/>
        <rFont val="Calibri"/>
        <family val="2"/>
        <scheme val="minor"/>
      </rPr>
      <t xml:space="preserve"> Afwijking tov PO scholen      A label (kWh/m2)</t>
    </r>
  </si>
  <si>
    <r>
      <rPr>
        <b/>
        <sz val="11"/>
        <color theme="1"/>
        <rFont val="Calibri"/>
        <family val="2"/>
        <scheme val="minor"/>
      </rPr>
      <t>GAS</t>
    </r>
    <r>
      <rPr>
        <sz val="11"/>
        <color theme="1"/>
        <rFont val="Calibri"/>
        <family val="2"/>
        <scheme val="minor"/>
      </rPr>
      <t xml:space="preserve"> Afwijking tov PO scholen    A+ label (kWh/m2)</t>
    </r>
  </si>
  <si>
    <r>
      <rPr>
        <b/>
        <sz val="11"/>
        <color theme="1"/>
        <rFont val="Calibri"/>
        <family val="2"/>
        <scheme val="minor"/>
      </rPr>
      <t>GAS</t>
    </r>
    <r>
      <rPr>
        <sz val="11"/>
        <color theme="1"/>
        <rFont val="Calibri"/>
        <family val="2"/>
        <scheme val="minor"/>
      </rPr>
      <t xml:space="preserve"> Afwijking tov PO scholen gemiddeld  (kWh/m2)</t>
    </r>
  </si>
  <si>
    <r>
      <rPr>
        <b/>
        <sz val="11"/>
        <color theme="1"/>
        <rFont val="Calibri"/>
        <family val="2"/>
        <scheme val="minor"/>
      </rPr>
      <t>TOTAAL</t>
    </r>
    <r>
      <rPr>
        <sz val="11"/>
        <color theme="1"/>
        <rFont val="Calibri"/>
        <family val="2"/>
        <scheme val="minor"/>
      </rPr>
      <t xml:space="preserve"> Afwijking tov PO scholen gemiddeld  (kWh/m2)</t>
    </r>
  </si>
  <si>
    <r>
      <rPr>
        <b/>
        <sz val="11"/>
        <color theme="1"/>
        <rFont val="Calibri"/>
        <family val="2"/>
        <scheme val="minor"/>
      </rPr>
      <t>TOTAAL</t>
    </r>
    <r>
      <rPr>
        <sz val="11"/>
        <color theme="1"/>
        <rFont val="Calibri"/>
        <family val="2"/>
        <scheme val="minor"/>
      </rPr>
      <t xml:space="preserve"> Afwijking tov PO scholen    A+ label (kWh/m2)</t>
    </r>
  </si>
  <si>
    <r>
      <rPr>
        <b/>
        <sz val="11"/>
        <color theme="1"/>
        <rFont val="Calibri"/>
        <family val="2"/>
        <scheme val="minor"/>
      </rPr>
      <t>TOTAAL</t>
    </r>
    <r>
      <rPr>
        <sz val="11"/>
        <color theme="1"/>
        <rFont val="Calibri"/>
        <family val="2"/>
        <scheme val="minor"/>
      </rPr>
      <t xml:space="preserve"> Afwijking tov PO scholen      A label (kWh/m2)</t>
    </r>
  </si>
  <si>
    <r>
      <rPr>
        <b/>
        <sz val="11"/>
        <color theme="1"/>
        <rFont val="Calibri"/>
        <family val="2"/>
        <scheme val="minor"/>
      </rPr>
      <t>TOTAAL</t>
    </r>
    <r>
      <rPr>
        <sz val="11"/>
        <color theme="1"/>
        <rFont val="Calibri"/>
        <family val="2"/>
        <scheme val="minor"/>
      </rPr>
      <t xml:space="preserve"> Afwijking tov PO scholen      B label  (kWh/m2)</t>
    </r>
  </si>
  <si>
    <r>
      <rPr>
        <b/>
        <sz val="11"/>
        <color theme="1"/>
        <rFont val="Calibri"/>
        <family val="2"/>
        <scheme val="minor"/>
      </rPr>
      <t>TOTAAL</t>
    </r>
    <r>
      <rPr>
        <sz val="11"/>
        <color theme="1"/>
        <rFont val="Calibri"/>
        <family val="2"/>
        <scheme val="minor"/>
      </rPr>
      <t xml:space="preserve"> Afwijking tov PO scholen      C label  (kWh/m2)</t>
    </r>
  </si>
  <si>
    <r>
      <rPr>
        <b/>
        <sz val="11"/>
        <color theme="1"/>
        <rFont val="Calibri"/>
        <family val="2"/>
        <scheme val="minor"/>
      </rPr>
      <t>ELEKTRA</t>
    </r>
    <r>
      <rPr>
        <sz val="11"/>
        <color theme="1"/>
        <rFont val="Calibri"/>
        <family val="2"/>
        <scheme val="minor"/>
      </rPr>
      <t xml:space="preserve"> Afwijking tov PO scholen gemiddeld  (kWh/m2)</t>
    </r>
  </si>
  <si>
    <r>
      <rPr>
        <b/>
        <sz val="11"/>
        <color theme="1"/>
        <rFont val="Calibri"/>
        <family val="2"/>
        <scheme val="minor"/>
      </rPr>
      <t>ELEKTRA</t>
    </r>
    <r>
      <rPr>
        <sz val="11"/>
        <color theme="1"/>
        <rFont val="Calibri"/>
        <family val="2"/>
        <scheme val="minor"/>
      </rPr>
      <t xml:space="preserve"> Afwijking tov PO scholen    A+ label (kWh/m2)</t>
    </r>
  </si>
  <si>
    <r>
      <rPr>
        <b/>
        <sz val="11"/>
        <color theme="1"/>
        <rFont val="Calibri"/>
        <family val="2"/>
        <scheme val="minor"/>
      </rPr>
      <t>ELEKTRA</t>
    </r>
    <r>
      <rPr>
        <sz val="11"/>
        <color theme="1"/>
        <rFont val="Calibri"/>
        <family val="2"/>
        <scheme val="minor"/>
      </rPr>
      <t xml:space="preserve"> Afwijking tov PO scholen      A label (kWh/m2)</t>
    </r>
  </si>
  <si>
    <r>
      <rPr>
        <b/>
        <sz val="11"/>
        <color theme="1"/>
        <rFont val="Calibri"/>
        <family val="2"/>
        <scheme val="minor"/>
      </rPr>
      <t>ELEKTRA</t>
    </r>
    <r>
      <rPr>
        <sz val="11"/>
        <color theme="1"/>
        <rFont val="Calibri"/>
        <family val="2"/>
        <scheme val="minor"/>
      </rPr>
      <t xml:space="preserve"> Afwijking tov PO scholen      B label  (kWh/m2)</t>
    </r>
  </si>
  <si>
    <r>
      <rPr>
        <b/>
        <sz val="11"/>
        <color theme="1"/>
        <rFont val="Calibri"/>
        <family val="2"/>
        <scheme val="minor"/>
      </rPr>
      <t>ELEKTRA</t>
    </r>
    <r>
      <rPr>
        <sz val="11"/>
        <color theme="1"/>
        <rFont val="Calibri"/>
        <family val="2"/>
        <scheme val="minor"/>
      </rPr>
      <t xml:space="preserve"> Afwijking tov PO scholen      C label  (kWh/m2)</t>
    </r>
  </si>
  <si>
    <t>laag</t>
  </si>
  <si>
    <t>gemiddeld</t>
  </si>
  <si>
    <t>hoog</t>
  </si>
  <si>
    <t>Huidig jaar</t>
  </si>
  <si>
    <t>#</t>
  </si>
  <si>
    <t>Soort:</t>
  </si>
  <si>
    <t>Referentiejaar verbruikgegevens GAS:</t>
  </si>
  <si>
    <t>Bouwjaarklasse PO</t>
  </si>
  <si>
    <t>nvt</t>
  </si>
  <si>
    <t>&lt;1931</t>
  </si>
  <si>
    <t>1931-1950</t>
  </si>
  <si>
    <t>1951-1960</t>
  </si>
  <si>
    <t>1961-1970</t>
  </si>
  <si>
    <t>1971-1980</t>
  </si>
  <si>
    <t>1981-1990</t>
  </si>
  <si>
    <t>1991-2000</t>
  </si>
  <si>
    <t>2001-2010</t>
  </si>
  <si>
    <t>2011-2020</t>
  </si>
  <si>
    <t>klasse</t>
  </si>
  <si>
    <t>periode</t>
  </si>
  <si>
    <t>Bouwjaarklasse VO</t>
  </si>
  <si>
    <r>
      <rPr>
        <b/>
        <sz val="11"/>
        <color theme="1"/>
        <rFont val="Calibri"/>
        <family val="2"/>
        <scheme val="minor"/>
      </rPr>
      <t>CO2</t>
    </r>
    <r>
      <rPr>
        <sz val="11"/>
        <color theme="1"/>
        <rFont val="Calibri"/>
        <family val="2"/>
        <scheme val="minor"/>
      </rPr>
      <t xml:space="preserve"> Afwijking tov PO scholen gemiddeld  (kg/m2 GO)</t>
    </r>
  </si>
  <si>
    <r>
      <rPr>
        <b/>
        <sz val="11"/>
        <color theme="1"/>
        <rFont val="Calibri"/>
        <family val="2"/>
        <scheme val="minor"/>
      </rPr>
      <t>CO2</t>
    </r>
    <r>
      <rPr>
        <sz val="11"/>
        <color theme="1"/>
        <rFont val="Calibri"/>
        <family val="2"/>
        <scheme val="minor"/>
      </rPr>
      <t xml:space="preserve"> Afwijking tov PO scholen    A+ label (kg/m2 GO)</t>
    </r>
  </si>
  <si>
    <r>
      <rPr>
        <b/>
        <sz val="11"/>
        <color theme="1"/>
        <rFont val="Calibri"/>
        <family val="2"/>
        <scheme val="minor"/>
      </rPr>
      <t>CO2</t>
    </r>
    <r>
      <rPr>
        <sz val="11"/>
        <color theme="1"/>
        <rFont val="Calibri"/>
        <family val="2"/>
        <scheme val="minor"/>
      </rPr>
      <t xml:space="preserve"> Afwijking tov PO scholen      A label (kg/m2 GO)</t>
    </r>
  </si>
  <si>
    <r>
      <rPr>
        <b/>
        <sz val="11"/>
        <color theme="1"/>
        <rFont val="Calibri"/>
        <family val="2"/>
        <scheme val="minor"/>
      </rPr>
      <t>CO2</t>
    </r>
    <r>
      <rPr>
        <sz val="11"/>
        <color theme="1"/>
        <rFont val="Calibri"/>
        <family val="2"/>
        <scheme val="minor"/>
      </rPr>
      <t xml:space="preserve"> Afwijking tov PO scholen      B label  (kg/m2 GO)</t>
    </r>
  </si>
  <si>
    <r>
      <rPr>
        <b/>
        <sz val="11"/>
        <color theme="1"/>
        <rFont val="Calibri"/>
        <family val="2"/>
        <scheme val="minor"/>
      </rPr>
      <t>CO2</t>
    </r>
    <r>
      <rPr>
        <sz val="11"/>
        <color theme="1"/>
        <rFont val="Calibri"/>
        <family val="2"/>
        <scheme val="minor"/>
      </rPr>
      <t xml:space="preserve"> Afwijking tov PO scholen      C label  (kg/m2 GO)</t>
    </r>
  </si>
  <si>
    <t>CO2-emissie KEV 19 verlaging 2030</t>
  </si>
  <si>
    <t>referentiejaar gas</t>
  </si>
  <si>
    <t>CO2-emissie correctie per referentiejaar</t>
  </si>
  <si>
    <t xml:space="preserve"> </t>
  </si>
  <si>
    <t xml:space="preserve">Nr. </t>
  </si>
  <si>
    <t>Stap 5</t>
  </si>
  <si>
    <t>Disclaimer</t>
  </si>
  <si>
    <t>Jaar</t>
  </si>
  <si>
    <t>Sectoraal reductiepad</t>
  </si>
  <si>
    <t>Doelpad</t>
  </si>
  <si>
    <t xml:space="preserve">Huidig beleid </t>
  </si>
  <si>
    <t>Huidig beleid KEV19</t>
  </si>
  <si>
    <t>Portefeuille reductiepad</t>
  </si>
  <si>
    <t>percentage E</t>
  </si>
  <si>
    <t>percentage G</t>
  </si>
  <si>
    <t>90-20</t>
  </si>
  <si>
    <t>20-30</t>
  </si>
  <si>
    <t>30-50</t>
  </si>
  <si>
    <t>Aandeel E</t>
  </si>
  <si>
    <t>Aandeel G</t>
  </si>
  <si>
    <t>E-fact. E</t>
  </si>
  <si>
    <t>Aandeel E nieuw</t>
  </si>
  <si>
    <t>Gebouwgegevens</t>
  </si>
  <si>
    <t>CO2-emissie correctie 1990 per referentiejaar: 2018</t>
  </si>
  <si>
    <t>CO2-emissie correctie 1990 per referentiejaar: 2019</t>
  </si>
  <si>
    <t>CO2-emissie correctie 1990 per referentiejaar: 2020</t>
  </si>
  <si>
    <t>CO2-emissie correctie 1990 per referentiejaar: 2021</t>
  </si>
  <si>
    <t>let op, past zich autom. aan obv ref. jaar</t>
  </si>
  <si>
    <t>getallen van jeroen, verwijzen naar B4</t>
  </si>
  <si>
    <t>Plaatsnaam</t>
  </si>
  <si>
    <t>Gebruiksaanwijzing resultatenblad Rekentool Daadwerkelijk Energieverbruik</t>
  </si>
  <si>
    <t xml:space="preserve">De grafiek CO2-reductiepad geeft zowel het sectorale CO2-reductiepad aan als ook het CO2-reductiepad van de ingevoerde gebouwenportefeuille. De schuin aflopende </t>
  </si>
  <si>
    <t xml:space="preserve">rechtdoorgaande lijn geeft het ongewijzigd beleidspad aan indien er geen aanvullende stappen worden genomen met betrekking tot CO2-emissiereductie. Deze lijn gaat ervan </t>
  </si>
  <si>
    <t xml:space="preserve">uit dat de emissiefactoren van de energiebronnen blijven zoals ze zijn. De iets aflopende lijn houdt ook rekening met de dalende CO2-emissiefactor van elektriciteit. </t>
  </si>
  <si>
    <t>De sterk dalende lijn richting 2030 en 2050 geeft het doelpad aan welke benodigd is om de doelen uit het klimaatakkoord te behalen. Door de lijnen in één grafiek weer te geven</t>
  </si>
  <si>
    <t xml:space="preserve">kan inzichtelijk gemaakt worden wat de GAP is tussen ongewijzigd beleid en streefdoelen. </t>
  </si>
  <si>
    <t xml:space="preserve">N.B. Om het CO2-reductiepad te kunnen herleiden is gerekend met de gemiddelde CO2-reductie die de sectoren PO en VO vanaf 1990 hebben gerealiseerd (5% CO2-emissie reductie in 2017 t.o.v. 1990). De volgende CO2-emissie factoren zijn gebruikt: aardgas 1,78kg/m3; elektriciteit: 0,54kg/kWh t/m 2020, daling tot 0,09kg.kWh in 2030). Deze grafiek is slechts indicatief ter beeldvorming een geeft geen exact beeld van het gestelde streefdoel en eindnorm in het klimaatakkoord.  </t>
  </si>
  <si>
    <t xml:space="preserve">Stap 2 </t>
  </si>
  <si>
    <t xml:space="preserve">Stap 1 </t>
  </si>
  <si>
    <t xml:space="preserve">Stap 4 </t>
  </si>
  <si>
    <t xml:space="preserve">Stap 3 </t>
  </si>
  <si>
    <t>Opmerkingen</t>
  </si>
  <si>
    <t>Nr.</t>
  </si>
  <si>
    <r>
      <t xml:space="preserve">Grafiek CO2-reductiepad </t>
    </r>
    <r>
      <rPr>
        <sz val="20"/>
        <color theme="0"/>
        <rFont val="Arial"/>
        <family val="2"/>
      </rPr>
      <t xml:space="preserve">voor </t>
    </r>
    <r>
      <rPr>
        <i/>
        <sz val="20"/>
        <color theme="0"/>
        <rFont val="Arial"/>
        <family val="2"/>
      </rPr>
      <t>PO scholen</t>
    </r>
  </si>
  <si>
    <t xml:space="preserve">De grafiek CO2-reductiepad geeft zowel het sectorale CO2-reductiepad aan als ook het CO2-reductiepad van de ingevoerde gebouwenportefeuille. </t>
  </si>
  <si>
    <t>Totaal</t>
  </si>
  <si>
    <t>Energiebronnen verwarming</t>
  </si>
  <si>
    <t>Aardgas (G)</t>
  </si>
  <si>
    <t xml:space="preserve">Elektriciteit (E) </t>
  </si>
  <si>
    <t>Hybride (G+E)</t>
  </si>
  <si>
    <t>Stadsverwarming</t>
  </si>
  <si>
    <t>Overig (of combi)</t>
  </si>
  <si>
    <r>
      <t xml:space="preserve">Rekentool portefeuillebeeld binnenklimaat 
</t>
    </r>
    <r>
      <rPr>
        <sz val="20"/>
        <color theme="0"/>
        <rFont val="Arial"/>
        <family val="2"/>
      </rPr>
      <t xml:space="preserve">voor PO en VO scholen binnen de gemeente                         </t>
    </r>
    <r>
      <rPr>
        <b/>
        <sz val="12"/>
        <color theme="0"/>
        <rFont val="Arial"/>
        <family val="2"/>
      </rPr>
      <t>Versie 2204001 - april 2022</t>
    </r>
  </si>
  <si>
    <t xml:space="preserve">Om het portefeuillebeeld op te kunnen halen op de scholen is een Eenvoudige portefeuillescan binnenklimaat op scholen beschikbaar. Schoollocaties kunnen hiervoor zelf met gebruik van een schrijvende CO2- en temperatuurmeter steekproefsgewijs in enkele lokalen een meting uitvoeren over een bepaalde periode. Door die meting zoveel als mogelijk op een uniforme wijze uit te voeren, waarbij tijdens de meting in het lokaal ook zo goed mogelijk van de aanwezige voorzieningen voor luchtverversing gebruik wordt gemaakt, ontstaat er een objectief beeld van het binnenklimaat in het klaslokaal gedurerende een langere periode. </t>
  </si>
  <si>
    <t xml:space="preserve">Stap 1a </t>
  </si>
  <si>
    <t xml:space="preserve">Vult u als schoolbestuur op verzoek van de gemeente de rekentool in? Vul dan alleen uw eigen scholen binnen de betreffende gemeente in en stuur het invulblad ingevuld retour aan uw gemeente. </t>
  </si>
  <si>
    <t xml:space="preserve">Voer de binnenklimaatmetingen uit zoals aangegeven op het instructieblad Eenvoudige portefeuillescan binnenklimaat op scholen voor funderend onderwijs. </t>
  </si>
  <si>
    <t xml:space="preserve">Kies in de kolommen CO2-concentratie en binnentemperatuur het margegebied waarbinnen de waarden liggen. Zie voor uitleg het instructieblad Eenvoudige meetmethode binnenklimaat. </t>
  </si>
  <si>
    <t xml:space="preserve">Zodra alle scholen zijn ingevuld kan in het Resultatenblad (derde tabblad) het overzicht van alle scholen bekeken worden. Kies door middel van het filterpijltje bovenaan de kolom voor sorteren van hoog naar laag, u krijgt dan een lijst met de meest urgente schoollocaties bovenaan. </t>
  </si>
  <si>
    <t>Gebruikaanwijzing rekentool</t>
  </si>
  <si>
    <t xml:space="preserve">Waarom alle scholen in kaart brengen? </t>
  </si>
  <si>
    <t>Stap 2a</t>
  </si>
  <si>
    <t xml:space="preserve">Wenst u ondersteuning bij het meten? Neem dan contact op met de helpdesk van het Hulpteam optimaal ventileren via telefoonnummer 0800 - 022 44 02 of per mail: ventilatie@ruimte-ok.nl. Het hulpteam Optimaal ventileren op scholen kan helpen met instructie op de werkvloer over goed ventileren.  </t>
  </si>
  <si>
    <t>Aan de slag met het binnenklimaat!</t>
  </si>
  <si>
    <t xml:space="preserve">Leerlingen en docenten functioneren beter in een gezond binnenklimaat. Hiervoor is het belangrijk dat er gezorgd wordt voor voldoende ventilatie en een prettige werktemperatuur. Dit gaat echter niet vanzelf, hiervoor zijn diverse maatregelen nodig. Denk daarbij aan de beschikbaarheid van goede voorzieningen voor ventilatie en verwarming, optimaal onderhoud, regelmatige controles van de werking van de systemen en duidelijke gebruiks- en bedieningsinstructies. Het kan zijn dat met de bestaande voorzieningen optimaal geventileerd kan worden, maar het kan ook zijn dat er meer maatregelen nodig zijn om het binnenklimaat optimaal te krijgen. Door het binnenklimaat ook op gemeentelijk niveau in kaart te brengen kan er een gezamenlijk beeld verkregen worden aangaande dit vraagstuk binnen de gemeente. Dit kan vervolgens gebruikt worden bij de gezamenlijke lokale portefeuille aanpak van gemeente en schoolbesturen samen, bijvoorbeeld als basis van het Integraal Huisvestingsplan (of actualisatie daarvan) of maatwerkaanpak. </t>
  </si>
  <si>
    <t>Type onderwijs</t>
  </si>
  <si>
    <t>SBO</t>
  </si>
  <si>
    <t>BO</t>
  </si>
  <si>
    <t>VSO</t>
  </si>
  <si>
    <t>combi</t>
  </si>
  <si>
    <t>anders</t>
  </si>
  <si>
    <t>1001-1400ppm</t>
  </si>
  <si>
    <t>&gt;1400ppm</t>
  </si>
  <si>
    <t>Score</t>
  </si>
  <si>
    <t>Weging</t>
  </si>
  <si>
    <t>Margegebied CO2 (minimaal 95% van de tijd*)</t>
  </si>
  <si>
    <t>Margegebied temperatuur (minimaal 95% van de tijd*)</t>
  </si>
  <si>
    <t>* Anders automatisch een hogere (minder goede) categorie</t>
  </si>
  <si>
    <t>Naam schoolbestuur</t>
  </si>
  <si>
    <t>Gemeente</t>
  </si>
  <si>
    <t>Naam schoollocatie</t>
  </si>
  <si>
    <t>&lt;18,0 / &gt; 25,0 gr.C</t>
  </si>
  <si>
    <t>19,0 - 24,0 gr.C</t>
  </si>
  <si>
    <t>Margegebied CO2-concentratie</t>
  </si>
  <si>
    <t xml:space="preserve">Margegebied binnentemperatuur </t>
  </si>
  <si>
    <t>Maanden</t>
  </si>
  <si>
    <t>Januari</t>
  </si>
  <si>
    <t>Februari</t>
  </si>
  <si>
    <t>Maart</t>
  </si>
  <si>
    <t>April</t>
  </si>
  <si>
    <t>Mei</t>
  </si>
  <si>
    <t>Juni</t>
  </si>
  <si>
    <t>Juli</t>
  </si>
  <si>
    <t>Augustus</t>
  </si>
  <si>
    <t>September</t>
  </si>
  <si>
    <t>Oktober</t>
  </si>
  <si>
    <t>November</t>
  </si>
  <si>
    <t>December</t>
  </si>
  <si>
    <t>Jaartal waarin de metingen hebben plaatsgevonden</t>
  </si>
  <si>
    <t>Duur van de metingen op de locatie</t>
  </si>
  <si>
    <t>Duur van de metingen</t>
  </si>
  <si>
    <t>1 daagse meting</t>
  </si>
  <si>
    <t>1 t/m 3 schooldagen</t>
  </si>
  <si>
    <t>1 hele schoolweek</t>
  </si>
  <si>
    <t>2 schoolweken</t>
  </si>
  <si>
    <t>1 maand</t>
  </si>
  <si>
    <t>Schooljaar</t>
  </si>
  <si>
    <t>Totaal score</t>
  </si>
  <si>
    <t>Score totaal</t>
  </si>
  <si>
    <t>Prestatie indicatie</t>
  </si>
  <si>
    <t>Optimaal / zeer goed</t>
  </si>
  <si>
    <t>Optimaal / goed</t>
  </si>
  <si>
    <t>Voldoende / goed</t>
  </si>
  <si>
    <t>Voldoende / redelijk</t>
  </si>
  <si>
    <t>Voldoende</t>
  </si>
  <si>
    <t>Matig / voldoende</t>
  </si>
  <si>
    <t>Matig</t>
  </si>
  <si>
    <t>Onvoldoende</t>
  </si>
  <si>
    <t>Onvoldoende / slecht</t>
  </si>
  <si>
    <t>Ventilatie</t>
  </si>
  <si>
    <t>Binnentemperatuur</t>
  </si>
  <si>
    <t>Indicatieve score totaal</t>
  </si>
  <si>
    <t>Meetmoment</t>
  </si>
  <si>
    <t>18,0-18,9 / 24,1-25,0 gr.C</t>
  </si>
  <si>
    <t>400-1000ppm</t>
  </si>
  <si>
    <t>Sorteer de kolom 'Indicatieve score totaal' van laag naar hoog door middel van de filterpijl boven de kolom, de best presterende scholen staan bovenaan (eventueel andersom filteren voor inzage in minst presterende locaties)</t>
  </si>
  <si>
    <t>Matig / voldoende = 2 (weging 0,7)</t>
  </si>
  <si>
    <t>Onvoldoende = 3 (weging 0,7)</t>
  </si>
  <si>
    <t>Score ventilatie</t>
  </si>
  <si>
    <t>Score binnentemperatuur</t>
  </si>
  <si>
    <t>Voldoende / goed = 1 (weging 0,3)</t>
  </si>
  <si>
    <t>Matig / voldoende = 2 (weging 0,3)</t>
  </si>
  <si>
    <t>Onvoldoende = 3 (weging 0,3)</t>
  </si>
  <si>
    <t>Optimaal / zeer goed = 1,0</t>
  </si>
  <si>
    <t>Optimaal / goed = 1,3</t>
  </si>
  <si>
    <t>Voldoende / goed = 1,6</t>
  </si>
  <si>
    <t>Voldoende / redelijk = 1,7</t>
  </si>
  <si>
    <t>Voldoende = 2,0</t>
  </si>
  <si>
    <t>Matig / voldoende = 2,3</t>
  </si>
  <si>
    <t>Matig = 2,4</t>
  </si>
  <si>
    <t>Onvoldoende = 2,7</t>
  </si>
  <si>
    <t>Onvoldoende / slecht = 3,0</t>
  </si>
  <si>
    <r>
      <t xml:space="preserve">Margegebied binnentemperatuur </t>
    </r>
    <r>
      <rPr>
        <i/>
        <sz val="10"/>
        <color theme="2" tint="-0.749992370372631"/>
        <rFont val="Arial"/>
        <family val="2"/>
      </rPr>
      <t>(minimaal 95% van de lestijd)</t>
    </r>
  </si>
  <si>
    <t>Meetgegevens</t>
  </si>
  <si>
    <t>Meetmoment en meetduur</t>
  </si>
  <si>
    <r>
      <t xml:space="preserve">Stuur de ingevulde lijst met de gevraagde data van </t>
    </r>
    <r>
      <rPr>
        <u/>
        <sz val="10"/>
        <color theme="2" tint="-0.749992370372631"/>
        <rFont val="Arial"/>
        <family val="2"/>
      </rPr>
      <t>alle schoollocaties</t>
    </r>
    <r>
      <rPr>
        <sz val="10"/>
        <color theme="2" tint="-0.749992370372631"/>
        <rFont val="Arial"/>
        <family val="2"/>
      </rPr>
      <t xml:space="preserve"> in de gemeente naar Kenniscentrum Ruimte-OK via mailadres ventilatie@ruimte-ok.nl. </t>
    </r>
  </si>
  <si>
    <r>
      <t xml:space="preserve">Margegebied          CO2-concentratie </t>
    </r>
    <r>
      <rPr>
        <i/>
        <sz val="10"/>
        <color theme="2" tint="-0.749992370372631"/>
        <rFont val="Arial"/>
        <family val="2"/>
      </rPr>
      <t>(minimaal 95%         van de lestijd)</t>
    </r>
  </si>
  <si>
    <r>
      <t xml:space="preserve">Margegebied binnentemperatuur </t>
    </r>
    <r>
      <rPr>
        <i/>
        <sz val="10"/>
        <color theme="2" tint="-0.749992370372631"/>
        <rFont val="Arial"/>
        <family val="2"/>
      </rPr>
      <t>(minimaal 95%                van de lestijd)</t>
    </r>
  </si>
  <si>
    <t>Rekentool portefeuillebeeld binnenklimaat scholen voor funderend onderwijs binnen de gemeente</t>
  </si>
  <si>
    <t>SO</t>
  </si>
  <si>
    <r>
      <t xml:space="preserve">Invulblad rekentool portefeuillebeeld binnenklimaat scholen voor funderend onderwijs binnen de gemeente </t>
    </r>
    <r>
      <rPr>
        <i/>
        <sz val="12"/>
        <color rgb="FFFFFFFF"/>
        <rFont val="Arial"/>
        <family val="2"/>
      </rPr>
      <t xml:space="preserve">(vul </t>
    </r>
    <r>
      <rPr>
        <i/>
        <u/>
        <sz val="12"/>
        <color rgb="FFFFFFFF"/>
        <rFont val="Arial"/>
        <family val="2"/>
      </rPr>
      <t>minimaal</t>
    </r>
    <r>
      <rPr>
        <i/>
        <sz val="12"/>
        <color rgb="FFFFFFFF"/>
        <rFont val="Arial"/>
        <family val="2"/>
      </rPr>
      <t xml:space="preserve"> de gegevens in de lichtgroen gekleurde velden in)</t>
    </r>
  </si>
  <si>
    <t>Maand waarin de metingen hebben plaatsgevonden</t>
  </si>
  <si>
    <t xml:space="preserve">Basisgegevens gebouw </t>
  </si>
  <si>
    <r>
      <t xml:space="preserve">Margegebied CO2-concentratie 
</t>
    </r>
    <r>
      <rPr>
        <i/>
        <sz val="10"/>
        <color theme="2" tint="-0.749992370372631"/>
        <rFont val="Arial"/>
        <family val="2"/>
      </rPr>
      <t>(minimaal 95% van de lestijd)</t>
    </r>
  </si>
  <si>
    <t xml:space="preserve">Vul op het invulblad (zie tweede tabblad) alle namen en adresgegevens in van schoollocaties voor funderend onderwijs binnen de gemeente (PO en VO, inclusief scholen voor speciaal onderwijs). </t>
  </si>
  <si>
    <t xml:space="preserve">De Rekentool portefeuillebeeld binnenklimaat kan gebruikt worden om de indicatieve prestatie van het binnenklimaat op de scholen voor funderend onderwijs binnen de gemeente eenvoudig in één oogopslag inzichtelijk te maken. Op basis van een bijbehorende indicatieve meetmethode worden de ventilatie en de binnentemperatuur op de scholen inzichtelijk gemaakt. De meetresultaten kunnen in deze tool worden ingevuld en krijgen vervolgens op basis van een score een prestatie indicatie met een kleurcodering. Deze prestatie indicatie kan vervolgens eenvoudig gefilterd worden van hoog (niet optimaal) naar laag (optimaal) zodat urgenties voor een eventuele vervolgaanpak bepaald kunnen worden. </t>
  </si>
  <si>
    <t>Voldoende / goed = 1 (weging 0,7)</t>
  </si>
  <si>
    <t>Adres (straat, nummer)</t>
  </si>
  <si>
    <t>&gt;&gt; LINK</t>
  </si>
  <si>
    <t xml:space="preserve">De gebruiksaanwijzing van de Eenvoudige portefeuillescan kunt u vinden via de volgende link: </t>
  </si>
  <si>
    <t>&gt;&gt; MAIL</t>
  </si>
  <si>
    <t>&gt;&gt; www.ventilatiehulp.nl</t>
  </si>
  <si>
    <r>
      <t xml:space="preserve">Deze rekentool maakt onderdeel uit van het Actieplan versnelde verbetering van ventilatie op scholen van het Ministerie van Onderwijs, Cultuur en Wetenschap. Eén van de maatregelen binnen het actieplan is dat gemeenten samen met de schoolbesturen de ventilatie op de scholen in kaart brengen. Omdat ventilatie niet losstaat van de binnentemperatuur en goed ventileren afhankelijk is van meerdere factoren, is er een uniforme meetmethode ontwikkeld die over een ruimere periode een objectief portefeuillebeeld inzichtelijk maakt. Op basis van deze eerste portefeuillescan kunnen lokaal gezamenlijk vervolgacties bepaald worden. De gegevens die aan Kenniscentrum Ruimte-OK worden aangeleverd worden ook via een geaggregeerde rapportage aan het Ministerie van Onderwijs, Cultuur en Wetenschap opgeleverd. 
</t>
    </r>
    <r>
      <rPr>
        <sz val="16"/>
        <color theme="2" tint="-0.749992370372631"/>
        <rFont val="Arial"/>
        <family val="2"/>
      </rPr>
      <t xml:space="preserve"> </t>
    </r>
    <r>
      <rPr>
        <sz val="10"/>
        <color theme="2" tint="-0.749992370372631"/>
        <rFont val="Arial"/>
        <family val="2"/>
      </rPr>
      <t xml:space="preserve">
&gt;&gt; Gezamenlijk actieplan voor snelle verbetering van ventilatie op scholen: 
</t>
    </r>
  </si>
  <si>
    <t xml:space="preserve">
&gt;&gt; LINK</t>
  </si>
  <si>
    <t>Het binnenklimaat maakt daarbij onderdeel uit van de integrale huisvestingskwaliteit. Binnenklimaat staat niet los van de overige kwaliteitsthema's zoals het bredere binnenmilieu, toegankelijkheid, duurzaamheid enzovoorts. Wilt u aan de slag met de integrale huisvestingskwaliteit? Zie dan ook het Kwaliteitskader Onderwijshuisvesting:</t>
  </si>
  <si>
    <t xml:space="preserve">&gt;&gt; Publicatie Naar een Duurzaam IHP: </t>
  </si>
  <si>
    <t xml:space="preserve">Wilt u meer informatie over het lokaal verduurzamen van de samenwerking richting goede en gezonde schoogebouwen? Maak dan gebruik van het ondersteuningsaanbod van Kenniscentrum Ruimte-OK. Door middel van handreikingen en ondersteuning op locatie helpen wij u op gang om samen met uw samenwerkingspartners van inzicht naar uitzicht te komen. Kennis toepasbaar maken dus.
&gt;&gt; Handreiking Duurzaam Meerjaren Gebouwenbeheer: 
</t>
  </si>
  <si>
    <t xml:space="preserve">
&gt;&gt; LINK</t>
  </si>
  <si>
    <t xml:space="preserve">&gt;&gt; Alle informatie en een overzicht van de ondersteuningsprogramma's: </t>
  </si>
  <si>
    <t xml:space="preserve">De rekentool portefeuillebeeld binnenklimaat op scholen voor funderend onderwijs maakt onderdeel uit van het ondersteuningsprogramma Optimaal ventileren op scholen. Deze rekentool kan gebruikt worden als hulpmiddel om op eenvoudige wijze een lokaal gezamenlijk portefeuillebeeld aangaande het binnenklimaat te verkrijgen. Als basis voor het invullen van de rekentool wordt een indicatieve meetmethode gebruikt, waarmee op schoollocaties steekproefsgewijs in enkele lokalen gemeten kan worden. De meetmethode en de rekentool zijn slechts hulpmiddelen en geven een eerste indicatie van mogelijke urgentie voor de vervolgaanpak. Het kan zijn dat na gebruik van de meetmethode of de rekentool vervolgonderzoek noodzakelijk is op locatie. Deze rekentool of de onderliggende meetmethode geven geen formeel juridisch oordeel over het daadwerkelijke binnenklimaat op de schoollocatie, maar slechts een eerste beeld (van grof naar fijn). Aan het gebruik van de meetmethode of deze rekentool kunnen dan ook geen rechten worden ontleend. Kenniscentrum Ruimte-OK voert zelf geen metingen of werkzaamheden op schoollocaties uit. Scholen en/of gemeenten kunnen aan de hand van deze rekentool zelf besluiten verdiepend onderzoek in te stellen waar gewenst.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</si>
</sst>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2]\ * #,##0.00_ ;_ [$€-2]\ * \-#,##0.00_ ;_ [$€-2]\ * &quot;-&quot;??_ ;_ @_ "/>
    <numFmt numFmtId="165" formatCode="0.0"/>
    <numFmt numFmtId="166" formatCode="_-* #,##0.00_-;_-* #,##0.00\-;_-* &quot;-&quot;??_-;_-@_-"/>
    <numFmt numFmtId="167" formatCode="_-* #,##0_-;_-* #,##0\-;_-* &quot;-&quot;??_-;_-@_-"/>
    <numFmt numFmtId="168" formatCode="0.0000"/>
    <numFmt numFmtId="169" formatCode="0.0%"/>
    <numFmt numFmtId="170" formatCode="_ * #,##0_ ;_ * \-#,##0_ ;_ * &quot;-&quot;??_ ;_ @_ "/>
    <numFmt numFmtId="171" formatCode="0.00000"/>
  </numFmts>
  <fonts count="51" x14ac:knownFonts="1">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sz val="12"/>
      <color theme="1"/>
      <name val="Calibri"/>
      <family val="2"/>
      <scheme val="minor"/>
    </font>
    <font>
      <b/>
      <sz val="11"/>
      <color rgb="FFFF0000"/>
      <name val="Calibri"/>
      <family val="2"/>
      <scheme val="minor"/>
    </font>
    <font>
      <sz val="11"/>
      <color theme="1"/>
      <name val="Calibri"/>
      <family val="2"/>
      <scheme val="minor"/>
    </font>
    <font>
      <b/>
      <sz val="11"/>
      <color rgb="FF00B050"/>
      <name val="Calibri"/>
      <family val="2"/>
      <scheme val="minor"/>
    </font>
    <font>
      <u/>
      <sz val="11"/>
      <color theme="10"/>
      <name val="Calibri"/>
      <family val="2"/>
      <scheme val="minor"/>
    </font>
    <font>
      <sz val="11"/>
      <color rgb="FF7030A0"/>
      <name val="Calibri"/>
      <family val="2"/>
      <scheme val="minor"/>
    </font>
    <font>
      <strike/>
      <sz val="11"/>
      <color theme="1"/>
      <name val="Calibri"/>
      <family val="2"/>
      <scheme val="minor"/>
    </font>
    <font>
      <i/>
      <sz val="11"/>
      <color theme="1"/>
      <name val="Calibri"/>
      <family val="2"/>
      <scheme val="minor"/>
    </font>
    <font>
      <sz val="10"/>
      <color theme="1"/>
      <name val="Verdana"/>
      <family val="2"/>
    </font>
    <font>
      <sz val="10"/>
      <color rgb="FF000000"/>
      <name val="Times New Roman"/>
      <family val="1"/>
    </font>
    <font>
      <b/>
      <strike/>
      <sz val="11"/>
      <color theme="1"/>
      <name val="Calibri"/>
      <family val="2"/>
      <scheme val="minor"/>
    </font>
    <font>
      <sz val="11"/>
      <color theme="1"/>
      <name val="Arial"/>
      <family val="2"/>
    </font>
    <font>
      <sz val="10"/>
      <color theme="1"/>
      <name val="Arial"/>
      <family val="2"/>
    </font>
    <font>
      <b/>
      <sz val="20"/>
      <color theme="0"/>
      <name val="Arial"/>
      <family val="2"/>
    </font>
    <font>
      <i/>
      <sz val="20"/>
      <color theme="0"/>
      <name val="Arial"/>
      <family val="2"/>
    </font>
    <font>
      <b/>
      <sz val="12"/>
      <color theme="0"/>
      <name val="Arial"/>
      <family val="2"/>
    </font>
    <font>
      <b/>
      <i/>
      <sz val="12"/>
      <color theme="0"/>
      <name val="Arial"/>
      <family val="2"/>
    </font>
    <font>
      <sz val="20"/>
      <color theme="0"/>
      <name val="Arial"/>
      <family val="2"/>
    </font>
    <font>
      <b/>
      <sz val="11"/>
      <color theme="1"/>
      <name val="Arial"/>
      <family val="2"/>
    </font>
    <font>
      <sz val="10"/>
      <color theme="2" tint="-0.749992370372631"/>
      <name val="Arial"/>
      <family val="2"/>
    </font>
    <font>
      <i/>
      <sz val="10"/>
      <color theme="2" tint="-0.749992370372631"/>
      <name val="Arial"/>
      <family val="2"/>
    </font>
    <font>
      <sz val="11"/>
      <color theme="2" tint="-0.749992370372631"/>
      <name val="Arial"/>
      <family val="2"/>
    </font>
    <font>
      <b/>
      <sz val="10"/>
      <color theme="2" tint="-0.749992370372631"/>
      <name val="Arial"/>
      <family val="2"/>
    </font>
    <font>
      <b/>
      <sz val="11"/>
      <color theme="2" tint="-0.749992370372631"/>
      <name val="Arial"/>
      <family val="2"/>
    </font>
    <font>
      <b/>
      <sz val="14"/>
      <color rgb="FFFFFFFF"/>
      <name val="Arial"/>
      <family val="2"/>
    </font>
    <font>
      <sz val="14"/>
      <color rgb="FFFFFFFF"/>
      <name val="Arial"/>
      <family val="2"/>
    </font>
    <font>
      <sz val="14"/>
      <color theme="2" tint="-0.749992370372631"/>
      <name val="Arial"/>
      <family val="2"/>
    </font>
    <font>
      <sz val="8"/>
      <color theme="1"/>
      <name val="Arial"/>
      <family val="2"/>
    </font>
    <font>
      <b/>
      <sz val="11"/>
      <color theme="0"/>
      <name val="Arial"/>
      <family val="2"/>
    </font>
    <font>
      <sz val="11"/>
      <color theme="0"/>
      <name val="Arial"/>
      <family val="2"/>
    </font>
    <font>
      <b/>
      <sz val="10"/>
      <color theme="0"/>
      <name val="Arial"/>
      <family val="2"/>
    </font>
    <font>
      <sz val="11"/>
      <color rgb="FF00B050"/>
      <name val="Calibri"/>
      <family val="2"/>
      <scheme val="minor"/>
    </font>
    <font>
      <sz val="11"/>
      <color theme="4" tint="0.39997558519241921"/>
      <name val="Calibri"/>
      <family val="2"/>
      <scheme val="minor"/>
    </font>
    <font>
      <sz val="10"/>
      <name val="Arial"/>
      <family val="2"/>
    </font>
    <font>
      <b/>
      <i/>
      <sz val="10"/>
      <color theme="2" tint="-0.749992370372631"/>
      <name val="Arial"/>
      <family val="2"/>
    </font>
    <font>
      <b/>
      <sz val="9"/>
      <color theme="0"/>
      <name val="Arial"/>
      <family val="2"/>
    </font>
    <font>
      <b/>
      <sz val="9"/>
      <color theme="2" tint="-0.749992370372631"/>
      <name val="Arial"/>
      <family val="2"/>
    </font>
    <font>
      <b/>
      <sz val="9"/>
      <color theme="0"/>
      <name val="Calibri"/>
      <family val="2"/>
      <scheme val="minor"/>
    </font>
    <font>
      <b/>
      <sz val="9"/>
      <color theme="1"/>
      <name val="Arial"/>
      <family val="2"/>
    </font>
    <font>
      <b/>
      <sz val="9"/>
      <color theme="1"/>
      <name val="Calibri"/>
      <family val="2"/>
      <scheme val="minor"/>
    </font>
    <font>
      <i/>
      <sz val="12"/>
      <color rgb="FFFFFFFF"/>
      <name val="Arial"/>
      <family val="2"/>
    </font>
    <font>
      <i/>
      <u/>
      <sz val="12"/>
      <color rgb="FFFFFFFF"/>
      <name val="Arial"/>
      <family val="2"/>
    </font>
    <font>
      <b/>
      <sz val="12"/>
      <color theme="1"/>
      <name val="Arial"/>
      <family val="2"/>
    </font>
    <font>
      <b/>
      <sz val="12"/>
      <color theme="1"/>
      <name val="Calibri"/>
      <family val="2"/>
      <scheme val="minor"/>
    </font>
    <font>
      <u/>
      <sz val="10"/>
      <color theme="2" tint="-0.749992370372631"/>
      <name val="Arial"/>
      <family val="2"/>
    </font>
    <font>
      <b/>
      <u/>
      <sz val="11"/>
      <color theme="5"/>
      <name val="Calibri"/>
      <family val="2"/>
      <scheme val="minor"/>
    </font>
    <font>
      <sz val="16"/>
      <color theme="2" tint="-0.749992370372631"/>
      <name val="Arial"/>
      <family val="2"/>
    </font>
  </fonts>
  <fills count="30">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rgb="FFF7D9FB"/>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FFFF"/>
        <bgColor indexed="64"/>
      </patternFill>
    </fill>
    <fill>
      <patternFill patternType="solid">
        <fgColor rgb="FF00B050"/>
        <bgColor indexed="64"/>
      </patternFill>
    </fill>
    <fill>
      <patternFill patternType="solid">
        <fgColor rgb="FF38B5AA"/>
        <bgColor indexed="64"/>
      </patternFill>
    </fill>
    <fill>
      <patternFill patternType="solid">
        <fgColor theme="5" tint="-0.249977111117893"/>
        <bgColor indexed="64"/>
      </patternFill>
    </fill>
    <fill>
      <patternFill patternType="solid">
        <fgColor theme="3"/>
        <bgColor indexed="64"/>
      </patternFill>
    </fill>
    <fill>
      <patternFill patternType="solid">
        <fgColor theme="5"/>
        <bgColor indexed="64"/>
      </patternFill>
    </fill>
    <fill>
      <patternFill patternType="solid">
        <fgColor theme="6" tint="0.79998168889431442"/>
        <bgColor indexed="64"/>
      </patternFill>
    </fill>
    <fill>
      <patternFill patternType="solid">
        <fgColor theme="5" tint="0.79998168889431442"/>
        <bgColor rgb="FF000000"/>
      </patternFill>
    </fill>
    <fill>
      <patternFill patternType="solid">
        <fgColor theme="7" tint="0.79998168889431442"/>
        <bgColor rgb="FF000000"/>
      </patternFill>
    </fill>
    <fill>
      <patternFill patternType="solid">
        <fgColor theme="4" tint="-0.249977111117893"/>
        <bgColor indexed="64"/>
      </patternFill>
    </fill>
    <fill>
      <patternFill patternType="solid">
        <fgColor rgb="FFC00000"/>
        <bgColor indexed="64"/>
      </patternFill>
    </fill>
    <fill>
      <patternFill patternType="solid">
        <fgColor rgb="FFFC8604"/>
        <bgColor indexed="64"/>
      </patternFill>
    </fill>
    <fill>
      <patternFill patternType="solid">
        <fgColor rgb="FFFFC000"/>
        <bgColor indexed="64"/>
      </patternFill>
    </fill>
    <fill>
      <patternFill patternType="solid">
        <fgColor rgb="FF00682F"/>
        <bgColor indexed="64"/>
      </patternFill>
    </fill>
    <fill>
      <patternFill patternType="solid">
        <fgColor rgb="FF97F3AF"/>
        <bgColor indexed="64"/>
      </patternFill>
    </fill>
    <fill>
      <patternFill patternType="solid">
        <fgColor theme="9"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medium">
        <color indexed="64"/>
      </bottom>
      <diagonal/>
    </border>
    <border>
      <left style="medium">
        <color indexed="64"/>
      </left>
      <right style="thin">
        <color theme="2" tint="-0.749992370372631"/>
      </right>
      <top style="medium">
        <color indexed="64"/>
      </top>
      <bottom style="medium">
        <color indexed="64"/>
      </bottom>
      <diagonal/>
    </border>
    <border>
      <left style="thin">
        <color theme="2" tint="-0.749992370372631"/>
      </left>
      <right style="thin">
        <color theme="2" tint="-0.749992370372631"/>
      </right>
      <top style="medium">
        <color indexed="64"/>
      </top>
      <bottom style="medium">
        <color indexed="64"/>
      </bottom>
      <diagonal/>
    </border>
    <border>
      <left style="thin">
        <color theme="2" tint="-0.749992370372631"/>
      </left>
      <right style="medium">
        <color indexed="64"/>
      </right>
      <top style="medium">
        <color indexed="64"/>
      </top>
      <bottom style="medium">
        <color indexed="64"/>
      </bottom>
      <diagonal/>
    </border>
    <border>
      <left/>
      <right style="medium">
        <color theme="2" tint="-0.749992370372631"/>
      </right>
      <top/>
      <bottom/>
      <diagonal/>
    </border>
    <border>
      <left style="thin">
        <color theme="2" tint="-0.749992370372631"/>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14">
    <xf numFmtId="0" fontId="0" fillId="0" borderId="0"/>
    <xf numFmtId="166" fontId="4" fillId="0" borderId="0" applyFont="0" applyFill="0" applyBorder="0" applyAlignment="0" applyProtection="0"/>
    <xf numFmtId="166" fontId="4"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0"/>
    <xf numFmtId="43" fontId="6" fillId="0" borderId="0" applyFont="0" applyFill="0" applyBorder="0" applyAlignment="0" applyProtection="0"/>
    <xf numFmtId="0" fontId="13" fillId="0" borderId="0"/>
    <xf numFmtId="43" fontId="6" fillId="0" borderId="0" applyFont="0" applyFill="0" applyBorder="0" applyAlignment="0" applyProtection="0"/>
    <xf numFmtId="0" fontId="16" fillId="0" borderId="0"/>
    <xf numFmtId="9" fontId="16" fillId="0" borderId="0" applyFont="0" applyFill="0" applyBorder="0" applyAlignment="0" applyProtection="0"/>
  </cellStyleXfs>
  <cellXfs count="362">
    <xf numFmtId="0" fontId="0" fillId="0" borderId="0" xfId="0"/>
    <xf numFmtId="0" fontId="2" fillId="0" borderId="0" xfId="0" applyFont="1"/>
    <xf numFmtId="0" fontId="0" fillId="0" borderId="1" xfId="0" applyBorder="1"/>
    <xf numFmtId="0" fontId="2" fillId="0" borderId="0" xfId="0" applyFont="1" applyAlignment="1">
      <alignment horizontal="center"/>
    </xf>
    <xf numFmtId="0" fontId="0" fillId="0" borderId="0" xfId="0" applyBorder="1"/>
    <xf numFmtId="164" fontId="0" fillId="0" borderId="1" xfId="0" applyNumberFormat="1" applyBorder="1"/>
    <xf numFmtId="1" fontId="0" fillId="0" borderId="1" xfId="0" applyNumberFormat="1" applyBorder="1"/>
    <xf numFmtId="0" fontId="0" fillId="5" borderId="1" xfId="0" applyFill="1" applyBorder="1"/>
    <xf numFmtId="0" fontId="0" fillId="0" borderId="0" xfId="0" applyFill="1" applyBorder="1"/>
    <xf numFmtId="164" fontId="0" fillId="5" borderId="1" xfId="0" applyNumberFormat="1" applyFill="1" applyBorder="1"/>
    <xf numFmtId="0" fontId="2" fillId="7" borderId="9" xfId="0" applyFont="1" applyFill="1" applyBorder="1"/>
    <xf numFmtId="0" fontId="2" fillId="7" borderId="10" xfId="0" applyFont="1" applyFill="1" applyBorder="1"/>
    <xf numFmtId="0" fontId="0" fillId="0" borderId="1" xfId="0" applyFill="1" applyBorder="1"/>
    <xf numFmtId="0" fontId="1" fillId="0" borderId="0" xfId="0" applyFont="1"/>
    <xf numFmtId="0" fontId="2" fillId="0" borderId="1" xfId="0" applyFont="1"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6" borderId="9" xfId="0" applyFill="1" applyBorder="1"/>
    <xf numFmtId="0" fontId="0" fillId="6" borderId="16" xfId="0" applyFill="1" applyBorder="1"/>
    <xf numFmtId="0" fontId="1" fillId="0" borderId="1" xfId="0" applyFont="1" applyBorder="1"/>
    <xf numFmtId="0" fontId="7" fillId="0" borderId="1" xfId="0" applyFont="1" applyBorder="1"/>
    <xf numFmtId="0" fontId="1" fillId="0" borderId="0" xfId="0" applyFont="1" applyBorder="1"/>
    <xf numFmtId="165" fontId="0" fillId="0" borderId="28" xfId="0" applyNumberFormat="1" applyBorder="1"/>
    <xf numFmtId="0" fontId="1" fillId="0" borderId="1" xfId="0" applyFont="1" applyFill="1" applyBorder="1"/>
    <xf numFmtId="165" fontId="1" fillId="0" borderId="1" xfId="0" applyNumberFormat="1" applyFont="1" applyBorder="1"/>
    <xf numFmtId="0" fontId="0" fillId="0" borderId="32" xfId="0" applyBorder="1"/>
    <xf numFmtId="2" fontId="0" fillId="0" borderId="0" xfId="0" applyNumberFormat="1" applyBorder="1"/>
    <xf numFmtId="0" fontId="0" fillId="0" borderId="28" xfId="0" applyBorder="1"/>
    <xf numFmtId="165" fontId="0" fillId="0" borderId="32" xfId="0" applyNumberFormat="1" applyBorder="1"/>
    <xf numFmtId="165" fontId="0" fillId="0" borderId="0" xfId="0" applyNumberFormat="1" applyBorder="1"/>
    <xf numFmtId="0" fontId="0" fillId="0" borderId="33" xfId="0" applyBorder="1"/>
    <xf numFmtId="0" fontId="0" fillId="0" borderId="34" xfId="0" applyBorder="1"/>
    <xf numFmtId="0" fontId="2" fillId="10" borderId="9" xfId="0" applyFont="1" applyFill="1" applyBorder="1"/>
    <xf numFmtId="0" fontId="2" fillId="9" borderId="29" xfId="0" applyFont="1" applyFill="1" applyBorder="1"/>
    <xf numFmtId="0" fontId="2" fillId="9" borderId="30" xfId="0" applyFont="1" applyFill="1" applyBorder="1"/>
    <xf numFmtId="0" fontId="0" fillId="9" borderId="30" xfId="0" applyFill="1" applyBorder="1"/>
    <xf numFmtId="2" fontId="0" fillId="0" borderId="32" xfId="0" applyNumberFormat="1" applyBorder="1"/>
    <xf numFmtId="0" fontId="2" fillId="7" borderId="29" xfId="0" applyFont="1" applyFill="1" applyBorder="1"/>
    <xf numFmtId="0" fontId="2" fillId="7" borderId="30" xfId="0" applyFont="1" applyFill="1" applyBorder="1"/>
    <xf numFmtId="0" fontId="2" fillId="7" borderId="16" xfId="0" applyFont="1" applyFill="1" applyBorder="1"/>
    <xf numFmtId="0" fontId="5" fillId="0" borderId="1" xfId="0" applyFont="1" applyFill="1" applyBorder="1"/>
    <xf numFmtId="0" fontId="8" fillId="0" borderId="0" xfId="4" applyBorder="1"/>
    <xf numFmtId="168" fontId="9" fillId="0" borderId="1" xfId="0" applyNumberFormat="1" applyFont="1" applyBorder="1"/>
    <xf numFmtId="0" fontId="0" fillId="0" borderId="0" xfId="0" applyFill="1"/>
    <xf numFmtId="168" fontId="11" fillId="11" borderId="1" xfId="0" applyNumberFormat="1" applyFont="1" applyFill="1" applyBorder="1"/>
    <xf numFmtId="1" fontId="0" fillId="0" borderId="0" xfId="0" applyNumberFormat="1" applyBorder="1"/>
    <xf numFmtId="168" fontId="9" fillId="14" borderId="1" xfId="0" applyNumberFormat="1" applyFont="1" applyFill="1" applyBorder="1"/>
    <xf numFmtId="0" fontId="2" fillId="8" borderId="1" xfId="0" applyFont="1" applyFill="1" applyBorder="1"/>
    <xf numFmtId="171" fontId="9" fillId="0" borderId="1" xfId="0" applyNumberFormat="1" applyFont="1" applyBorder="1"/>
    <xf numFmtId="0" fontId="1" fillId="8" borderId="1" xfId="0" applyFont="1" applyFill="1" applyBorder="1"/>
    <xf numFmtId="0" fontId="14" fillId="0" borderId="0" xfId="0" applyFont="1" applyFill="1"/>
    <xf numFmtId="0" fontId="14" fillId="0" borderId="0" xfId="0" applyFont="1" applyFill="1" applyAlignment="1">
      <alignment horizontal="right"/>
    </xf>
    <xf numFmtId="0" fontId="10" fillId="0" borderId="0" xfId="0" applyFont="1" applyFill="1"/>
    <xf numFmtId="171" fontId="10" fillId="0" borderId="0" xfId="0" applyNumberFormat="1" applyFont="1" applyFill="1"/>
    <xf numFmtId="0" fontId="23" fillId="9" borderId="1" xfId="0" applyFont="1" applyFill="1" applyBorder="1" applyProtection="1">
      <protection locked="0"/>
    </xf>
    <xf numFmtId="0" fontId="16" fillId="0" borderId="0" xfId="0" applyFont="1"/>
    <xf numFmtId="0" fontId="16" fillId="0" borderId="29" xfId="0" applyFont="1" applyBorder="1"/>
    <xf numFmtId="0" fontId="16" fillId="0" borderId="30" xfId="0" applyFont="1" applyBorder="1"/>
    <xf numFmtId="0" fontId="16" fillId="0" borderId="31" xfId="0" applyFont="1" applyBorder="1"/>
    <xf numFmtId="0" fontId="16" fillId="0" borderId="32" xfId="0" applyFont="1" applyBorder="1"/>
    <xf numFmtId="0" fontId="16" fillId="0" borderId="0" xfId="0" applyFont="1" applyBorder="1"/>
    <xf numFmtId="0" fontId="16" fillId="0" borderId="28" xfId="0" applyFont="1" applyBorder="1"/>
    <xf numFmtId="0" fontId="16" fillId="0" borderId="32" xfId="0" applyFont="1" applyBorder="1" applyAlignment="1">
      <alignment wrapText="1"/>
    </xf>
    <xf numFmtId="0" fontId="16" fillId="0" borderId="28" xfId="0" applyFont="1" applyBorder="1" applyAlignment="1"/>
    <xf numFmtId="0" fontId="16" fillId="0" borderId="0" xfId="0" applyFont="1" applyAlignment="1"/>
    <xf numFmtId="0" fontId="16" fillId="0" borderId="0" xfId="0" applyFont="1" applyAlignment="1">
      <alignment wrapText="1"/>
    </xf>
    <xf numFmtId="0" fontId="16" fillId="0" borderId="0" xfId="0" applyFont="1" applyAlignment="1">
      <alignment horizontal="left" wrapText="1"/>
    </xf>
    <xf numFmtId="165" fontId="16" fillId="0" borderId="0" xfId="0" applyNumberFormat="1" applyFont="1"/>
    <xf numFmtId="2" fontId="16" fillId="0" borderId="0" xfId="0" applyNumberFormat="1" applyFont="1"/>
    <xf numFmtId="0" fontId="16" fillId="0" borderId="17" xfId="0" applyFont="1" applyBorder="1"/>
    <xf numFmtId="0" fontId="16" fillId="0" borderId="35" xfId="0" applyFont="1" applyBorder="1"/>
    <xf numFmtId="0" fontId="23" fillId="0" borderId="0" xfId="0" applyFont="1" applyBorder="1"/>
    <xf numFmtId="0" fontId="23" fillId="0" borderId="12" xfId="0" applyFont="1" applyBorder="1"/>
    <xf numFmtId="0" fontId="23" fillId="9" borderId="1" xfId="0" applyFont="1" applyFill="1" applyBorder="1" applyAlignment="1" applyProtection="1">
      <alignment horizontal="left"/>
      <protection locked="0"/>
    </xf>
    <xf numFmtId="0" fontId="15" fillId="0" borderId="0" xfId="0" applyFont="1" applyProtection="1"/>
    <xf numFmtId="0" fontId="15" fillId="0" borderId="0" xfId="0" applyFont="1" applyAlignment="1" applyProtection="1">
      <alignment horizontal="left"/>
    </xf>
    <xf numFmtId="0" fontId="15" fillId="0" borderId="0" xfId="0" applyFont="1" applyFill="1" applyProtection="1"/>
    <xf numFmtId="0" fontId="22" fillId="0" borderId="0" xfId="0" applyFont="1" applyProtection="1"/>
    <xf numFmtId="0" fontId="25" fillId="0" borderId="0" xfId="0" applyFont="1" applyProtection="1"/>
    <xf numFmtId="0" fontId="26" fillId="0" borderId="0" xfId="0" applyFont="1" applyFill="1" applyBorder="1" applyAlignment="1" applyProtection="1">
      <alignment horizontal="center"/>
    </xf>
    <xf numFmtId="0" fontId="25" fillId="0" borderId="34" xfId="0" applyFont="1" applyFill="1" applyBorder="1" applyAlignment="1" applyProtection="1"/>
    <xf numFmtId="0" fontId="23" fillId="0" borderId="0" xfId="0" applyFont="1" applyFill="1" applyProtection="1"/>
    <xf numFmtId="0" fontId="23" fillId="0" borderId="0" xfId="0" applyFont="1" applyProtection="1"/>
    <xf numFmtId="0" fontId="31" fillId="0" borderId="0" xfId="0" applyFont="1" applyProtection="1"/>
    <xf numFmtId="0" fontId="31" fillId="0" borderId="0" xfId="0" applyFont="1" applyAlignment="1" applyProtection="1">
      <alignment horizontal="left"/>
    </xf>
    <xf numFmtId="0" fontId="31" fillId="0" borderId="0" xfId="0" applyFont="1" applyFill="1" applyProtection="1"/>
    <xf numFmtId="0" fontId="0" fillId="13" borderId="1" xfId="0" applyFill="1" applyBorder="1"/>
    <xf numFmtId="165" fontId="35" fillId="0" borderId="1" xfId="0" applyNumberFormat="1" applyFont="1" applyBorder="1"/>
    <xf numFmtId="0" fontId="35" fillId="0" borderId="1" xfId="0" applyFont="1" applyBorder="1"/>
    <xf numFmtId="165" fontId="36" fillId="0" borderId="1" xfId="0" applyNumberFormat="1" applyFont="1" applyBorder="1"/>
    <xf numFmtId="0" fontId="23" fillId="9" borderId="20" xfId="0" applyFont="1" applyFill="1" applyBorder="1" applyProtection="1">
      <protection locked="0"/>
    </xf>
    <xf numFmtId="0" fontId="23" fillId="9" borderId="40" xfId="0" applyFont="1" applyFill="1" applyBorder="1" applyProtection="1">
      <protection locked="0"/>
    </xf>
    <xf numFmtId="0" fontId="37" fillId="21" borderId="20" xfId="0" applyFont="1" applyFill="1" applyBorder="1" applyProtection="1">
      <protection locked="0"/>
    </xf>
    <xf numFmtId="0" fontId="37" fillId="21" borderId="1" xfId="0" applyFont="1" applyFill="1" applyBorder="1" applyProtection="1">
      <protection locked="0"/>
    </xf>
    <xf numFmtId="168" fontId="9" fillId="5" borderId="1" xfId="0" applyNumberFormat="1" applyFont="1" applyFill="1" applyBorder="1"/>
    <xf numFmtId="171" fontId="0" fillId="5" borderId="1" xfId="0" applyNumberFormat="1" applyFill="1" applyBorder="1"/>
    <xf numFmtId="0" fontId="27" fillId="20" borderId="30" xfId="0" applyFont="1" applyFill="1" applyBorder="1" applyAlignment="1" applyProtection="1">
      <alignment horizontal="center"/>
    </xf>
    <xf numFmtId="0" fontId="2" fillId="0" borderId="53" xfId="0" applyFont="1" applyFill="1" applyBorder="1"/>
    <xf numFmtId="0" fontId="2" fillId="0" borderId="0" xfId="0" applyFont="1" applyFill="1" applyBorder="1"/>
    <xf numFmtId="0" fontId="0" fillId="0" borderId="0" xfId="0" applyFont="1"/>
    <xf numFmtId="165" fontId="0" fillId="0" borderId="0" xfId="0" applyNumberFormat="1" applyFont="1" applyFill="1" applyBorder="1"/>
    <xf numFmtId="0" fontId="11" fillId="0" borderId="0" xfId="0" applyFont="1"/>
    <xf numFmtId="0" fontId="37" fillId="21" borderId="19" xfId="0" applyFont="1" applyFill="1" applyBorder="1" applyProtection="1">
      <protection locked="0"/>
    </xf>
    <xf numFmtId="0" fontId="37" fillId="21" borderId="37" xfId="0" applyFont="1" applyFill="1" applyBorder="1" applyProtection="1">
      <protection locked="0"/>
    </xf>
    <xf numFmtId="0" fontId="37" fillId="21" borderId="39" xfId="0" applyFont="1" applyFill="1" applyBorder="1" applyProtection="1">
      <protection locked="0"/>
    </xf>
    <xf numFmtId="2" fontId="2" fillId="7" borderId="30" xfId="0" applyNumberFormat="1" applyFont="1" applyFill="1" applyBorder="1"/>
    <xf numFmtId="49" fontId="0" fillId="0" borderId="0" xfId="0" applyNumberFormat="1" applyBorder="1"/>
    <xf numFmtId="2" fontId="2" fillId="8" borderId="1" xfId="0" applyNumberFormat="1" applyFont="1" applyFill="1" applyBorder="1" applyAlignment="1">
      <alignment wrapText="1"/>
    </xf>
    <xf numFmtId="2" fontId="2" fillId="9" borderId="1" xfId="0" applyNumberFormat="1" applyFont="1" applyFill="1" applyBorder="1" applyAlignment="1">
      <alignment wrapText="1"/>
    </xf>
    <xf numFmtId="0" fontId="2" fillId="9" borderId="1" xfId="0" applyFont="1" applyFill="1" applyBorder="1"/>
    <xf numFmtId="0" fontId="0" fillId="0" borderId="0" xfId="0" applyAlignment="1">
      <alignment horizontal="left"/>
    </xf>
    <xf numFmtId="0" fontId="16" fillId="9" borderId="20" xfId="5" applyNumberFormat="1" applyFont="1" applyFill="1" applyBorder="1" applyProtection="1">
      <protection locked="0"/>
    </xf>
    <xf numFmtId="0" fontId="16" fillId="9" borderId="1" xfId="5" applyNumberFormat="1" applyFont="1" applyFill="1" applyBorder="1" applyProtection="1">
      <protection locked="0"/>
    </xf>
    <xf numFmtId="0" fontId="16" fillId="9" borderId="40" xfId="5" applyNumberFormat="1" applyFont="1" applyFill="1" applyBorder="1" applyProtection="1">
      <protection locked="0"/>
    </xf>
    <xf numFmtId="165" fontId="0" fillId="0" borderId="0" xfId="0" applyNumberFormat="1"/>
    <xf numFmtId="0" fontId="0" fillId="0" borderId="54" xfId="0" applyBorder="1"/>
    <xf numFmtId="0" fontId="2" fillId="9" borderId="2" xfId="0" applyFont="1" applyFill="1" applyBorder="1"/>
    <xf numFmtId="0" fontId="2" fillId="10" borderId="11" xfId="0" applyFont="1" applyFill="1" applyBorder="1"/>
    <xf numFmtId="0" fontId="15" fillId="0" borderId="0" xfId="0" applyFont="1" applyAlignment="1" applyProtection="1">
      <alignment horizontal="right"/>
    </xf>
    <xf numFmtId="0" fontId="31" fillId="0" borderId="0" xfId="0" applyFont="1" applyAlignment="1" applyProtection="1">
      <alignment horizontal="right"/>
    </xf>
    <xf numFmtId="0" fontId="15" fillId="0" borderId="0" xfId="0" applyFont="1" applyBorder="1" applyProtection="1"/>
    <xf numFmtId="0" fontId="32" fillId="4" borderId="30" xfId="0" applyFont="1" applyFill="1" applyBorder="1" applyAlignment="1" applyProtection="1">
      <alignment horizontal="center"/>
    </xf>
    <xf numFmtId="0" fontId="33" fillId="4" borderId="0" xfId="0" applyFont="1" applyFill="1" applyBorder="1" applyAlignment="1" applyProtection="1">
      <alignment wrapText="1"/>
    </xf>
    <xf numFmtId="0" fontId="23" fillId="0" borderId="0" xfId="0" applyFont="1" applyBorder="1" applyAlignment="1" applyProtection="1">
      <alignment horizontal="left" vertical="center" wrapText="1"/>
    </xf>
    <xf numFmtId="0" fontId="15" fillId="0" borderId="0" xfId="0" applyFont="1" applyAlignment="1" applyProtection="1"/>
    <xf numFmtId="0" fontId="39" fillId="27" borderId="19" xfId="0" applyFont="1" applyFill="1" applyBorder="1" applyAlignment="1" applyProtection="1"/>
    <xf numFmtId="0" fontId="39" fillId="15" borderId="37" xfId="0" applyFont="1" applyFill="1" applyBorder="1" applyAlignment="1" applyProtection="1"/>
    <xf numFmtId="0" fontId="42" fillId="13" borderId="39" xfId="0" applyFont="1" applyFill="1" applyBorder="1" applyAlignment="1" applyProtection="1"/>
    <xf numFmtId="0" fontId="32" fillId="4" borderId="0" xfId="0" applyFont="1" applyFill="1" applyBorder="1" applyAlignment="1" applyProtection="1"/>
    <xf numFmtId="0" fontId="39" fillId="4" borderId="0" xfId="0" applyFont="1" applyFill="1" applyBorder="1" applyAlignment="1" applyProtection="1">
      <alignment horizontal="left"/>
    </xf>
    <xf numFmtId="0" fontId="40" fillId="4" borderId="0" xfId="0" applyFont="1" applyFill="1" applyBorder="1" applyAlignment="1" applyProtection="1">
      <alignment horizontal="left"/>
    </xf>
    <xf numFmtId="1" fontId="37" fillId="22" borderId="21" xfId="0" applyNumberFormat="1" applyFont="1" applyFill="1" applyBorder="1" applyAlignment="1" applyProtection="1">
      <alignment horizontal="center"/>
      <protection locked="0"/>
    </xf>
    <xf numFmtId="1" fontId="37" fillId="22" borderId="38" xfId="0" applyNumberFormat="1" applyFont="1" applyFill="1" applyBorder="1" applyAlignment="1" applyProtection="1">
      <alignment horizontal="center"/>
      <protection locked="0"/>
    </xf>
    <xf numFmtId="1" fontId="37" fillId="22" borderId="41" xfId="0" applyNumberFormat="1" applyFont="1" applyFill="1" applyBorder="1" applyAlignment="1" applyProtection="1">
      <alignment horizontal="center"/>
      <protection locked="0"/>
    </xf>
    <xf numFmtId="3" fontId="37" fillId="21" borderId="19" xfId="0" applyNumberFormat="1" applyFont="1" applyFill="1" applyBorder="1" applyAlignment="1" applyProtection="1">
      <alignment horizontal="right"/>
      <protection locked="0"/>
    </xf>
    <xf numFmtId="170" fontId="16" fillId="9" borderId="21" xfId="5" applyNumberFormat="1" applyFont="1" applyFill="1" applyBorder="1" applyProtection="1">
      <protection locked="0"/>
    </xf>
    <xf numFmtId="3" fontId="37" fillId="21" borderId="37" xfId="0" applyNumberFormat="1" applyFont="1" applyFill="1" applyBorder="1" applyAlignment="1" applyProtection="1">
      <alignment horizontal="right"/>
      <protection locked="0"/>
    </xf>
    <xf numFmtId="170" fontId="16" fillId="9" borderId="38" xfId="5" applyNumberFormat="1" applyFont="1" applyFill="1" applyBorder="1" applyProtection="1">
      <protection locked="0"/>
    </xf>
    <xf numFmtId="3" fontId="37" fillId="21" borderId="39" xfId="0" applyNumberFormat="1" applyFont="1" applyFill="1" applyBorder="1" applyAlignment="1" applyProtection="1">
      <alignment horizontal="right"/>
      <protection locked="0"/>
    </xf>
    <xf numFmtId="170" fontId="16" fillId="9" borderId="41" xfId="5" applyNumberFormat="1" applyFont="1" applyFill="1" applyBorder="1" applyProtection="1">
      <protection locked="0"/>
    </xf>
    <xf numFmtId="49" fontId="23" fillId="12" borderId="50" xfId="0" applyNumberFormat="1" applyFont="1" applyFill="1" applyBorder="1" applyProtection="1">
      <protection locked="0"/>
    </xf>
    <xf numFmtId="49" fontId="23" fillId="12" borderId="48" xfId="0" applyNumberFormat="1" applyFont="1" applyFill="1" applyBorder="1" applyProtection="1">
      <protection locked="0"/>
    </xf>
    <xf numFmtId="49" fontId="23" fillId="12" borderId="47" xfId="0" applyNumberFormat="1" applyFont="1" applyFill="1" applyBorder="1" applyProtection="1">
      <protection locked="0"/>
    </xf>
    <xf numFmtId="170" fontId="16" fillId="9" borderId="19" xfId="5" applyNumberFormat="1" applyFont="1" applyFill="1" applyBorder="1" applyProtection="1">
      <protection locked="0"/>
    </xf>
    <xf numFmtId="170" fontId="16" fillId="9" borderId="37" xfId="5" applyNumberFormat="1" applyFont="1" applyFill="1" applyBorder="1" applyProtection="1">
      <protection locked="0"/>
    </xf>
    <xf numFmtId="170" fontId="16" fillId="9" borderId="39" xfId="5" applyNumberFormat="1" applyFont="1" applyFill="1" applyBorder="1" applyProtection="1">
      <protection locked="0"/>
    </xf>
    <xf numFmtId="0" fontId="27" fillId="0" borderId="28" xfId="0" applyFont="1" applyFill="1" applyBorder="1" applyAlignment="1" applyProtection="1">
      <alignment horizontal="center"/>
    </xf>
    <xf numFmtId="0" fontId="23" fillId="9" borderId="20" xfId="0" applyFont="1" applyFill="1" applyBorder="1" applyAlignment="1" applyProtection="1">
      <alignment horizontal="left"/>
      <protection locked="0"/>
    </xf>
    <xf numFmtId="0" fontId="23" fillId="9" borderId="40" xfId="0" applyFont="1" applyFill="1" applyBorder="1" applyAlignment="1" applyProtection="1">
      <alignment horizontal="left"/>
      <protection locked="0"/>
    </xf>
    <xf numFmtId="0" fontId="25" fillId="0" borderId="0" xfId="0" applyFont="1" applyAlignment="1" applyProtection="1">
      <alignment horizontal="left"/>
    </xf>
    <xf numFmtId="0" fontId="25" fillId="0" borderId="0" xfId="0" applyNumberFormat="1" applyFont="1" applyAlignment="1" applyProtection="1">
      <alignment horizontal="right"/>
    </xf>
    <xf numFmtId="2" fontId="25" fillId="0" borderId="0" xfId="0" applyNumberFormat="1" applyFont="1" applyProtection="1"/>
    <xf numFmtId="0" fontId="30" fillId="0" borderId="0" xfId="0" applyFont="1" applyProtection="1"/>
    <xf numFmtId="0" fontId="46" fillId="4" borderId="11" xfId="0" applyFont="1" applyFill="1" applyBorder="1" applyAlignment="1" applyProtection="1">
      <alignment horizontal="center"/>
    </xf>
    <xf numFmtId="0" fontId="26" fillId="0" borderId="57" xfId="0" applyFont="1" applyFill="1" applyBorder="1" applyAlignment="1" applyProtection="1">
      <alignment horizontal="left"/>
    </xf>
    <xf numFmtId="0" fontId="26" fillId="0" borderId="58" xfId="0" applyFont="1" applyFill="1" applyBorder="1" applyProtection="1"/>
    <xf numFmtId="0" fontId="26" fillId="0" borderId="58" xfId="0" applyFont="1" applyFill="1" applyBorder="1" applyAlignment="1" applyProtection="1">
      <alignment horizontal="left" wrapText="1"/>
    </xf>
    <xf numFmtId="0" fontId="26" fillId="0" borderId="59" xfId="0" applyNumberFormat="1" applyFont="1" applyFill="1" applyBorder="1" applyAlignment="1" applyProtection="1">
      <alignment horizontal="left"/>
    </xf>
    <xf numFmtId="2" fontId="26" fillId="0" borderId="57" xfId="0" applyNumberFormat="1" applyFont="1" applyFill="1" applyBorder="1" applyAlignment="1" applyProtection="1">
      <alignment wrapText="1"/>
    </xf>
    <xf numFmtId="2" fontId="26" fillId="0" borderId="59" xfId="0" applyNumberFormat="1" applyFont="1" applyFill="1" applyBorder="1" applyAlignment="1" applyProtection="1">
      <alignment wrapText="1"/>
    </xf>
    <xf numFmtId="2" fontId="26" fillId="0" borderId="9" xfId="0" applyNumberFormat="1" applyFont="1" applyFill="1" applyBorder="1" applyAlignment="1" applyProtection="1">
      <alignment wrapText="1"/>
    </xf>
    <xf numFmtId="2" fontId="26" fillId="0" borderId="61" xfId="0" applyNumberFormat="1" applyFont="1" applyFill="1" applyBorder="1" applyAlignment="1" applyProtection="1">
      <alignment wrapText="1"/>
    </xf>
    <xf numFmtId="2" fontId="26" fillId="0" borderId="60" xfId="0" applyNumberFormat="1" applyFont="1" applyFill="1" applyBorder="1" applyProtection="1"/>
    <xf numFmtId="0" fontId="23" fillId="0" borderId="51" xfId="0" applyFont="1" applyFill="1" applyBorder="1" applyAlignment="1" applyProtection="1">
      <alignment horizontal="left"/>
    </xf>
    <xf numFmtId="0" fontId="23" fillId="0" borderId="52" xfId="0" applyFont="1" applyFill="1" applyBorder="1" applyAlignment="1" applyProtection="1">
      <alignment horizontal="left"/>
    </xf>
    <xf numFmtId="0" fontId="23" fillId="0" borderId="25" xfId="0" applyFont="1" applyFill="1" applyBorder="1" applyAlignment="1" applyProtection="1">
      <alignment horizontal="left"/>
    </xf>
    <xf numFmtId="0" fontId="41" fillId="27" borderId="20" xfId="0" applyFont="1" applyFill="1" applyBorder="1" applyAlignment="1" applyProtection="1"/>
    <xf numFmtId="0" fontId="41" fillId="15" borderId="1" xfId="0" applyFont="1" applyFill="1" applyBorder="1" applyAlignment="1" applyProtection="1"/>
    <xf numFmtId="0" fontId="0" fillId="0" borderId="0" xfId="0" applyAlignment="1" applyProtection="1">
      <alignment wrapText="1"/>
    </xf>
    <xf numFmtId="0" fontId="41" fillId="4" borderId="0" xfId="0" applyFont="1" applyFill="1" applyBorder="1" applyAlignment="1" applyProtection="1"/>
    <xf numFmtId="0" fontId="43" fillId="13" borderId="40" xfId="0" applyFont="1" applyFill="1" applyBorder="1" applyAlignment="1" applyProtection="1"/>
    <xf numFmtId="0" fontId="0" fillId="0" borderId="0" xfId="0" applyAlignment="1" applyProtection="1"/>
    <xf numFmtId="0" fontId="23" fillId="0" borderId="2" xfId="0" applyFont="1" applyFill="1" applyBorder="1" applyProtection="1"/>
    <xf numFmtId="0" fontId="26" fillId="0" borderId="6" xfId="0" applyFont="1" applyFill="1" applyBorder="1" applyAlignment="1" applyProtection="1">
      <alignment horizontal="left" vertical="top" wrapText="1"/>
      <protection locked="0"/>
    </xf>
    <xf numFmtId="0" fontId="26" fillId="0" borderId="5" xfId="0" applyFont="1" applyFill="1" applyBorder="1" applyAlignment="1" applyProtection="1">
      <alignment horizontal="left" vertical="top" wrapText="1"/>
      <protection locked="0"/>
    </xf>
    <xf numFmtId="0" fontId="26" fillId="0" borderId="8" xfId="0" applyFont="1" applyFill="1" applyBorder="1" applyAlignment="1" applyProtection="1">
      <alignment horizontal="left" vertical="top" wrapText="1"/>
      <protection locked="0"/>
    </xf>
    <xf numFmtId="0" fontId="26" fillId="0" borderId="0" xfId="0" applyFont="1" applyFill="1" applyBorder="1" applyAlignment="1" applyProtection="1">
      <alignment horizontal="left" vertical="top" wrapText="1"/>
      <protection locked="0"/>
    </xf>
    <xf numFmtId="2" fontId="26" fillId="0" borderId="6" xfId="0" applyNumberFormat="1" applyFont="1" applyFill="1" applyBorder="1" applyAlignment="1" applyProtection="1">
      <alignment horizontal="center" vertical="top" wrapText="1"/>
      <protection locked="0"/>
    </xf>
    <xf numFmtId="0" fontId="26" fillId="0" borderId="5" xfId="0" applyFont="1" applyFill="1" applyBorder="1" applyAlignment="1" applyProtection="1">
      <alignment horizontal="center" vertical="top" wrapText="1"/>
      <protection locked="0"/>
    </xf>
    <xf numFmtId="0" fontId="26" fillId="0" borderId="8" xfId="0" applyFont="1" applyFill="1" applyBorder="1" applyAlignment="1" applyProtection="1">
      <alignment horizontal="center" vertical="top" wrapText="1"/>
      <protection locked="0"/>
    </xf>
    <xf numFmtId="0" fontId="26" fillId="0" borderId="30" xfId="0" applyFont="1" applyFill="1" applyBorder="1" applyAlignment="1" applyProtection="1">
      <alignment horizontal="center" vertical="top" wrapText="1"/>
      <protection locked="0"/>
    </xf>
    <xf numFmtId="2" fontId="26" fillId="0" borderId="13" xfId="0" applyNumberFormat="1" applyFont="1" applyFill="1" applyBorder="1" applyAlignment="1" applyProtection="1">
      <alignment horizontal="center" vertical="top" wrapText="1"/>
      <protection locked="0"/>
    </xf>
    <xf numFmtId="0" fontId="26" fillId="0" borderId="14" xfId="0" applyFont="1" applyFill="1" applyBorder="1" applyAlignment="1" applyProtection="1">
      <alignment horizontal="center" vertical="top" wrapText="1"/>
      <protection locked="0"/>
    </xf>
    <xf numFmtId="0" fontId="26" fillId="0" borderId="15" xfId="0" applyFont="1" applyFill="1" applyBorder="1" applyAlignment="1" applyProtection="1">
      <alignment horizontal="center" vertical="top" wrapText="1"/>
      <protection locked="0"/>
    </xf>
    <xf numFmtId="0" fontId="26" fillId="0" borderId="28" xfId="0" applyFont="1" applyFill="1" applyBorder="1" applyAlignment="1" applyProtection="1">
      <alignment horizontal="left" vertical="top" wrapText="1"/>
      <protection locked="0"/>
    </xf>
    <xf numFmtId="2" fontId="23" fillId="0" borderId="6" xfId="0" applyNumberFormat="1" applyFont="1" applyFill="1" applyBorder="1" applyAlignment="1" applyProtection="1">
      <alignment horizontal="left" vertical="top" wrapText="1"/>
      <protection locked="0"/>
    </xf>
    <xf numFmtId="2" fontId="23" fillId="0" borderId="7" xfId="0" applyNumberFormat="1" applyFont="1" applyFill="1" applyBorder="1" applyAlignment="1" applyProtection="1">
      <alignment horizontal="left" vertical="top" wrapText="1"/>
      <protection locked="0"/>
    </xf>
    <xf numFmtId="2" fontId="23" fillId="0" borderId="8" xfId="0" applyNumberFormat="1" applyFont="1" applyFill="1" applyBorder="1" applyAlignment="1" applyProtection="1">
      <alignment horizontal="left" vertical="top" wrapText="1"/>
      <protection locked="0"/>
    </xf>
    <xf numFmtId="0" fontId="26" fillId="0" borderId="34" xfId="0" applyFont="1" applyFill="1" applyBorder="1" applyAlignment="1" applyProtection="1">
      <alignment horizontal="left" vertical="top" wrapText="1"/>
      <protection locked="0"/>
    </xf>
    <xf numFmtId="2" fontId="26" fillId="0" borderId="7" xfId="0" applyNumberFormat="1" applyFont="1" applyFill="1" applyBorder="1" applyAlignment="1" applyProtection="1">
      <alignment horizontal="left" vertical="top" wrapText="1"/>
      <protection locked="0"/>
    </xf>
    <xf numFmtId="0" fontId="23" fillId="0" borderId="19" xfId="0" applyFont="1" applyBorder="1" applyAlignment="1" applyProtection="1">
      <alignment horizontal="left"/>
      <protection locked="0"/>
    </xf>
    <xf numFmtId="167" fontId="23" fillId="0" borderId="20" xfId="0" applyNumberFormat="1" applyFont="1" applyBorder="1" applyProtection="1">
      <protection locked="0"/>
    </xf>
    <xf numFmtId="167" fontId="23" fillId="0" borderId="20" xfId="0" applyNumberFormat="1" applyFont="1" applyBorder="1" applyAlignment="1" applyProtection="1">
      <alignment horizontal="left"/>
      <protection locked="0"/>
    </xf>
    <xf numFmtId="2" fontId="23" fillId="0" borderId="20" xfId="0" applyNumberFormat="1" applyFont="1" applyBorder="1" applyProtection="1">
      <protection locked="0"/>
    </xf>
    <xf numFmtId="1" fontId="23" fillId="0" borderId="21" xfId="0" applyNumberFormat="1" applyFont="1" applyBorder="1" applyProtection="1">
      <protection locked="0"/>
    </xf>
    <xf numFmtId="1" fontId="23" fillId="0" borderId="0" xfId="0" applyNumberFormat="1" applyFont="1" applyFill="1" applyBorder="1" applyProtection="1">
      <protection locked="0"/>
    </xf>
    <xf numFmtId="165" fontId="23" fillId="0" borderId="19" xfId="0" applyNumberFormat="1" applyFont="1" applyBorder="1" applyAlignment="1" applyProtection="1">
      <alignment horizontal="center"/>
      <protection locked="0"/>
    </xf>
    <xf numFmtId="165" fontId="23" fillId="0" borderId="20" xfId="3" applyNumberFormat="1" applyFont="1" applyBorder="1" applyAlignment="1" applyProtection="1">
      <alignment horizontal="center"/>
      <protection locked="0"/>
    </xf>
    <xf numFmtId="165" fontId="23" fillId="0" borderId="22" xfId="3" applyNumberFormat="1" applyFont="1" applyBorder="1" applyAlignment="1" applyProtection="1">
      <alignment horizontal="center"/>
      <protection locked="0"/>
    </xf>
    <xf numFmtId="165" fontId="23" fillId="0" borderId="21" xfId="3" applyNumberFormat="1" applyFont="1" applyBorder="1" applyAlignment="1" applyProtection="1">
      <alignment horizontal="center"/>
      <protection locked="0"/>
    </xf>
    <xf numFmtId="165" fontId="23" fillId="0" borderId="55" xfId="3" applyNumberFormat="1" applyFont="1" applyBorder="1" applyAlignment="1" applyProtection="1">
      <alignment horizontal="center"/>
      <protection locked="0"/>
    </xf>
    <xf numFmtId="165" fontId="23" fillId="0" borderId="49" xfId="3" applyNumberFormat="1" applyFont="1" applyBorder="1" applyAlignment="1" applyProtection="1">
      <alignment horizontal="center"/>
      <protection locked="0"/>
    </xf>
    <xf numFmtId="165" fontId="23" fillId="0" borderId="19" xfId="3" applyNumberFormat="1" applyFont="1" applyBorder="1" applyAlignment="1" applyProtection="1">
      <alignment horizontal="center"/>
      <protection locked="0"/>
    </xf>
    <xf numFmtId="165" fontId="23" fillId="0" borderId="21" xfId="0" applyNumberFormat="1" applyFont="1" applyBorder="1" applyAlignment="1" applyProtection="1">
      <alignment horizontal="center"/>
      <protection locked="0"/>
    </xf>
    <xf numFmtId="169" fontId="23" fillId="0" borderId="0" xfId="3" applyNumberFormat="1" applyFont="1" applyFill="1" applyBorder="1" applyProtection="1">
      <protection locked="0"/>
    </xf>
    <xf numFmtId="1" fontId="23" fillId="0" borderId="19" xfId="0" applyNumberFormat="1" applyFont="1" applyBorder="1" applyAlignment="1" applyProtection="1">
      <alignment horizontal="center"/>
      <protection locked="0"/>
    </xf>
    <xf numFmtId="1" fontId="23" fillId="0" borderId="20" xfId="3" applyNumberFormat="1" applyFont="1" applyBorder="1" applyAlignment="1" applyProtection="1">
      <alignment horizontal="center"/>
      <protection locked="0"/>
    </xf>
    <xf numFmtId="0" fontId="23" fillId="0" borderId="21" xfId="0" applyFont="1" applyBorder="1" applyAlignment="1" applyProtection="1">
      <alignment horizontal="center"/>
      <protection locked="0"/>
    </xf>
    <xf numFmtId="0" fontId="23" fillId="0" borderId="28" xfId="0" applyFont="1" applyFill="1" applyBorder="1" applyProtection="1">
      <protection locked="0"/>
    </xf>
    <xf numFmtId="49" fontId="23" fillId="0" borderId="44" xfId="0" applyNumberFormat="1" applyFont="1" applyBorder="1" applyProtection="1">
      <protection locked="0"/>
    </xf>
    <xf numFmtId="0" fontId="23" fillId="0" borderId="45" xfId="0" applyFont="1" applyBorder="1" applyAlignment="1" applyProtection="1">
      <alignment horizontal="left"/>
      <protection locked="0"/>
    </xf>
    <xf numFmtId="167" fontId="23" fillId="0" borderId="36" xfId="0" applyNumberFormat="1" applyFont="1" applyBorder="1" applyProtection="1">
      <protection locked="0"/>
    </xf>
    <xf numFmtId="167" fontId="23" fillId="0" borderId="36" xfId="0" applyNumberFormat="1" applyFont="1" applyBorder="1" applyAlignment="1" applyProtection="1">
      <alignment horizontal="left"/>
      <protection locked="0"/>
    </xf>
    <xf numFmtId="2" fontId="23" fillId="0" borderId="36" xfId="0" applyNumberFormat="1" applyFont="1" applyBorder="1" applyProtection="1">
      <protection locked="0"/>
    </xf>
    <xf numFmtId="1" fontId="23" fillId="0" borderId="43" xfId="0" applyNumberFormat="1" applyFont="1" applyBorder="1" applyProtection="1">
      <protection locked="0"/>
    </xf>
    <xf numFmtId="165" fontId="23" fillId="0" borderId="45" xfId="0" applyNumberFormat="1" applyFont="1" applyBorder="1" applyAlignment="1" applyProtection="1">
      <alignment horizontal="center"/>
      <protection locked="0"/>
    </xf>
    <xf numFmtId="165" fontId="23" fillId="0" borderId="36" xfId="3" applyNumberFormat="1" applyFont="1" applyBorder="1" applyAlignment="1" applyProtection="1">
      <alignment horizontal="center"/>
      <protection locked="0"/>
    </xf>
    <xf numFmtId="165" fontId="23" fillId="0" borderId="42" xfId="3" applyNumberFormat="1" applyFont="1" applyBorder="1" applyAlignment="1" applyProtection="1">
      <alignment horizontal="center"/>
      <protection locked="0"/>
    </xf>
    <xf numFmtId="165" fontId="23" fillId="0" borderId="43" xfId="3" applyNumberFormat="1" applyFont="1" applyBorder="1" applyAlignment="1" applyProtection="1">
      <alignment horizontal="center"/>
      <protection locked="0"/>
    </xf>
    <xf numFmtId="165" fontId="23" fillId="0" borderId="1" xfId="3" applyNumberFormat="1" applyFont="1" applyBorder="1" applyAlignment="1" applyProtection="1">
      <alignment horizontal="center"/>
      <protection locked="0"/>
    </xf>
    <xf numFmtId="165" fontId="23" fillId="0" borderId="38" xfId="3" applyNumberFormat="1" applyFont="1" applyBorder="1" applyAlignment="1" applyProtection="1">
      <alignment horizontal="center"/>
      <protection locked="0"/>
    </xf>
    <xf numFmtId="165" fontId="23" fillId="0" borderId="3" xfId="3" applyNumberFormat="1" applyFont="1" applyBorder="1" applyAlignment="1" applyProtection="1">
      <alignment horizontal="center"/>
      <protection locked="0"/>
    </xf>
    <xf numFmtId="165" fontId="23" fillId="0" borderId="37" xfId="3" applyNumberFormat="1" applyFont="1" applyBorder="1" applyAlignment="1" applyProtection="1">
      <alignment horizontal="center"/>
      <protection locked="0"/>
    </xf>
    <xf numFmtId="165" fontId="23" fillId="0" borderId="38" xfId="0" applyNumberFormat="1" applyFont="1" applyBorder="1" applyAlignment="1" applyProtection="1">
      <alignment horizontal="center"/>
      <protection locked="0"/>
    </xf>
    <xf numFmtId="1" fontId="23" fillId="0" borderId="37" xfId="0" applyNumberFormat="1" applyFont="1" applyBorder="1" applyAlignment="1" applyProtection="1">
      <alignment horizontal="center"/>
      <protection locked="0"/>
    </xf>
    <xf numFmtId="1" fontId="23" fillId="0" borderId="1" xfId="3" applyNumberFormat="1" applyFont="1" applyBorder="1" applyAlignment="1" applyProtection="1">
      <alignment horizontal="center"/>
      <protection locked="0"/>
    </xf>
    <xf numFmtId="0" fontId="23" fillId="0" borderId="38" xfId="0" applyFont="1" applyBorder="1" applyAlignment="1" applyProtection="1">
      <alignment horizontal="center"/>
      <protection locked="0"/>
    </xf>
    <xf numFmtId="0" fontId="23" fillId="0" borderId="56" xfId="0" applyFont="1" applyBorder="1" applyAlignment="1" applyProtection="1">
      <alignment horizontal="left"/>
      <protection locked="0"/>
    </xf>
    <xf numFmtId="167" fontId="23" fillId="0" borderId="62" xfId="0" applyNumberFormat="1" applyFont="1" applyBorder="1" applyProtection="1">
      <protection locked="0"/>
    </xf>
    <xf numFmtId="167" fontId="23" fillId="0" borderId="62" xfId="0" applyNumberFormat="1" applyFont="1" applyBorder="1" applyAlignment="1" applyProtection="1">
      <alignment horizontal="left"/>
      <protection locked="0"/>
    </xf>
    <xf numFmtId="2" fontId="23" fillId="0" borderId="62" xfId="0" applyNumberFormat="1" applyFont="1" applyBorder="1" applyProtection="1">
      <protection locked="0"/>
    </xf>
    <xf numFmtId="1" fontId="23" fillId="0" borderId="64" xfId="0" applyNumberFormat="1" applyFont="1" applyBorder="1" applyProtection="1">
      <protection locked="0"/>
    </xf>
    <xf numFmtId="165" fontId="23" fillId="0" borderId="56" xfId="0" applyNumberFormat="1" applyFont="1" applyBorder="1" applyAlignment="1" applyProtection="1">
      <alignment horizontal="center"/>
      <protection locked="0"/>
    </xf>
    <xf numFmtId="165" fontId="23" fillId="0" borderId="62" xfId="3" applyNumberFormat="1" applyFont="1" applyBorder="1" applyAlignment="1" applyProtection="1">
      <alignment horizontal="center"/>
      <protection locked="0"/>
    </xf>
    <xf numFmtId="165" fontId="23" fillId="0" borderId="63" xfId="3" applyNumberFormat="1" applyFont="1" applyBorder="1" applyAlignment="1" applyProtection="1">
      <alignment horizontal="center"/>
      <protection locked="0"/>
    </xf>
    <xf numFmtId="165" fontId="23" fillId="0" borderId="64" xfId="3" applyNumberFormat="1" applyFont="1" applyBorder="1" applyAlignment="1" applyProtection="1">
      <alignment horizontal="center"/>
      <protection locked="0"/>
    </xf>
    <xf numFmtId="165" fontId="23" fillId="0" borderId="0" xfId="3" applyNumberFormat="1" applyFont="1" applyBorder="1" applyAlignment="1" applyProtection="1">
      <alignment horizontal="center"/>
      <protection locked="0"/>
    </xf>
    <xf numFmtId="165" fontId="23" fillId="0" borderId="40" xfId="3" applyNumberFormat="1" applyFont="1" applyBorder="1" applyAlignment="1" applyProtection="1">
      <alignment horizontal="center"/>
      <protection locked="0"/>
    </xf>
    <xf numFmtId="165" fontId="23" fillId="0" borderId="41" xfId="3" applyNumberFormat="1" applyFont="1" applyBorder="1" applyAlignment="1" applyProtection="1">
      <alignment horizontal="center"/>
      <protection locked="0"/>
    </xf>
    <xf numFmtId="165" fontId="23" fillId="0" borderId="46" xfId="3" applyNumberFormat="1" applyFont="1" applyBorder="1" applyAlignment="1" applyProtection="1">
      <alignment horizontal="center"/>
      <protection locked="0"/>
    </xf>
    <xf numFmtId="165" fontId="23" fillId="0" borderId="39" xfId="3" applyNumberFormat="1" applyFont="1" applyBorder="1" applyAlignment="1" applyProtection="1">
      <alignment horizontal="center"/>
      <protection locked="0"/>
    </xf>
    <xf numFmtId="165" fontId="23" fillId="0" borderId="41" xfId="0" applyNumberFormat="1" applyFont="1" applyBorder="1" applyAlignment="1" applyProtection="1">
      <alignment horizontal="center"/>
      <protection locked="0"/>
    </xf>
    <xf numFmtId="1" fontId="23" fillId="0" borderId="39" xfId="0" applyNumberFormat="1" applyFont="1" applyBorder="1" applyAlignment="1" applyProtection="1">
      <alignment horizontal="center"/>
      <protection locked="0"/>
    </xf>
    <xf numFmtId="1" fontId="23" fillId="0" borderId="40" xfId="3" applyNumberFormat="1" applyFont="1" applyBorder="1" applyAlignment="1" applyProtection="1">
      <alignment horizontal="center"/>
      <protection locked="0"/>
    </xf>
    <xf numFmtId="0" fontId="23" fillId="0" borderId="41" xfId="0" applyFont="1" applyBorder="1" applyAlignment="1" applyProtection="1">
      <alignment horizontal="center"/>
      <protection locked="0"/>
    </xf>
    <xf numFmtId="49" fontId="25" fillId="0" borderId="0" xfId="0" applyNumberFormat="1" applyFont="1" applyAlignment="1" applyProtection="1">
      <alignment horizontal="center" vertical="top" wrapText="1"/>
    </xf>
    <xf numFmtId="49" fontId="25" fillId="0" borderId="0" xfId="0" applyNumberFormat="1" applyFont="1" applyAlignment="1" applyProtection="1">
      <alignment wrapText="1"/>
    </xf>
    <xf numFmtId="49" fontId="15" fillId="0" borderId="0" xfId="0" applyNumberFormat="1" applyFont="1" applyAlignment="1" applyProtection="1">
      <alignment wrapText="1"/>
    </xf>
    <xf numFmtId="49" fontId="25" fillId="0" borderId="29" xfId="0" applyNumberFormat="1" applyFont="1" applyBorder="1" applyAlignment="1" applyProtection="1">
      <alignment horizontal="center" vertical="top" wrapText="1"/>
    </xf>
    <xf numFmtId="49" fontId="25" fillId="0" borderId="30" xfId="0" applyNumberFormat="1" applyFont="1" applyBorder="1" applyAlignment="1" applyProtection="1">
      <alignment wrapText="1"/>
    </xf>
    <xf numFmtId="49" fontId="25" fillId="0" borderId="31" xfId="0" applyNumberFormat="1" applyFont="1" applyBorder="1" applyAlignment="1" applyProtection="1">
      <alignment wrapText="1"/>
    </xf>
    <xf numFmtId="49" fontId="25" fillId="0" borderId="32" xfId="0" applyNumberFormat="1" applyFont="1" applyBorder="1" applyAlignment="1" applyProtection="1">
      <alignment horizontal="center" vertical="top" wrapText="1"/>
    </xf>
    <xf numFmtId="49" fontId="25" fillId="0" borderId="28" xfId="0" applyNumberFormat="1" applyFont="1" applyBorder="1" applyAlignment="1" applyProtection="1">
      <alignment wrapText="1"/>
    </xf>
    <xf numFmtId="49" fontId="23" fillId="0" borderId="32" xfId="0" applyNumberFormat="1" applyFont="1" applyBorder="1" applyAlignment="1" applyProtection="1">
      <alignment horizontal="center" vertical="top" wrapText="1"/>
    </xf>
    <xf numFmtId="49" fontId="23" fillId="0" borderId="0" xfId="0" applyNumberFormat="1" applyFont="1" applyBorder="1" applyAlignment="1" applyProtection="1">
      <alignment wrapText="1"/>
    </xf>
    <xf numFmtId="49" fontId="23" fillId="0" borderId="28" xfId="0" applyNumberFormat="1" applyFont="1" applyBorder="1" applyAlignment="1" applyProtection="1">
      <alignment wrapText="1"/>
    </xf>
    <xf numFmtId="49" fontId="23" fillId="0" borderId="17" xfId="0" applyNumberFormat="1" applyFont="1" applyBorder="1" applyAlignment="1" applyProtection="1">
      <alignment horizontal="center" vertical="top" wrapText="1"/>
    </xf>
    <xf numFmtId="49" fontId="23" fillId="0" borderId="12" xfId="0" applyNumberFormat="1" applyFont="1" applyBorder="1" applyAlignment="1" applyProtection="1">
      <alignment wrapText="1"/>
    </xf>
    <xf numFmtId="49" fontId="23" fillId="0" borderId="35" xfId="0" applyNumberFormat="1" applyFont="1" applyBorder="1" applyAlignment="1" applyProtection="1">
      <alignment wrapText="1"/>
    </xf>
    <xf numFmtId="49" fontId="25" fillId="0" borderId="0" xfId="0" applyNumberFormat="1" applyFont="1" applyBorder="1" applyAlignment="1" applyProtection="1">
      <alignment horizontal="center" vertical="top" wrapText="1"/>
    </xf>
    <xf numFmtId="49" fontId="25" fillId="0" borderId="0" xfId="0" applyNumberFormat="1" applyFont="1" applyBorder="1" applyAlignment="1" applyProtection="1">
      <alignment wrapText="1"/>
    </xf>
    <xf numFmtId="49" fontId="17" fillId="16" borderId="0" xfId="0" applyNumberFormat="1" applyFont="1" applyFill="1" applyBorder="1" applyAlignment="1" applyProtection="1">
      <alignment wrapText="1"/>
    </xf>
    <xf numFmtId="49" fontId="26" fillId="0" borderId="32" xfId="0" applyNumberFormat="1" applyFont="1" applyBorder="1" applyAlignment="1" applyProtection="1">
      <alignment horizontal="center" vertical="top" wrapText="1"/>
    </xf>
    <xf numFmtId="49" fontId="38" fillId="0" borderId="32" xfId="0" applyNumberFormat="1" applyFont="1" applyBorder="1" applyAlignment="1" applyProtection="1">
      <alignment horizontal="center" vertical="top" wrapText="1"/>
    </xf>
    <xf numFmtId="49" fontId="24" fillId="0" borderId="0" xfId="0" applyNumberFormat="1" applyFont="1" applyBorder="1" applyAlignment="1" applyProtection="1">
      <alignment wrapText="1"/>
    </xf>
    <xf numFmtId="49" fontId="17" fillId="16" borderId="0" xfId="0" applyNumberFormat="1" applyFont="1" applyFill="1" applyBorder="1" applyAlignment="1" applyProtection="1">
      <alignment vertical="center" wrapText="1"/>
    </xf>
    <xf numFmtId="49" fontId="25" fillId="0" borderId="17" xfId="0" applyNumberFormat="1" applyFont="1" applyBorder="1" applyAlignment="1" applyProtection="1">
      <alignment horizontal="center" vertical="top" wrapText="1"/>
    </xf>
    <xf numFmtId="49" fontId="25" fillId="0" borderId="35" xfId="0" applyNumberFormat="1" applyFont="1" applyBorder="1" applyAlignment="1" applyProtection="1">
      <alignment wrapText="1"/>
    </xf>
    <xf numFmtId="49" fontId="20" fillId="16" borderId="0" xfId="0" applyNumberFormat="1" applyFont="1" applyFill="1" applyBorder="1" applyAlignment="1" applyProtection="1">
      <alignment wrapText="1"/>
    </xf>
    <xf numFmtId="49" fontId="25" fillId="0" borderId="12" xfId="0" applyNumberFormat="1" applyFont="1" applyBorder="1" applyAlignment="1" applyProtection="1">
      <alignment wrapText="1"/>
    </xf>
    <xf numFmtId="49" fontId="49" fillId="0" borderId="28" xfId="4" applyNumberFormat="1" applyFont="1" applyBorder="1" applyAlignment="1" applyProtection="1">
      <alignment horizontal="left" vertical="center" wrapText="1"/>
      <protection locked="0"/>
    </xf>
    <xf numFmtId="49" fontId="49" fillId="0" borderId="28" xfId="4" applyNumberFormat="1" applyFont="1" applyBorder="1" applyAlignment="1" applyProtection="1">
      <alignment wrapText="1"/>
      <protection locked="0"/>
    </xf>
    <xf numFmtId="0" fontId="49" fillId="0" borderId="28" xfId="4" applyFont="1" applyFill="1" applyBorder="1" applyAlignment="1" applyProtection="1">
      <alignment horizontal="left" vertical="center" wrapText="1"/>
      <protection locked="0"/>
    </xf>
    <xf numFmtId="49" fontId="49" fillId="0" borderId="28" xfId="4" applyNumberFormat="1" applyFont="1" applyBorder="1" applyAlignment="1" applyProtection="1">
      <alignment horizontal="left" wrapText="1"/>
      <protection locked="0"/>
    </xf>
    <xf numFmtId="0" fontId="49" fillId="0" borderId="28" xfId="4" applyFont="1" applyFill="1" applyBorder="1" applyAlignment="1" applyProtection="1">
      <alignment vertical="center" wrapText="1"/>
      <protection locked="0"/>
    </xf>
    <xf numFmtId="49" fontId="17" fillId="16" borderId="0" xfId="0" applyNumberFormat="1" applyFont="1" applyFill="1" applyBorder="1" applyAlignment="1" applyProtection="1">
      <alignment horizontal="left" vertical="center" wrapText="1"/>
      <protection locked="0"/>
    </xf>
    <xf numFmtId="0" fontId="28" fillId="2" borderId="13" xfId="0" applyFont="1" applyFill="1" applyBorder="1" applyAlignment="1" applyProtection="1">
      <alignment horizontal="left"/>
    </xf>
    <xf numFmtId="0" fontId="29" fillId="2" borderId="14" xfId="0" applyFont="1" applyFill="1" applyBorder="1" applyAlignment="1" applyProtection="1"/>
    <xf numFmtId="0" fontId="29" fillId="2" borderId="18" xfId="0" applyFont="1" applyFill="1" applyBorder="1" applyAlignment="1" applyProtection="1"/>
    <xf numFmtId="0" fontId="29" fillId="2" borderId="15" xfId="0" applyFont="1" applyFill="1" applyBorder="1" applyAlignment="1" applyProtection="1"/>
    <xf numFmtId="0" fontId="46" fillId="4" borderId="6" xfId="0" applyFont="1" applyFill="1" applyBorder="1" applyAlignment="1" applyProtection="1">
      <alignment horizontal="center"/>
    </xf>
    <xf numFmtId="0" fontId="4" fillId="0" borderId="5" xfId="0" applyFont="1" applyBorder="1" applyAlignment="1" applyProtection="1">
      <alignment horizontal="center"/>
    </xf>
    <xf numFmtId="0" fontId="4" fillId="0" borderId="8" xfId="0" applyFont="1" applyBorder="1" applyAlignment="1" applyProtection="1">
      <alignment horizontal="center"/>
    </xf>
    <xf numFmtId="0" fontId="46" fillId="4" borderId="9" xfId="0" applyFont="1" applyFill="1" applyBorder="1" applyAlignment="1" applyProtection="1">
      <alignment horizontal="center"/>
    </xf>
    <xf numFmtId="0" fontId="47" fillId="0" borderId="11" xfId="0" applyFont="1" applyBorder="1" applyAlignment="1" applyProtection="1">
      <alignment horizontal="center"/>
    </xf>
    <xf numFmtId="0" fontId="47" fillId="0" borderId="10" xfId="0" applyFont="1" applyBorder="1" applyAlignment="1" applyProtection="1">
      <alignment horizontal="center"/>
    </xf>
    <xf numFmtId="0" fontId="19" fillId="2" borderId="29" xfId="0" applyFont="1" applyFill="1" applyBorder="1" applyAlignment="1" applyProtection="1">
      <alignment horizontal="center"/>
    </xf>
    <xf numFmtId="0" fontId="15" fillId="2" borderId="30" xfId="0" applyFont="1" applyFill="1" applyBorder="1" applyAlignment="1" applyProtection="1"/>
    <xf numFmtId="0" fontId="15" fillId="2" borderId="10" xfId="0" applyFont="1" applyFill="1" applyBorder="1" applyAlignment="1" applyProtection="1"/>
    <xf numFmtId="0" fontId="34" fillId="18" borderId="29" xfId="0" applyFont="1" applyFill="1" applyBorder="1" applyAlignment="1" applyProtection="1">
      <alignment horizontal="center"/>
    </xf>
    <xf numFmtId="0" fontId="32" fillId="18" borderId="30" xfId="0" applyFont="1" applyFill="1" applyBorder="1" applyAlignment="1" applyProtection="1">
      <alignment horizontal="center"/>
    </xf>
    <xf numFmtId="0" fontId="32" fillId="18" borderId="31" xfId="0" applyFont="1" applyFill="1" applyBorder="1" applyAlignment="1" applyProtection="1">
      <alignment horizontal="center"/>
    </xf>
    <xf numFmtId="0" fontId="34" fillId="19" borderId="29" xfId="0" applyFont="1" applyFill="1" applyBorder="1" applyAlignment="1" applyProtection="1">
      <alignment horizontal="center"/>
    </xf>
    <xf numFmtId="0" fontId="32" fillId="19" borderId="30" xfId="0" applyFont="1" applyFill="1" applyBorder="1" applyAlignment="1" applyProtection="1">
      <alignment horizontal="center"/>
    </xf>
    <xf numFmtId="0" fontId="32" fillId="19" borderId="31" xfId="0" applyFont="1" applyFill="1" applyBorder="1" applyAlignment="1" applyProtection="1">
      <alignment horizontal="center"/>
    </xf>
    <xf numFmtId="0" fontId="34" fillId="17" borderId="10" xfId="0" applyFont="1" applyFill="1" applyBorder="1" applyAlignment="1" applyProtection="1">
      <alignment horizontal="center"/>
    </xf>
    <xf numFmtId="0" fontId="32" fillId="17" borderId="10" xfId="0" applyFont="1" applyFill="1" applyBorder="1" applyAlignment="1" applyProtection="1"/>
    <xf numFmtId="0" fontId="26" fillId="3" borderId="29" xfId="0" applyFont="1" applyFill="1" applyBorder="1" applyAlignment="1" applyProtection="1">
      <alignment horizontal="center"/>
    </xf>
    <xf numFmtId="0" fontId="27" fillId="3" borderId="30" xfId="0" applyFont="1" applyFill="1" applyBorder="1" applyAlignment="1" applyProtection="1">
      <alignment horizontal="center"/>
    </xf>
    <xf numFmtId="0" fontId="27" fillId="3" borderId="31" xfId="0" applyFont="1" applyFill="1" applyBorder="1" applyAlignment="1" applyProtection="1">
      <alignment horizontal="center"/>
    </xf>
    <xf numFmtId="0" fontId="32" fillId="23" borderId="13" xfId="0" applyFont="1" applyFill="1" applyBorder="1" applyAlignment="1" applyProtection="1">
      <alignment horizontal="center"/>
    </xf>
    <xf numFmtId="0" fontId="2" fillId="23" borderId="15" xfId="0" applyFont="1" applyFill="1" applyBorder="1" applyAlignment="1" applyProtection="1">
      <alignment horizontal="center"/>
    </xf>
    <xf numFmtId="0" fontId="32" fillId="29" borderId="6" xfId="0" applyFont="1" applyFill="1" applyBorder="1" applyAlignment="1" applyProtection="1"/>
    <xf numFmtId="0" fontId="0" fillId="0" borderId="5" xfId="0" applyBorder="1" applyAlignment="1" applyProtection="1"/>
    <xf numFmtId="0" fontId="0" fillId="0" borderId="8" xfId="0" applyBorder="1" applyAlignment="1" applyProtection="1"/>
    <xf numFmtId="0" fontId="39" fillId="15" borderId="19" xfId="0" applyFont="1" applyFill="1" applyBorder="1" applyAlignment="1" applyProtection="1">
      <alignment horizontal="left"/>
    </xf>
    <xf numFmtId="0" fontId="0" fillId="0" borderId="20" xfId="0" applyBorder="1" applyAlignment="1" applyProtection="1"/>
    <xf numFmtId="0" fontId="0" fillId="0" borderId="21" xfId="0" applyBorder="1" applyAlignment="1" applyProtection="1"/>
    <xf numFmtId="0" fontId="40" fillId="5" borderId="37" xfId="0" applyFont="1" applyFill="1" applyBorder="1" applyAlignment="1" applyProtection="1">
      <alignment horizontal="left"/>
    </xf>
    <xf numFmtId="0" fontId="0" fillId="0" borderId="1" xfId="0" applyBorder="1" applyAlignment="1" applyProtection="1"/>
    <xf numFmtId="0" fontId="0" fillId="0" borderId="38" xfId="0" applyBorder="1" applyAlignment="1" applyProtection="1"/>
    <xf numFmtId="0" fontId="39" fillId="11" borderId="39" xfId="0" applyFont="1" applyFill="1" applyBorder="1" applyAlignment="1" applyProtection="1"/>
    <xf numFmtId="0" fontId="0" fillId="0" borderId="40" xfId="0" applyBorder="1" applyAlignment="1" applyProtection="1"/>
    <xf numFmtId="0" fontId="0" fillId="0" borderId="41" xfId="0" applyBorder="1" applyAlignment="1" applyProtection="1"/>
    <xf numFmtId="0" fontId="32" fillId="2" borderId="29" xfId="0" applyFont="1" applyFill="1" applyBorder="1" applyAlignment="1" applyProtection="1">
      <alignment wrapText="1"/>
    </xf>
    <xf numFmtId="0" fontId="0" fillId="0" borderId="30" xfId="0" applyBorder="1" applyAlignment="1" applyProtection="1">
      <alignment wrapText="1"/>
    </xf>
    <xf numFmtId="0" fontId="0" fillId="0" borderId="31" xfId="0" applyBorder="1" applyAlignment="1" applyProtection="1">
      <alignment wrapText="1"/>
    </xf>
    <xf numFmtId="0" fontId="39" fillId="15" borderId="51" xfId="0" applyFont="1" applyFill="1" applyBorder="1" applyAlignment="1" applyProtection="1">
      <alignment horizontal="left"/>
    </xf>
    <xf numFmtId="0" fontId="0" fillId="0" borderId="49" xfId="0" applyBorder="1" applyAlignment="1" applyProtection="1"/>
    <xf numFmtId="0" fontId="0" fillId="0" borderId="50" xfId="0" applyBorder="1" applyAlignment="1" applyProtection="1"/>
    <xf numFmtId="0" fontId="40" fillId="5" borderId="52" xfId="0" applyFont="1" applyFill="1" applyBorder="1" applyAlignment="1" applyProtection="1">
      <alignment horizontal="left"/>
    </xf>
    <xf numFmtId="0" fontId="0" fillId="0" borderId="3" xfId="0" applyBorder="1" applyAlignment="1" applyProtection="1"/>
    <xf numFmtId="0" fontId="0" fillId="0" borderId="48" xfId="0" applyBorder="1" applyAlignment="1" applyProtection="1"/>
    <xf numFmtId="0" fontId="39" fillId="11" borderId="25" xfId="0" applyFont="1" applyFill="1" applyBorder="1" applyAlignment="1" applyProtection="1"/>
    <xf numFmtId="0" fontId="0" fillId="0" borderId="46" xfId="0" applyBorder="1" applyAlignment="1" applyProtection="1"/>
    <xf numFmtId="0" fontId="0" fillId="0" borderId="47" xfId="0" applyBorder="1" applyAlignment="1" applyProtection="1"/>
    <xf numFmtId="0" fontId="32" fillId="29" borderId="9" xfId="0" applyFont="1" applyFill="1" applyBorder="1" applyAlignment="1" applyProtection="1"/>
    <xf numFmtId="0" fontId="0" fillId="0" borderId="10" xfId="0" applyBorder="1" applyAlignment="1" applyProtection="1"/>
    <xf numFmtId="0" fontId="0" fillId="0" borderId="11" xfId="0" applyBorder="1" applyAlignment="1" applyProtection="1"/>
    <xf numFmtId="0" fontId="15" fillId="0" borderId="32" xfId="0" applyFont="1" applyBorder="1" applyAlignment="1" applyProtection="1">
      <alignment wrapText="1"/>
    </xf>
    <xf numFmtId="0" fontId="0" fillId="0" borderId="0" xfId="0" applyBorder="1" applyAlignment="1" applyProtection="1">
      <alignment wrapText="1"/>
    </xf>
    <xf numFmtId="0" fontId="0" fillId="0" borderId="28" xfId="0" applyBorder="1" applyAlignment="1" applyProtection="1">
      <alignment wrapText="1"/>
    </xf>
    <xf numFmtId="0" fontId="0" fillId="0" borderId="17" xfId="0" applyBorder="1" applyAlignment="1" applyProtection="1">
      <alignment wrapText="1"/>
    </xf>
    <xf numFmtId="0" fontId="0" fillId="0" borderId="12" xfId="0" applyBorder="1" applyAlignment="1" applyProtection="1">
      <alignment wrapText="1"/>
    </xf>
    <xf numFmtId="0" fontId="0" fillId="0" borderId="35" xfId="0" applyBorder="1" applyAlignment="1" applyProtection="1">
      <alignment wrapText="1"/>
    </xf>
    <xf numFmtId="0" fontId="39" fillId="24" borderId="40" xfId="0" applyFont="1" applyFill="1" applyBorder="1" applyAlignment="1" applyProtection="1"/>
    <xf numFmtId="0" fontId="42" fillId="28" borderId="20" xfId="0" applyFont="1" applyFill="1" applyBorder="1" applyAlignment="1" applyProtection="1"/>
    <xf numFmtId="0" fontId="42" fillId="5" borderId="1" xfId="0" applyFont="1" applyFill="1" applyBorder="1" applyAlignment="1" applyProtection="1"/>
    <xf numFmtId="0" fontId="42" fillId="26" borderId="40" xfId="0" applyFont="1" applyFill="1" applyBorder="1" applyAlignment="1" applyProtection="1"/>
    <xf numFmtId="0" fontId="32" fillId="29" borderId="9" xfId="0" applyFont="1" applyFill="1" applyBorder="1" applyAlignment="1" applyProtection="1">
      <alignment horizontal="left"/>
    </xf>
    <xf numFmtId="0" fontId="42" fillId="25" borderId="20" xfId="0" applyFont="1" applyFill="1" applyBorder="1" applyAlignment="1" applyProtection="1"/>
    <xf numFmtId="0" fontId="39" fillId="11" borderId="1" xfId="0" applyFont="1" applyFill="1" applyBorder="1" applyAlignment="1" applyProtection="1"/>
    <xf numFmtId="0" fontId="24" fillId="0" borderId="0" xfId="0" applyFont="1" applyBorder="1" applyAlignment="1">
      <alignment wrapText="1"/>
    </xf>
    <xf numFmtId="0" fontId="23" fillId="0" borderId="0" xfId="0" applyFont="1" applyAlignment="1">
      <alignment wrapText="1"/>
    </xf>
    <xf numFmtId="0" fontId="23" fillId="0" borderId="0" xfId="0" applyFont="1" applyBorder="1" applyAlignment="1"/>
    <xf numFmtId="0" fontId="23" fillId="0" borderId="0" xfId="0" applyFont="1" applyFill="1" applyBorder="1" applyAlignment="1"/>
    <xf numFmtId="0" fontId="16" fillId="0" borderId="0" xfId="0" applyFont="1" applyBorder="1" applyAlignment="1"/>
    <xf numFmtId="0" fontId="16" fillId="0" borderId="0" xfId="0" applyFont="1" applyAlignment="1">
      <alignment horizontal="left"/>
    </xf>
    <xf numFmtId="49" fontId="17" fillId="19" borderId="0" xfId="0" applyNumberFormat="1" applyFont="1" applyFill="1" applyBorder="1" applyAlignment="1"/>
    <xf numFmtId="0" fontId="21" fillId="19" borderId="0" xfId="0" applyFont="1" applyFill="1" applyBorder="1" applyAlignment="1"/>
    <xf numFmtId="0" fontId="23" fillId="0" borderId="0" xfId="0" applyFont="1" applyBorder="1" applyAlignment="1">
      <alignment wrapText="1"/>
    </xf>
    <xf numFmtId="0" fontId="2" fillId="8" borderId="29" xfId="0" applyFont="1" applyFill="1" applyBorder="1" applyAlignment="1">
      <alignment horizontal="center"/>
    </xf>
    <xf numFmtId="0" fontId="2" fillId="8" borderId="30" xfId="0" applyFont="1" applyFill="1" applyBorder="1" applyAlignment="1">
      <alignment horizontal="center"/>
    </xf>
    <xf numFmtId="0" fontId="2" fillId="8" borderId="31" xfId="0" applyFont="1" applyFill="1" applyBorder="1" applyAlignment="1">
      <alignment horizontal="center"/>
    </xf>
    <xf numFmtId="0" fontId="0" fillId="10" borderId="9" xfId="0" applyFill="1" applyBorder="1" applyAlignment="1"/>
    <xf numFmtId="0" fontId="0" fillId="0" borderId="11" xfId="0" applyBorder="1" applyAlignment="1"/>
    <xf numFmtId="0" fontId="2"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cellXfs>
  <cellStyles count="14">
    <cellStyle name="Hyperlink" xfId="4" builtinId="8"/>
    <cellStyle name="Komma" xfId="5" builtinId="3"/>
    <cellStyle name="Komma 2" xfId="7" xr:uid="{00000000-0005-0000-0000-000001000000}"/>
    <cellStyle name="Komma 2 2" xfId="11" xr:uid="{00000000-0005-0000-0000-000002000000}"/>
    <cellStyle name="Komma 3" xfId="9" xr:uid="{00000000-0005-0000-0000-000003000000}"/>
    <cellStyle name="Komma 3 2 5" xfId="2" xr:uid="{00000000-0005-0000-0000-000002000000}"/>
    <cellStyle name="Komma 30 2" xfId="1" xr:uid="{00000000-0005-0000-0000-000003000000}"/>
    <cellStyle name="Komma 4" xfId="6" xr:uid="{00000000-0005-0000-0000-000033000000}"/>
    <cellStyle name="Procent" xfId="3" builtinId="5"/>
    <cellStyle name="Procent 2" xfId="13" xr:uid="{1CDF1330-B7A6-4036-A8B9-283E28D34350}"/>
    <cellStyle name="Standaard" xfId="0" builtinId="0"/>
    <cellStyle name="Standaard 2" xfId="8" xr:uid="{00000000-0005-0000-0000-000005000000}"/>
    <cellStyle name="Standaard 3" xfId="12" xr:uid="{38F24381-2EFB-4F32-B4C8-899966B4BCAF}"/>
    <cellStyle name="Standaard 4" xfId="10" xr:uid="{00000000-0005-0000-0000-000006000000}"/>
  </cellStyles>
  <dxfs count="35">
    <dxf>
      <font>
        <color rgb="FF9C0006"/>
      </font>
      <fill>
        <patternFill>
          <bgColor rgb="FFFFC7CE"/>
        </patternFill>
      </fill>
    </dxf>
    <dxf>
      <font>
        <color rgb="FF006100"/>
      </font>
      <fill>
        <patternFill>
          <bgColor rgb="FFC6EFCE"/>
        </patternFill>
      </fill>
    </dxf>
    <dxf>
      <font>
        <b/>
        <i val="0"/>
        <color theme="0"/>
      </font>
      <fill>
        <patternFill>
          <bgColor rgb="FF00B050"/>
        </patternFill>
      </fill>
    </dxf>
    <dxf>
      <font>
        <b/>
        <i val="0"/>
        <color theme="1"/>
      </font>
      <fill>
        <patternFill>
          <bgColor rgb="FFFFFF00"/>
        </patternFill>
      </fill>
    </dxf>
    <dxf>
      <font>
        <b/>
        <i val="0"/>
        <strike val="0"/>
        <color theme="0"/>
      </font>
      <fill>
        <patternFill>
          <bgColor rgb="FFFF0000"/>
        </patternFill>
      </fill>
    </dxf>
    <dxf>
      <font>
        <b/>
        <i val="0"/>
        <color theme="0"/>
      </font>
      <fill>
        <patternFill>
          <bgColor rgb="FF00B050"/>
        </patternFill>
      </fill>
    </dxf>
    <dxf>
      <font>
        <b/>
        <i val="0"/>
        <color theme="1"/>
      </font>
      <fill>
        <patternFill>
          <bgColor rgb="FFFFFF00"/>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00"/>
        </patternFill>
      </fill>
    </dxf>
    <dxf>
      <font>
        <b/>
        <i val="0"/>
        <color theme="1"/>
      </font>
      <fill>
        <patternFill>
          <bgColor rgb="FFFC8604"/>
        </patternFill>
      </fill>
    </dxf>
    <dxf>
      <font>
        <b/>
        <i val="0"/>
        <color theme="1"/>
      </font>
      <fill>
        <patternFill>
          <bgColor rgb="FFFFC000"/>
        </patternFill>
      </fill>
    </dxf>
    <dxf>
      <font>
        <b/>
        <i val="0"/>
        <color theme="1"/>
      </font>
      <fill>
        <patternFill>
          <bgColor rgb="FFFFFF00"/>
        </patternFill>
      </fill>
    </dxf>
    <dxf>
      <font>
        <b/>
        <i val="0"/>
        <color theme="1"/>
      </font>
      <fill>
        <patternFill>
          <bgColor rgb="FF97F3AF"/>
        </patternFill>
      </fill>
    </dxf>
    <dxf>
      <font>
        <b/>
        <i val="0"/>
        <color theme="0"/>
      </font>
      <fill>
        <patternFill>
          <bgColor rgb="FF00682F"/>
        </patternFill>
      </fill>
    </dxf>
    <dxf>
      <font>
        <b/>
        <i val="0"/>
        <color theme="0"/>
      </font>
      <fill>
        <patternFill>
          <bgColor rgb="FF00B050"/>
        </patternFill>
      </fill>
    </dxf>
    <dxf>
      <font>
        <b/>
        <i val="0"/>
        <color theme="1"/>
      </font>
      <fill>
        <patternFill>
          <bgColor rgb="FF92D050"/>
        </patternFill>
      </fill>
    </dxf>
    <dxf>
      <font>
        <b/>
        <i val="0"/>
        <color theme="0"/>
      </font>
      <fill>
        <patternFill>
          <bgColor rgb="FF00B050"/>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color rgb="FF9C0006"/>
      </font>
      <fill>
        <patternFill>
          <bgColor rgb="FFFFC7CE"/>
        </patternFill>
      </fill>
    </dxf>
    <dxf>
      <font>
        <color rgb="FF006100"/>
      </font>
      <fill>
        <patternFill>
          <bgColor rgb="FFC6EFCE"/>
        </patternFill>
      </fill>
    </dxf>
    <dxf>
      <font>
        <b/>
        <i val="0"/>
        <color rgb="FF00B050"/>
      </font>
    </dxf>
    <dxf>
      <font>
        <b/>
        <i val="0"/>
        <color rgb="FFDAA600"/>
      </font>
    </dxf>
    <dxf>
      <font>
        <b/>
        <i val="0"/>
        <color rgb="FFFF0000"/>
      </font>
    </dxf>
    <dxf>
      <font>
        <b/>
        <i val="0"/>
        <color rgb="FFFF0000"/>
      </font>
    </dxf>
    <dxf>
      <font>
        <color rgb="FF9C0006"/>
      </font>
      <fill>
        <patternFill>
          <bgColor rgb="FFFFC7CE"/>
        </patternFill>
      </fill>
    </dxf>
    <dxf>
      <font>
        <b/>
        <i val="0"/>
        <color rgb="FF00B050"/>
      </font>
      <fill>
        <patternFill patternType="none">
          <bgColor auto="1"/>
        </patternFill>
      </fill>
    </dxf>
    <dxf>
      <font>
        <b/>
        <i val="0"/>
        <color rgb="FF00B050"/>
      </font>
    </dxf>
    <dxf>
      <font>
        <b/>
        <i val="0"/>
        <color rgb="FFD6A300"/>
      </font>
    </dxf>
    <dxf>
      <font>
        <b/>
        <i val="0"/>
        <color rgb="FFFF0000"/>
      </font>
    </dxf>
  </dxfs>
  <tableStyles count="0" defaultTableStyle="TableStyleMedium2" defaultPivotStyle="PivotStyleLight16"/>
  <colors>
    <mruColors>
      <color rgb="FFDAA600"/>
      <color rgb="FFD6A300"/>
      <color rgb="FFFC8604"/>
      <color rgb="FF97F3AF"/>
      <color rgb="FF00682F"/>
      <color rgb="FF00264C"/>
      <color rgb="FF003366"/>
      <color rgb="FFDEA900"/>
      <color rgb="FF007A37"/>
      <color rgb="FF00DA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solidFill>
                  <a:schemeClr val="tx1"/>
                </a:solidFill>
                <a:latin typeface="Arial" panose="020B0604020202020204" pitchFamily="34" charset="0"/>
                <a:cs typeface="Arial" panose="020B0604020202020204" pitchFamily="34" charset="0"/>
              </a:rPr>
              <a:t>CO2-reductiepad</a:t>
            </a:r>
            <a:r>
              <a:rPr lang="nl-NL" b="1" baseline="0">
                <a:solidFill>
                  <a:schemeClr val="tx1"/>
                </a:solidFill>
                <a:latin typeface="Arial" panose="020B0604020202020204" pitchFamily="34" charset="0"/>
                <a:cs typeface="Arial" panose="020B0604020202020204" pitchFamily="34" charset="0"/>
              </a:rPr>
              <a:t> PO schoolbestuur t.o.v. sectoraal reductiepad</a:t>
            </a:r>
            <a:endParaRPr lang="nl-NL"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Sector PO doelpad</c:v>
          </c:tx>
          <c:spPr>
            <a:ln w="28575" cap="rnd">
              <a:solidFill>
                <a:schemeClr val="accent2"/>
              </a:solidFill>
              <a:round/>
            </a:ln>
            <a:effectLst/>
          </c:spPr>
          <c:marker>
            <c:symbol val="circle"/>
            <c:size val="5"/>
            <c:spPr>
              <a:solidFill>
                <a:schemeClr val="accent2">
                  <a:lumMod val="40000"/>
                  <a:lumOff val="60000"/>
                </a:schemeClr>
              </a:solidFill>
              <a:ln w="9525">
                <a:noFill/>
              </a:ln>
              <a:effectLst/>
            </c:spPr>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'PO CO2 reductiepad berekening '!$X$5:$X$65</c:f>
              <c:numCache>
                <c:formatCode>0.0</c:formatCode>
                <c:ptCount val="61"/>
                <c:pt idx="0">
                  <c:v>30.0825</c:v>
                </c:pt>
                <c:pt idx="1">
                  <c:v>30.029444399999999</c:v>
                </c:pt>
                <c:pt idx="2">
                  <c:v>29.976388799999999</c:v>
                </c:pt>
                <c:pt idx="3">
                  <c:v>29.923333199999998</c:v>
                </c:pt>
                <c:pt idx="4">
                  <c:v>29.870277599999998</c:v>
                </c:pt>
                <c:pt idx="5">
                  <c:v>29.817221999999997</c:v>
                </c:pt>
                <c:pt idx="6">
                  <c:v>29.764166399999997</c:v>
                </c:pt>
                <c:pt idx="7">
                  <c:v>29.711110799999997</c:v>
                </c:pt>
                <c:pt idx="8">
                  <c:v>29.658055199999996</c:v>
                </c:pt>
                <c:pt idx="9">
                  <c:v>29.604999599999996</c:v>
                </c:pt>
                <c:pt idx="10">
                  <c:v>29.551943999999995</c:v>
                </c:pt>
                <c:pt idx="11">
                  <c:v>29.498888399999995</c:v>
                </c:pt>
                <c:pt idx="12">
                  <c:v>29.445832799999994</c:v>
                </c:pt>
                <c:pt idx="13">
                  <c:v>29.392777199999994</c:v>
                </c:pt>
                <c:pt idx="14">
                  <c:v>29.339721599999994</c:v>
                </c:pt>
                <c:pt idx="15">
                  <c:v>29.286665999999993</c:v>
                </c:pt>
                <c:pt idx="16">
                  <c:v>29.233610399999993</c:v>
                </c:pt>
                <c:pt idx="17">
                  <c:v>29.180554799999992</c:v>
                </c:pt>
                <c:pt idx="18">
                  <c:v>29.127499199999992</c:v>
                </c:pt>
                <c:pt idx="19">
                  <c:v>29.074443599999992</c:v>
                </c:pt>
                <c:pt idx="20">
                  <c:v>29.021387999999991</c:v>
                </c:pt>
                <c:pt idx="21">
                  <c:v>28.968332399999991</c:v>
                </c:pt>
                <c:pt idx="22">
                  <c:v>28.91527679999999</c:v>
                </c:pt>
                <c:pt idx="23">
                  <c:v>28.86222119999999</c:v>
                </c:pt>
                <c:pt idx="24">
                  <c:v>28.809165599999989</c:v>
                </c:pt>
                <c:pt idx="25">
                  <c:v>28.756109999999989</c:v>
                </c:pt>
                <c:pt idx="26">
                  <c:v>28.703054399999989</c:v>
                </c:pt>
                <c:pt idx="27">
                  <c:v>28.65</c:v>
                </c:pt>
                <c:pt idx="28">
                  <c:v>28.596944399999998</c:v>
                </c:pt>
                <c:pt idx="29">
                  <c:v>28.543888799999998</c:v>
                </c:pt>
                <c:pt idx="30">
                  <c:v>28.490833199999997</c:v>
                </c:pt>
                <c:pt idx="31">
                  <c:v>27.175957399999998</c:v>
                </c:pt>
                <c:pt idx="32">
                  <c:v>25.861081599999999</c:v>
                </c:pt>
                <c:pt idx="33">
                  <c:v>24.546205799999999</c:v>
                </c:pt>
                <c:pt idx="34">
                  <c:v>23.23133</c:v>
                </c:pt>
                <c:pt idx="35">
                  <c:v>21.9164542</c:v>
                </c:pt>
                <c:pt idx="36">
                  <c:v>20.601578400000001</c:v>
                </c:pt>
                <c:pt idx="37">
                  <c:v>19.286702600000002</c:v>
                </c:pt>
                <c:pt idx="38">
                  <c:v>17.971826800000002</c:v>
                </c:pt>
                <c:pt idx="39">
                  <c:v>16.656951000000003</c:v>
                </c:pt>
                <c:pt idx="40">
                  <c:v>15.342074999999999</c:v>
                </c:pt>
                <c:pt idx="41">
                  <c:v>14.6501775</c:v>
                </c:pt>
                <c:pt idx="42">
                  <c:v>13.95828</c:v>
                </c:pt>
                <c:pt idx="43">
                  <c:v>13.266382500000001</c:v>
                </c:pt>
                <c:pt idx="44">
                  <c:v>12.574485000000001</c:v>
                </c:pt>
                <c:pt idx="45">
                  <c:v>11.882587500000001</c:v>
                </c:pt>
                <c:pt idx="46">
                  <c:v>11.190690000000002</c:v>
                </c:pt>
                <c:pt idx="47">
                  <c:v>10.498792500000002</c:v>
                </c:pt>
                <c:pt idx="48">
                  <c:v>9.8068950000000026</c:v>
                </c:pt>
                <c:pt idx="49">
                  <c:v>9.114997500000003</c:v>
                </c:pt>
                <c:pt idx="50">
                  <c:v>8.4231000000000034</c:v>
                </c:pt>
                <c:pt idx="51">
                  <c:v>7.7312025000000038</c:v>
                </c:pt>
                <c:pt idx="52">
                  <c:v>7.0393050000000041</c:v>
                </c:pt>
                <c:pt idx="53">
                  <c:v>6.3474075000000045</c:v>
                </c:pt>
                <c:pt idx="54">
                  <c:v>5.6555100000000049</c:v>
                </c:pt>
                <c:pt idx="55">
                  <c:v>4.9636125000000053</c:v>
                </c:pt>
                <c:pt idx="56">
                  <c:v>4.2717150000000057</c:v>
                </c:pt>
                <c:pt idx="57">
                  <c:v>3.5798175000000056</c:v>
                </c:pt>
                <c:pt idx="58">
                  <c:v>2.8879200000000056</c:v>
                </c:pt>
                <c:pt idx="59">
                  <c:v>2.1960225000000055</c:v>
                </c:pt>
                <c:pt idx="60">
                  <c:v>1.5041250000000002</c:v>
                </c:pt>
              </c:numCache>
            </c:numRef>
          </c:val>
          <c:smooth val="0"/>
          <c:extLst>
            <c:ext xmlns:c16="http://schemas.microsoft.com/office/drawing/2014/chart" uri="{C3380CC4-5D6E-409C-BE32-E72D297353CC}">
              <c16:uniqueId val="{00000000-5419-417F-92C1-AD15D9EFDC0E}"/>
            </c:ext>
          </c:extLst>
        </c:ser>
        <c:ser>
          <c:idx val="1"/>
          <c:order val="1"/>
          <c:tx>
            <c:v>Bestuur doelpad</c:v>
          </c:tx>
          <c:spPr>
            <a:ln w="28575" cap="rnd">
              <a:solidFill>
                <a:schemeClr val="accent4"/>
              </a:solidFill>
              <a:round/>
            </a:ln>
            <a:effectLst/>
          </c:spPr>
          <c:marker>
            <c:symbol val="circle"/>
            <c:size val="5"/>
            <c:spPr>
              <a:solidFill>
                <a:schemeClr val="accent4">
                  <a:lumMod val="50000"/>
                </a:schemeClr>
              </a:solidFill>
              <a:ln w="9525">
                <a:noFill/>
              </a:ln>
              <a:effectLst/>
            </c:spPr>
          </c:marker>
          <c:dPt>
            <c:idx val="37"/>
            <c:marker>
              <c:symbol val="circle"/>
              <c:size val="5"/>
              <c:spPr>
                <a:solidFill>
                  <a:schemeClr val="tx2">
                    <a:lumMod val="75000"/>
                  </a:schemeClr>
                </a:solidFill>
                <a:ln w="9525">
                  <a:noFill/>
                </a:ln>
                <a:effectLst/>
              </c:spPr>
            </c:marker>
            <c:bubble3D val="0"/>
            <c:spPr>
              <a:ln w="28575" cap="rnd">
                <a:solidFill>
                  <a:schemeClr val="tx2">
                    <a:lumMod val="75000"/>
                  </a:schemeClr>
                </a:solidFill>
                <a:round/>
              </a:ln>
              <a:effectLst/>
            </c:spPr>
            <c:extLst>
              <c:ext xmlns:c16="http://schemas.microsoft.com/office/drawing/2014/chart" uri="{C3380CC4-5D6E-409C-BE32-E72D297353CC}">
                <c16:uniqueId val="{00000000-785A-4C9B-B15D-E73E33A15480}"/>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'PO CO2 reductiepad berekening '!$AB$5:$AB$65</c:f>
              <c:numCache>
                <c:formatCode>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5419-417F-92C1-AD15D9EFDC0E}"/>
            </c:ext>
          </c:extLst>
        </c:ser>
        <c:ser>
          <c:idx val="4"/>
          <c:order val="4"/>
          <c:tx>
            <c:v>Sector PO huidig beleid KEV19</c:v>
          </c:tx>
          <c:spPr>
            <a:ln w="28575" cap="rnd">
              <a:solidFill>
                <a:schemeClr val="accent4">
                  <a:lumMod val="60000"/>
                </a:schemeClr>
              </a:solidFill>
              <a:round/>
            </a:ln>
            <a:effectLst/>
          </c:spPr>
          <c:marker>
            <c:symbol val="circle"/>
            <c:size val="5"/>
            <c:spPr>
              <a:solidFill>
                <a:schemeClr val="accent2"/>
              </a:solidFill>
              <a:ln w="9525">
                <a:noFill/>
              </a:ln>
              <a:effectLst/>
            </c:spPr>
          </c:marker>
          <c:val>
            <c:numRef>
              <c:f>'PO CO2 reductiepad berekening '!$Z$5:$Z$65</c:f>
              <c:numCache>
                <c:formatCode>0.0</c:formatCode>
                <c:ptCount val="61"/>
                <c:pt idx="0">
                  <c:v>30.0825</c:v>
                </c:pt>
                <c:pt idx="1">
                  <c:v>30.029444399999996</c:v>
                </c:pt>
                <c:pt idx="2">
                  <c:v>29.976388799999999</c:v>
                </c:pt>
                <c:pt idx="3">
                  <c:v>29.923333199999998</c:v>
                </c:pt>
                <c:pt idx="4">
                  <c:v>29.870277599999994</c:v>
                </c:pt>
                <c:pt idx="5">
                  <c:v>29.817221999999994</c:v>
                </c:pt>
                <c:pt idx="6">
                  <c:v>29.764166399999997</c:v>
                </c:pt>
                <c:pt idx="7">
                  <c:v>29.711110799999997</c:v>
                </c:pt>
                <c:pt idx="8">
                  <c:v>29.658055199999993</c:v>
                </c:pt>
                <c:pt idx="9">
                  <c:v>29.604999599999992</c:v>
                </c:pt>
                <c:pt idx="10">
                  <c:v>29.551943999999995</c:v>
                </c:pt>
                <c:pt idx="11">
                  <c:v>29.498888399999995</c:v>
                </c:pt>
                <c:pt idx="12">
                  <c:v>29.445832799999991</c:v>
                </c:pt>
                <c:pt idx="13">
                  <c:v>29.392777199999994</c:v>
                </c:pt>
                <c:pt idx="14">
                  <c:v>29.339721599999994</c:v>
                </c:pt>
                <c:pt idx="15">
                  <c:v>29.286665999999993</c:v>
                </c:pt>
                <c:pt idx="16">
                  <c:v>29.233610399999989</c:v>
                </c:pt>
                <c:pt idx="17">
                  <c:v>29.180554799999992</c:v>
                </c:pt>
                <c:pt idx="18">
                  <c:v>29.127499199999992</c:v>
                </c:pt>
                <c:pt idx="19">
                  <c:v>29.074443599999992</c:v>
                </c:pt>
                <c:pt idx="20">
                  <c:v>29.021387999999988</c:v>
                </c:pt>
                <c:pt idx="21">
                  <c:v>28.968332399999991</c:v>
                </c:pt>
                <c:pt idx="22">
                  <c:v>28.91527679999999</c:v>
                </c:pt>
                <c:pt idx="23">
                  <c:v>28.862221199999986</c:v>
                </c:pt>
                <c:pt idx="24">
                  <c:v>28.809165599999986</c:v>
                </c:pt>
                <c:pt idx="25">
                  <c:v>28.756109999999989</c:v>
                </c:pt>
                <c:pt idx="26">
                  <c:v>28.703054399999989</c:v>
                </c:pt>
                <c:pt idx="27">
                  <c:v>28.65</c:v>
                </c:pt>
                <c:pt idx="28">
                  <c:v>28.596944399999995</c:v>
                </c:pt>
                <c:pt idx="29">
                  <c:v>28.543888799999998</c:v>
                </c:pt>
                <c:pt idx="30">
                  <c:v>28.490833199999997</c:v>
                </c:pt>
                <c:pt idx="31">
                  <c:v>28.109283672855998</c:v>
                </c:pt>
                <c:pt idx="32">
                  <c:v>27.729055200889995</c:v>
                </c:pt>
                <c:pt idx="33">
                  <c:v>27.350147784101999</c:v>
                </c:pt>
                <c:pt idx="34">
                  <c:v>26.972561422491999</c:v>
                </c:pt>
                <c:pt idx="35">
                  <c:v>26.59629611606</c:v>
                </c:pt>
                <c:pt idx="36">
                  <c:v>26.221351864806</c:v>
                </c:pt>
                <c:pt idx="37">
                  <c:v>25.847728668730003</c:v>
                </c:pt>
                <c:pt idx="38">
                  <c:v>25.475426527832003</c:v>
                </c:pt>
                <c:pt idx="39">
                  <c:v>25.104445442112002</c:v>
                </c:pt>
                <c:pt idx="40">
                  <c:v>24.734785411570002</c:v>
                </c:pt>
                <c:pt idx="41">
                  <c:v>24.683335087460001</c:v>
                </c:pt>
                <c:pt idx="42">
                  <c:v>24.631884763350005</c:v>
                </c:pt>
                <c:pt idx="43">
                  <c:v>24.580434439240005</c:v>
                </c:pt>
                <c:pt idx="44">
                  <c:v>24.528984115130005</c:v>
                </c:pt>
                <c:pt idx="45">
                  <c:v>24.477533791020004</c:v>
                </c:pt>
                <c:pt idx="46">
                  <c:v>24.426083466910008</c:v>
                </c:pt>
                <c:pt idx="47">
                  <c:v>24.374633142800004</c:v>
                </c:pt>
                <c:pt idx="48">
                  <c:v>24.323182818690004</c:v>
                </c:pt>
                <c:pt idx="49">
                  <c:v>24.271732494580004</c:v>
                </c:pt>
                <c:pt idx="50">
                  <c:v>24.220282170470007</c:v>
                </c:pt>
                <c:pt idx="51">
                  <c:v>24.168831846360007</c:v>
                </c:pt>
                <c:pt idx="52">
                  <c:v>24.117381522250007</c:v>
                </c:pt>
                <c:pt idx="53">
                  <c:v>24.065931198140007</c:v>
                </c:pt>
                <c:pt idx="54">
                  <c:v>24.014480874030006</c:v>
                </c:pt>
                <c:pt idx="55">
                  <c:v>23.96303054992001</c:v>
                </c:pt>
                <c:pt idx="56">
                  <c:v>23.91158022581001</c:v>
                </c:pt>
                <c:pt idx="57">
                  <c:v>23.860129901700009</c:v>
                </c:pt>
                <c:pt idx="58">
                  <c:v>23.808679577590009</c:v>
                </c:pt>
                <c:pt idx="59">
                  <c:v>23.757229253480013</c:v>
                </c:pt>
                <c:pt idx="60">
                  <c:v>23.705778929370013</c:v>
                </c:pt>
              </c:numCache>
            </c:numRef>
          </c:val>
          <c:smooth val="0"/>
          <c:extLst>
            <c:ext xmlns:c16="http://schemas.microsoft.com/office/drawing/2014/chart" uri="{C3380CC4-5D6E-409C-BE32-E72D297353CC}">
              <c16:uniqueId val="{00000001-B64F-4326-B2CC-12386BEB21CF}"/>
            </c:ext>
          </c:extLst>
        </c:ser>
        <c:ser>
          <c:idx val="5"/>
          <c:order val="5"/>
          <c:tx>
            <c:v>Bestuur huidig beleid KEV19</c:v>
          </c:tx>
          <c:spPr>
            <a:ln w="28575" cap="rnd">
              <a:solidFill>
                <a:schemeClr val="accent6">
                  <a:lumMod val="60000"/>
                </a:schemeClr>
              </a:solidFill>
              <a:round/>
            </a:ln>
            <a:effectLst/>
          </c:spPr>
          <c:marker>
            <c:symbol val="circle"/>
            <c:size val="5"/>
            <c:spPr>
              <a:solidFill>
                <a:schemeClr val="tx2"/>
              </a:solidFill>
              <a:ln w="9525">
                <a:noFill/>
              </a:ln>
              <a:effectLst/>
            </c:spPr>
          </c:marker>
          <c:val>
            <c:numRef>
              <c:f>'PO CO2 reductiepad berekening '!$AD$5:$AD$65</c:f>
              <c:numCache>
                <c:formatCode>0.00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B64F-4326-B2CC-12386BEB21CF}"/>
            </c:ext>
          </c:extLst>
        </c:ser>
        <c:dLbls>
          <c:showLegendKey val="0"/>
          <c:showVal val="0"/>
          <c:showCatName val="0"/>
          <c:showSerName val="0"/>
          <c:showPercent val="0"/>
          <c:showBubbleSize val="0"/>
        </c:dLbls>
        <c:marker val="1"/>
        <c:smooth val="0"/>
        <c:axId val="716194832"/>
        <c:axId val="716195224"/>
        <c:extLst>
          <c:ext xmlns:c15="http://schemas.microsoft.com/office/drawing/2012/chart" uri="{02D57815-91ED-43cb-92C2-25804820EDAC}">
            <c15:filteredLineSeries>
              <c15:ser>
                <c:idx val="2"/>
                <c:order val="2"/>
                <c:tx>
                  <c:v>bestuur huidig reductiepad</c:v>
                </c:tx>
                <c:spPr>
                  <a:ln w="28575" cap="rnd">
                    <a:solidFill>
                      <a:schemeClr val="accent6"/>
                    </a:solidFill>
                    <a:round/>
                  </a:ln>
                  <a:effectLst/>
                </c:spPr>
                <c:marker>
                  <c:symbol val="circle"/>
                  <c:size val="5"/>
                  <c:spPr>
                    <a:solidFill>
                      <a:schemeClr val="tx2">
                        <a:lumMod val="40000"/>
                        <a:lumOff val="60000"/>
                      </a:schemeClr>
                    </a:solidFill>
                    <a:ln w="9525">
                      <a:noFill/>
                    </a:ln>
                    <a:effectLst/>
                  </c:spPr>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extLst>
                      <c:ext uri="{02D57815-91ED-43cb-92C2-25804820EDAC}">
                        <c15:formulaRef>
                          <c15:sqref>'PO CO2 reductiepad berekening '!$AC$5:$AC$65</c15:sqref>
                        </c15:formulaRef>
                      </c:ext>
                    </c:extLst>
                    <c:numCache>
                      <c:formatCode>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5419-417F-92C1-AD15D9EFDC0E}"/>
                  </c:ext>
                </c:extLst>
              </c15:ser>
            </c15:filteredLineSeries>
            <c15:filteredLineSeries>
              <c15:ser>
                <c:idx val="3"/>
                <c:order val="3"/>
                <c:tx>
                  <c:v>Sector PO huidig beleid</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extLst xmlns:c15="http://schemas.microsoft.com/office/drawing/2012/chart">
                      <c:ext xmlns:c15="http://schemas.microsoft.com/office/drawing/2012/chart" uri="{02D57815-91ED-43cb-92C2-25804820EDAC}">
                        <c15:formulaRef>
                          <c15:sqref>'PO CO2 reductiepad berekening '!$Y$5:$Y$65</c15:sqref>
                        </c15:formulaRef>
                      </c:ext>
                    </c:extLst>
                    <c:numCache>
                      <c:formatCode>0.0</c:formatCode>
                      <c:ptCount val="61"/>
                      <c:pt idx="0">
                        <c:v>30.0825</c:v>
                      </c:pt>
                      <c:pt idx="1">
                        <c:v>30.029444399999999</c:v>
                      </c:pt>
                      <c:pt idx="2">
                        <c:v>29.976388799999999</c:v>
                      </c:pt>
                      <c:pt idx="3">
                        <c:v>29.923333199999998</c:v>
                      </c:pt>
                      <c:pt idx="4">
                        <c:v>29.870277599999998</c:v>
                      </c:pt>
                      <c:pt idx="5">
                        <c:v>29.817221999999997</c:v>
                      </c:pt>
                      <c:pt idx="6">
                        <c:v>29.764166399999997</c:v>
                      </c:pt>
                      <c:pt idx="7">
                        <c:v>29.711110799999997</c:v>
                      </c:pt>
                      <c:pt idx="8">
                        <c:v>29.658055199999996</c:v>
                      </c:pt>
                      <c:pt idx="9">
                        <c:v>29.604999599999996</c:v>
                      </c:pt>
                      <c:pt idx="10">
                        <c:v>29.551943999999995</c:v>
                      </c:pt>
                      <c:pt idx="11">
                        <c:v>29.498888399999995</c:v>
                      </c:pt>
                      <c:pt idx="12">
                        <c:v>29.445832799999994</c:v>
                      </c:pt>
                      <c:pt idx="13">
                        <c:v>29.392777199999994</c:v>
                      </c:pt>
                      <c:pt idx="14">
                        <c:v>29.339721599999994</c:v>
                      </c:pt>
                      <c:pt idx="15">
                        <c:v>29.286665999999993</c:v>
                      </c:pt>
                      <c:pt idx="16">
                        <c:v>29.233610399999993</c:v>
                      </c:pt>
                      <c:pt idx="17">
                        <c:v>29.180554799999992</c:v>
                      </c:pt>
                      <c:pt idx="18">
                        <c:v>29.127499199999992</c:v>
                      </c:pt>
                      <c:pt idx="19">
                        <c:v>29.074443599999992</c:v>
                      </c:pt>
                      <c:pt idx="20">
                        <c:v>29.021387999999991</c:v>
                      </c:pt>
                      <c:pt idx="21">
                        <c:v>28.968332399999991</c:v>
                      </c:pt>
                      <c:pt idx="22">
                        <c:v>28.91527679999999</c:v>
                      </c:pt>
                      <c:pt idx="23">
                        <c:v>28.86222119999999</c:v>
                      </c:pt>
                      <c:pt idx="24">
                        <c:v>28.809165599999989</c:v>
                      </c:pt>
                      <c:pt idx="25">
                        <c:v>28.756109999999989</c:v>
                      </c:pt>
                      <c:pt idx="26">
                        <c:v>28.703054399999989</c:v>
                      </c:pt>
                      <c:pt idx="27">
                        <c:v>28.65</c:v>
                      </c:pt>
                      <c:pt idx="28">
                        <c:v>28.596944399999998</c:v>
                      </c:pt>
                      <c:pt idx="29">
                        <c:v>28.543888799999998</c:v>
                      </c:pt>
                      <c:pt idx="30">
                        <c:v>28.490833199999997</c:v>
                      </c:pt>
                      <c:pt idx="31">
                        <c:v>28.432777599999998</c:v>
                      </c:pt>
                      <c:pt idx="32">
                        <c:v>28.374721999999998</c:v>
                      </c:pt>
                      <c:pt idx="33">
                        <c:v>28.316666399999999</c:v>
                      </c:pt>
                      <c:pt idx="34">
                        <c:v>28.2586108</c:v>
                      </c:pt>
                      <c:pt idx="35">
                        <c:v>28.2005552</c:v>
                      </c:pt>
                      <c:pt idx="36">
                        <c:v>28.142499600000001</c:v>
                      </c:pt>
                      <c:pt idx="37">
                        <c:v>28.084444000000001</c:v>
                      </c:pt>
                      <c:pt idx="38">
                        <c:v>28.026388400000002</c:v>
                      </c:pt>
                      <c:pt idx="39">
                        <c:v>27.968332800000002</c:v>
                      </c:pt>
                      <c:pt idx="40">
                        <c:v>27.910277200000003</c:v>
                      </c:pt>
                      <c:pt idx="41">
                        <c:v>27.852221600000004</c:v>
                      </c:pt>
                      <c:pt idx="42">
                        <c:v>27.794166000000004</c:v>
                      </c:pt>
                      <c:pt idx="43">
                        <c:v>27.736110400000005</c:v>
                      </c:pt>
                      <c:pt idx="44">
                        <c:v>27.678054800000005</c:v>
                      </c:pt>
                      <c:pt idx="45">
                        <c:v>27.619999200000006</c:v>
                      </c:pt>
                      <c:pt idx="46">
                        <c:v>27.561943600000006</c:v>
                      </c:pt>
                      <c:pt idx="47">
                        <c:v>27.503888000000007</c:v>
                      </c:pt>
                      <c:pt idx="48">
                        <c:v>27.445832400000008</c:v>
                      </c:pt>
                      <c:pt idx="49">
                        <c:v>27.387776800000008</c:v>
                      </c:pt>
                      <c:pt idx="50">
                        <c:v>27.329721200000009</c:v>
                      </c:pt>
                      <c:pt idx="51">
                        <c:v>27.271665600000009</c:v>
                      </c:pt>
                      <c:pt idx="52">
                        <c:v>27.21361000000001</c:v>
                      </c:pt>
                      <c:pt idx="53">
                        <c:v>27.15555440000001</c:v>
                      </c:pt>
                      <c:pt idx="54">
                        <c:v>27.097498800000011</c:v>
                      </c:pt>
                      <c:pt idx="55">
                        <c:v>27.039443200000012</c:v>
                      </c:pt>
                      <c:pt idx="56">
                        <c:v>26.981387600000012</c:v>
                      </c:pt>
                      <c:pt idx="57">
                        <c:v>26.923332000000013</c:v>
                      </c:pt>
                      <c:pt idx="58">
                        <c:v>26.865276400000013</c:v>
                      </c:pt>
                      <c:pt idx="59">
                        <c:v>26.807220800000014</c:v>
                      </c:pt>
                      <c:pt idx="60">
                        <c:v>26.749165200000014</c:v>
                      </c:pt>
                    </c:numCache>
                  </c:numRef>
                </c:val>
                <c:smooth val="0"/>
                <c:extLst xmlns:c15="http://schemas.microsoft.com/office/drawing/2012/chart">
                  <c:ext xmlns:c16="http://schemas.microsoft.com/office/drawing/2014/chart" uri="{C3380CC4-5D6E-409C-BE32-E72D297353CC}">
                    <c16:uniqueId val="{00000000-B64F-4326-B2CC-12386BEB21CF}"/>
                  </c:ext>
                </c:extLst>
              </c15:ser>
            </c15:filteredLineSeries>
          </c:ext>
        </c:extLst>
      </c:lineChart>
      <c:catAx>
        <c:axId val="71619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16195224"/>
        <c:crosses val="autoZero"/>
        <c:auto val="1"/>
        <c:lblAlgn val="ctr"/>
        <c:lblOffset val="100"/>
        <c:tickLblSkip val="5"/>
        <c:tickMarkSkip val="1"/>
        <c:noMultiLvlLbl val="0"/>
      </c:catAx>
      <c:valAx>
        <c:axId val="716195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t" anchorCtr="0"/>
          <a:lstStyle/>
          <a:p>
            <a:pPr>
              <a:defRPr sz="900" b="0" i="0" u="none" strike="noStrike" kern="1200" baseline="0">
                <a:solidFill>
                  <a:schemeClr val="tx1"/>
                </a:solidFill>
                <a:latin typeface="+mn-lt"/>
                <a:ea typeface="+mn-ea"/>
                <a:cs typeface="+mn-cs"/>
              </a:defRPr>
            </a:pPr>
            <a:endParaRPr lang="en-US"/>
          </a:p>
        </c:txPr>
        <c:crossAx val="71619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solidFill>
                  <a:schemeClr val="tx1"/>
                </a:solidFill>
                <a:latin typeface="Arial" panose="020B0604020202020204" pitchFamily="34" charset="0"/>
                <a:cs typeface="Arial" panose="020B0604020202020204" pitchFamily="34" charset="0"/>
              </a:rPr>
              <a:t>CO2-reductiepad PO schoolbestuur t.o.v. sectoraal reductiepad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Sector PO doelpad</c:v>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solidFill>
                  <a:schemeClr val="accent2">
                    <a:lumMod val="40000"/>
                    <a:lumOff val="60000"/>
                  </a:schemeClr>
                </a:solidFill>
              </a:ln>
              <a:effectLst/>
            </c:spPr>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'PO CO2 reductiepad berekening '!$X$5:$X$65</c:f>
              <c:numCache>
                <c:formatCode>0.0</c:formatCode>
                <c:ptCount val="61"/>
                <c:pt idx="0">
                  <c:v>30.0825</c:v>
                </c:pt>
                <c:pt idx="1">
                  <c:v>30.029444399999999</c:v>
                </c:pt>
                <c:pt idx="2">
                  <c:v>29.976388799999999</c:v>
                </c:pt>
                <c:pt idx="3">
                  <c:v>29.923333199999998</c:v>
                </c:pt>
                <c:pt idx="4">
                  <c:v>29.870277599999998</c:v>
                </c:pt>
                <c:pt idx="5">
                  <c:v>29.817221999999997</c:v>
                </c:pt>
                <c:pt idx="6">
                  <c:v>29.764166399999997</c:v>
                </c:pt>
                <c:pt idx="7">
                  <c:v>29.711110799999997</c:v>
                </c:pt>
                <c:pt idx="8">
                  <c:v>29.658055199999996</c:v>
                </c:pt>
                <c:pt idx="9">
                  <c:v>29.604999599999996</c:v>
                </c:pt>
                <c:pt idx="10">
                  <c:v>29.551943999999995</c:v>
                </c:pt>
                <c:pt idx="11">
                  <c:v>29.498888399999995</c:v>
                </c:pt>
                <c:pt idx="12">
                  <c:v>29.445832799999994</c:v>
                </c:pt>
                <c:pt idx="13">
                  <c:v>29.392777199999994</c:v>
                </c:pt>
                <c:pt idx="14">
                  <c:v>29.339721599999994</c:v>
                </c:pt>
                <c:pt idx="15">
                  <c:v>29.286665999999993</c:v>
                </c:pt>
                <c:pt idx="16">
                  <c:v>29.233610399999993</c:v>
                </c:pt>
                <c:pt idx="17">
                  <c:v>29.180554799999992</c:v>
                </c:pt>
                <c:pt idx="18">
                  <c:v>29.127499199999992</c:v>
                </c:pt>
                <c:pt idx="19">
                  <c:v>29.074443599999992</c:v>
                </c:pt>
                <c:pt idx="20">
                  <c:v>29.021387999999991</c:v>
                </c:pt>
                <c:pt idx="21">
                  <c:v>28.968332399999991</c:v>
                </c:pt>
                <c:pt idx="22">
                  <c:v>28.91527679999999</c:v>
                </c:pt>
                <c:pt idx="23">
                  <c:v>28.86222119999999</c:v>
                </c:pt>
                <c:pt idx="24">
                  <c:v>28.809165599999989</c:v>
                </c:pt>
                <c:pt idx="25">
                  <c:v>28.756109999999989</c:v>
                </c:pt>
                <c:pt idx="26">
                  <c:v>28.703054399999989</c:v>
                </c:pt>
                <c:pt idx="27">
                  <c:v>28.65</c:v>
                </c:pt>
                <c:pt idx="28">
                  <c:v>28.596944399999998</c:v>
                </c:pt>
                <c:pt idx="29">
                  <c:v>28.543888799999998</c:v>
                </c:pt>
                <c:pt idx="30">
                  <c:v>28.490833199999997</c:v>
                </c:pt>
                <c:pt idx="31">
                  <c:v>27.175957399999998</c:v>
                </c:pt>
                <c:pt idx="32">
                  <c:v>25.861081599999999</c:v>
                </c:pt>
                <c:pt idx="33">
                  <c:v>24.546205799999999</c:v>
                </c:pt>
                <c:pt idx="34">
                  <c:v>23.23133</c:v>
                </c:pt>
                <c:pt idx="35">
                  <c:v>21.9164542</c:v>
                </c:pt>
                <c:pt idx="36">
                  <c:v>20.601578400000001</c:v>
                </c:pt>
                <c:pt idx="37">
                  <c:v>19.286702600000002</c:v>
                </c:pt>
                <c:pt idx="38">
                  <c:v>17.971826800000002</c:v>
                </c:pt>
                <c:pt idx="39">
                  <c:v>16.656951000000003</c:v>
                </c:pt>
                <c:pt idx="40">
                  <c:v>15.342074999999999</c:v>
                </c:pt>
                <c:pt idx="41">
                  <c:v>14.6501775</c:v>
                </c:pt>
                <c:pt idx="42">
                  <c:v>13.95828</c:v>
                </c:pt>
                <c:pt idx="43">
                  <c:v>13.266382500000001</c:v>
                </c:pt>
                <c:pt idx="44">
                  <c:v>12.574485000000001</c:v>
                </c:pt>
                <c:pt idx="45">
                  <c:v>11.882587500000001</c:v>
                </c:pt>
                <c:pt idx="46">
                  <c:v>11.190690000000002</c:v>
                </c:pt>
                <c:pt idx="47">
                  <c:v>10.498792500000002</c:v>
                </c:pt>
                <c:pt idx="48">
                  <c:v>9.8068950000000026</c:v>
                </c:pt>
                <c:pt idx="49">
                  <c:v>9.114997500000003</c:v>
                </c:pt>
                <c:pt idx="50">
                  <c:v>8.4231000000000034</c:v>
                </c:pt>
                <c:pt idx="51">
                  <c:v>7.7312025000000038</c:v>
                </c:pt>
                <c:pt idx="52">
                  <c:v>7.0393050000000041</c:v>
                </c:pt>
                <c:pt idx="53">
                  <c:v>6.3474075000000045</c:v>
                </c:pt>
                <c:pt idx="54">
                  <c:v>5.6555100000000049</c:v>
                </c:pt>
                <c:pt idx="55">
                  <c:v>4.9636125000000053</c:v>
                </c:pt>
                <c:pt idx="56">
                  <c:v>4.2717150000000057</c:v>
                </c:pt>
                <c:pt idx="57">
                  <c:v>3.5798175000000056</c:v>
                </c:pt>
                <c:pt idx="58">
                  <c:v>2.8879200000000056</c:v>
                </c:pt>
                <c:pt idx="59">
                  <c:v>2.1960225000000055</c:v>
                </c:pt>
                <c:pt idx="60">
                  <c:v>1.5041250000000002</c:v>
                </c:pt>
              </c:numCache>
            </c:numRef>
          </c:val>
          <c:smooth val="0"/>
          <c:extLst>
            <c:ext xmlns:c16="http://schemas.microsoft.com/office/drawing/2014/chart" uri="{C3380CC4-5D6E-409C-BE32-E72D297353CC}">
              <c16:uniqueId val="{00000000-37FF-4FB6-B560-96686E841742}"/>
            </c:ext>
          </c:extLst>
        </c:ser>
        <c:ser>
          <c:idx val="1"/>
          <c:order val="1"/>
          <c:tx>
            <c:v>Bestuur doelpad</c:v>
          </c:tx>
          <c:spPr>
            <a:ln w="28575" cap="rnd">
              <a:solidFill>
                <a:srgbClr val="C00000"/>
              </a:solidFill>
              <a:round/>
            </a:ln>
            <a:effectLst/>
          </c:spPr>
          <c:marker>
            <c:symbol val="circle"/>
            <c:size val="5"/>
            <c:spPr>
              <a:solidFill>
                <a:srgbClr val="9C0006"/>
              </a:solidFill>
              <a:ln w="9525">
                <a:solidFill>
                  <a:srgbClr val="C00000"/>
                </a:solidFill>
              </a:ln>
              <a:effectLst/>
            </c:spPr>
          </c:marker>
          <c:dPt>
            <c:idx val="37"/>
            <c:marker>
              <c:symbol val="circle"/>
              <c:size val="5"/>
              <c:spPr>
                <a:solidFill>
                  <a:srgbClr val="9C0006"/>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2-37FF-4FB6-B560-96686E841742}"/>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'PO CO2 reductiepad berekening '!$AB$5:$AB$65</c:f>
              <c:numCache>
                <c:formatCode>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37FF-4FB6-B560-96686E841742}"/>
            </c:ext>
          </c:extLst>
        </c:ser>
        <c:ser>
          <c:idx val="4"/>
          <c:order val="4"/>
          <c:tx>
            <c:v>Sector PO huidig beleid KEV19</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'PO CO2 reductiepad berekening '!$Z$5:$Z$65</c:f>
              <c:numCache>
                <c:formatCode>0.0</c:formatCode>
                <c:ptCount val="61"/>
                <c:pt idx="0">
                  <c:v>30.0825</c:v>
                </c:pt>
                <c:pt idx="1">
                  <c:v>30.029444399999996</c:v>
                </c:pt>
                <c:pt idx="2">
                  <c:v>29.976388799999999</c:v>
                </c:pt>
                <c:pt idx="3">
                  <c:v>29.923333199999998</c:v>
                </c:pt>
                <c:pt idx="4">
                  <c:v>29.870277599999994</c:v>
                </c:pt>
                <c:pt idx="5">
                  <c:v>29.817221999999994</c:v>
                </c:pt>
                <c:pt idx="6">
                  <c:v>29.764166399999997</c:v>
                </c:pt>
                <c:pt idx="7">
                  <c:v>29.711110799999997</c:v>
                </c:pt>
                <c:pt idx="8">
                  <c:v>29.658055199999993</c:v>
                </c:pt>
                <c:pt idx="9">
                  <c:v>29.604999599999992</c:v>
                </c:pt>
                <c:pt idx="10">
                  <c:v>29.551943999999995</c:v>
                </c:pt>
                <c:pt idx="11">
                  <c:v>29.498888399999995</c:v>
                </c:pt>
                <c:pt idx="12">
                  <c:v>29.445832799999991</c:v>
                </c:pt>
                <c:pt idx="13">
                  <c:v>29.392777199999994</c:v>
                </c:pt>
                <c:pt idx="14">
                  <c:v>29.339721599999994</c:v>
                </c:pt>
                <c:pt idx="15">
                  <c:v>29.286665999999993</c:v>
                </c:pt>
                <c:pt idx="16">
                  <c:v>29.233610399999989</c:v>
                </c:pt>
                <c:pt idx="17">
                  <c:v>29.180554799999992</c:v>
                </c:pt>
                <c:pt idx="18">
                  <c:v>29.127499199999992</c:v>
                </c:pt>
                <c:pt idx="19">
                  <c:v>29.074443599999992</c:v>
                </c:pt>
                <c:pt idx="20">
                  <c:v>29.021387999999988</c:v>
                </c:pt>
                <c:pt idx="21">
                  <c:v>28.968332399999991</c:v>
                </c:pt>
                <c:pt idx="22">
                  <c:v>28.91527679999999</c:v>
                </c:pt>
                <c:pt idx="23">
                  <c:v>28.862221199999986</c:v>
                </c:pt>
                <c:pt idx="24">
                  <c:v>28.809165599999986</c:v>
                </c:pt>
                <c:pt idx="25">
                  <c:v>28.756109999999989</c:v>
                </c:pt>
                <c:pt idx="26">
                  <c:v>28.703054399999989</c:v>
                </c:pt>
                <c:pt idx="27">
                  <c:v>28.65</c:v>
                </c:pt>
                <c:pt idx="28">
                  <c:v>28.596944399999995</c:v>
                </c:pt>
                <c:pt idx="29">
                  <c:v>28.543888799999998</c:v>
                </c:pt>
                <c:pt idx="30">
                  <c:v>28.490833199999997</c:v>
                </c:pt>
                <c:pt idx="31">
                  <c:v>28.109283672855998</c:v>
                </c:pt>
                <c:pt idx="32">
                  <c:v>27.729055200889995</c:v>
                </c:pt>
                <c:pt idx="33">
                  <c:v>27.350147784101999</c:v>
                </c:pt>
                <c:pt idx="34">
                  <c:v>26.972561422491999</c:v>
                </c:pt>
                <c:pt idx="35">
                  <c:v>26.59629611606</c:v>
                </c:pt>
                <c:pt idx="36">
                  <c:v>26.221351864806</c:v>
                </c:pt>
                <c:pt idx="37">
                  <c:v>25.847728668730003</c:v>
                </c:pt>
                <c:pt idx="38">
                  <c:v>25.475426527832003</c:v>
                </c:pt>
                <c:pt idx="39">
                  <c:v>25.104445442112002</c:v>
                </c:pt>
                <c:pt idx="40">
                  <c:v>24.734785411570002</c:v>
                </c:pt>
                <c:pt idx="41">
                  <c:v>24.683335087460001</c:v>
                </c:pt>
                <c:pt idx="42">
                  <c:v>24.631884763350005</c:v>
                </c:pt>
                <c:pt idx="43">
                  <c:v>24.580434439240005</c:v>
                </c:pt>
                <c:pt idx="44">
                  <c:v>24.528984115130005</c:v>
                </c:pt>
                <c:pt idx="45">
                  <c:v>24.477533791020004</c:v>
                </c:pt>
                <c:pt idx="46">
                  <c:v>24.426083466910008</c:v>
                </c:pt>
                <c:pt idx="47">
                  <c:v>24.374633142800004</c:v>
                </c:pt>
                <c:pt idx="48">
                  <c:v>24.323182818690004</c:v>
                </c:pt>
                <c:pt idx="49">
                  <c:v>24.271732494580004</c:v>
                </c:pt>
                <c:pt idx="50">
                  <c:v>24.220282170470007</c:v>
                </c:pt>
                <c:pt idx="51">
                  <c:v>24.168831846360007</c:v>
                </c:pt>
                <c:pt idx="52">
                  <c:v>24.117381522250007</c:v>
                </c:pt>
                <c:pt idx="53">
                  <c:v>24.065931198140007</c:v>
                </c:pt>
                <c:pt idx="54">
                  <c:v>24.014480874030006</c:v>
                </c:pt>
                <c:pt idx="55">
                  <c:v>23.96303054992001</c:v>
                </c:pt>
                <c:pt idx="56">
                  <c:v>23.91158022581001</c:v>
                </c:pt>
                <c:pt idx="57">
                  <c:v>23.860129901700009</c:v>
                </c:pt>
                <c:pt idx="58">
                  <c:v>23.808679577590009</c:v>
                </c:pt>
                <c:pt idx="59">
                  <c:v>23.757229253480013</c:v>
                </c:pt>
                <c:pt idx="60">
                  <c:v>23.705778929370013</c:v>
                </c:pt>
              </c:numCache>
            </c:numRef>
          </c:val>
          <c:smooth val="0"/>
          <c:extLst>
            <c:ext xmlns:c16="http://schemas.microsoft.com/office/drawing/2014/chart" uri="{C3380CC4-5D6E-409C-BE32-E72D297353CC}">
              <c16:uniqueId val="{00000006-37FF-4FB6-B560-96686E841742}"/>
            </c:ext>
          </c:extLst>
        </c:ser>
        <c:ser>
          <c:idx val="5"/>
          <c:order val="5"/>
          <c:tx>
            <c:v>Bestuur huidig beleid KEV19</c:v>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'PO CO2 reductiepad berekening '!$AD$5:$AD$65</c:f>
              <c:numCache>
                <c:formatCode>0.00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7-37FF-4FB6-B560-96686E841742}"/>
            </c:ext>
          </c:extLst>
        </c:ser>
        <c:dLbls>
          <c:showLegendKey val="0"/>
          <c:showVal val="0"/>
          <c:showCatName val="0"/>
          <c:showSerName val="0"/>
          <c:showPercent val="0"/>
          <c:showBubbleSize val="0"/>
        </c:dLbls>
        <c:marker val="1"/>
        <c:smooth val="0"/>
        <c:axId val="716194832"/>
        <c:axId val="716195224"/>
        <c:extLst>
          <c:ext xmlns:c15="http://schemas.microsoft.com/office/drawing/2012/chart" uri="{02D57815-91ED-43cb-92C2-25804820EDAC}">
            <c15:filteredLineSeries>
              <c15:ser>
                <c:idx val="2"/>
                <c:order val="2"/>
                <c:tx>
                  <c:v>bestuur huidig reductiepad</c:v>
                </c:tx>
                <c:spPr>
                  <a:ln w="28575" cap="rnd">
                    <a:solidFill>
                      <a:schemeClr val="accent4">
                        <a:lumMod val="40000"/>
                        <a:lumOff val="60000"/>
                      </a:schemeClr>
                    </a:solidFill>
                    <a:round/>
                  </a:ln>
                  <a:effectLst/>
                </c:spPr>
                <c:marker>
                  <c:symbol val="circle"/>
                  <c:size val="5"/>
                  <c:spPr>
                    <a:solidFill>
                      <a:schemeClr val="accent4">
                        <a:lumMod val="40000"/>
                        <a:lumOff val="60000"/>
                      </a:schemeClr>
                    </a:solidFill>
                    <a:ln w="9525">
                      <a:solidFill>
                        <a:schemeClr val="accent4">
                          <a:lumMod val="40000"/>
                          <a:lumOff val="60000"/>
                        </a:schemeClr>
                      </a:solidFill>
                    </a:ln>
                    <a:effectLst/>
                  </c:spPr>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extLst>
                      <c:ext uri="{02D57815-91ED-43cb-92C2-25804820EDAC}">
                        <c15:formulaRef>
                          <c15:sqref>'PO CO2 reductiepad berekening '!$AC$5:$AC$65</c15:sqref>
                        </c15:formulaRef>
                      </c:ext>
                    </c:extLst>
                    <c:numCache>
                      <c:formatCode>0.0</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4-37FF-4FB6-B560-96686E841742}"/>
                  </c:ext>
                </c:extLst>
              </c15:ser>
            </c15:filteredLineSeries>
            <c15:filteredLineSeries>
              <c15:ser>
                <c:idx val="3"/>
                <c:order val="3"/>
                <c:tx>
                  <c:v>Sector PO huidig beleid</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extLst xmlns:c15="http://schemas.microsoft.com/office/drawing/2012/chart">
                      <c:ext xmlns:c15="http://schemas.microsoft.com/office/drawing/2012/chart" uri="{02D57815-91ED-43cb-92C2-25804820EDAC}">
                        <c15:formulaRef>
                          <c15:sqref>'PO CO2 reductiepad berekening '!$Y$5:$Y$65</c15:sqref>
                        </c15:formulaRef>
                      </c:ext>
                    </c:extLst>
                    <c:numCache>
                      <c:formatCode>0.0</c:formatCode>
                      <c:ptCount val="61"/>
                      <c:pt idx="0">
                        <c:v>30.0825</c:v>
                      </c:pt>
                      <c:pt idx="1">
                        <c:v>30.029444399999999</c:v>
                      </c:pt>
                      <c:pt idx="2">
                        <c:v>29.976388799999999</c:v>
                      </c:pt>
                      <c:pt idx="3">
                        <c:v>29.923333199999998</c:v>
                      </c:pt>
                      <c:pt idx="4">
                        <c:v>29.870277599999998</c:v>
                      </c:pt>
                      <c:pt idx="5">
                        <c:v>29.817221999999997</c:v>
                      </c:pt>
                      <c:pt idx="6">
                        <c:v>29.764166399999997</c:v>
                      </c:pt>
                      <c:pt idx="7">
                        <c:v>29.711110799999997</c:v>
                      </c:pt>
                      <c:pt idx="8">
                        <c:v>29.658055199999996</c:v>
                      </c:pt>
                      <c:pt idx="9">
                        <c:v>29.604999599999996</c:v>
                      </c:pt>
                      <c:pt idx="10">
                        <c:v>29.551943999999995</c:v>
                      </c:pt>
                      <c:pt idx="11">
                        <c:v>29.498888399999995</c:v>
                      </c:pt>
                      <c:pt idx="12">
                        <c:v>29.445832799999994</c:v>
                      </c:pt>
                      <c:pt idx="13">
                        <c:v>29.392777199999994</c:v>
                      </c:pt>
                      <c:pt idx="14">
                        <c:v>29.339721599999994</c:v>
                      </c:pt>
                      <c:pt idx="15">
                        <c:v>29.286665999999993</c:v>
                      </c:pt>
                      <c:pt idx="16">
                        <c:v>29.233610399999993</c:v>
                      </c:pt>
                      <c:pt idx="17">
                        <c:v>29.180554799999992</c:v>
                      </c:pt>
                      <c:pt idx="18">
                        <c:v>29.127499199999992</c:v>
                      </c:pt>
                      <c:pt idx="19">
                        <c:v>29.074443599999992</c:v>
                      </c:pt>
                      <c:pt idx="20">
                        <c:v>29.021387999999991</c:v>
                      </c:pt>
                      <c:pt idx="21">
                        <c:v>28.968332399999991</c:v>
                      </c:pt>
                      <c:pt idx="22">
                        <c:v>28.91527679999999</c:v>
                      </c:pt>
                      <c:pt idx="23">
                        <c:v>28.86222119999999</c:v>
                      </c:pt>
                      <c:pt idx="24">
                        <c:v>28.809165599999989</c:v>
                      </c:pt>
                      <c:pt idx="25">
                        <c:v>28.756109999999989</c:v>
                      </c:pt>
                      <c:pt idx="26">
                        <c:v>28.703054399999989</c:v>
                      </c:pt>
                      <c:pt idx="27">
                        <c:v>28.65</c:v>
                      </c:pt>
                      <c:pt idx="28">
                        <c:v>28.596944399999998</c:v>
                      </c:pt>
                      <c:pt idx="29">
                        <c:v>28.543888799999998</c:v>
                      </c:pt>
                      <c:pt idx="30">
                        <c:v>28.490833199999997</c:v>
                      </c:pt>
                      <c:pt idx="31">
                        <c:v>28.432777599999998</c:v>
                      </c:pt>
                      <c:pt idx="32">
                        <c:v>28.374721999999998</c:v>
                      </c:pt>
                      <c:pt idx="33">
                        <c:v>28.316666399999999</c:v>
                      </c:pt>
                      <c:pt idx="34">
                        <c:v>28.2586108</c:v>
                      </c:pt>
                      <c:pt idx="35">
                        <c:v>28.2005552</c:v>
                      </c:pt>
                      <c:pt idx="36">
                        <c:v>28.142499600000001</c:v>
                      </c:pt>
                      <c:pt idx="37">
                        <c:v>28.084444000000001</c:v>
                      </c:pt>
                      <c:pt idx="38">
                        <c:v>28.026388400000002</c:v>
                      </c:pt>
                      <c:pt idx="39">
                        <c:v>27.968332800000002</c:v>
                      </c:pt>
                      <c:pt idx="40">
                        <c:v>27.910277200000003</c:v>
                      </c:pt>
                      <c:pt idx="41">
                        <c:v>27.852221600000004</c:v>
                      </c:pt>
                      <c:pt idx="42">
                        <c:v>27.794166000000004</c:v>
                      </c:pt>
                      <c:pt idx="43">
                        <c:v>27.736110400000005</c:v>
                      </c:pt>
                      <c:pt idx="44">
                        <c:v>27.678054800000005</c:v>
                      </c:pt>
                      <c:pt idx="45">
                        <c:v>27.619999200000006</c:v>
                      </c:pt>
                      <c:pt idx="46">
                        <c:v>27.561943600000006</c:v>
                      </c:pt>
                      <c:pt idx="47">
                        <c:v>27.503888000000007</c:v>
                      </c:pt>
                      <c:pt idx="48">
                        <c:v>27.445832400000008</c:v>
                      </c:pt>
                      <c:pt idx="49">
                        <c:v>27.387776800000008</c:v>
                      </c:pt>
                      <c:pt idx="50">
                        <c:v>27.329721200000009</c:v>
                      </c:pt>
                      <c:pt idx="51">
                        <c:v>27.271665600000009</c:v>
                      </c:pt>
                      <c:pt idx="52">
                        <c:v>27.21361000000001</c:v>
                      </c:pt>
                      <c:pt idx="53">
                        <c:v>27.15555440000001</c:v>
                      </c:pt>
                      <c:pt idx="54">
                        <c:v>27.097498800000011</c:v>
                      </c:pt>
                      <c:pt idx="55">
                        <c:v>27.039443200000012</c:v>
                      </c:pt>
                      <c:pt idx="56">
                        <c:v>26.981387600000012</c:v>
                      </c:pt>
                      <c:pt idx="57">
                        <c:v>26.923332000000013</c:v>
                      </c:pt>
                      <c:pt idx="58">
                        <c:v>26.865276400000013</c:v>
                      </c:pt>
                      <c:pt idx="59">
                        <c:v>26.807220800000014</c:v>
                      </c:pt>
                      <c:pt idx="60">
                        <c:v>26.749165200000014</c:v>
                      </c:pt>
                    </c:numCache>
                  </c:numRef>
                </c:val>
                <c:smooth val="0"/>
                <c:extLst xmlns:c15="http://schemas.microsoft.com/office/drawing/2012/chart">
                  <c:ext xmlns:c16="http://schemas.microsoft.com/office/drawing/2014/chart" uri="{C3380CC4-5D6E-409C-BE32-E72D297353CC}">
                    <c16:uniqueId val="{00000005-37FF-4FB6-B560-96686E841742}"/>
                  </c:ext>
                </c:extLst>
              </c15:ser>
            </c15:filteredLineSeries>
          </c:ext>
        </c:extLst>
      </c:lineChart>
      <c:catAx>
        <c:axId val="71619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195224"/>
        <c:crosses val="autoZero"/>
        <c:auto val="1"/>
        <c:lblAlgn val="ctr"/>
        <c:lblOffset val="100"/>
        <c:tickLblSkip val="5"/>
        <c:tickMarkSkip val="1"/>
        <c:noMultiLvlLbl val="0"/>
      </c:catAx>
      <c:valAx>
        <c:axId val="716195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19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3032760</xdr:colOff>
      <xdr:row>1</xdr:row>
      <xdr:rowOff>22860</xdr:rowOff>
    </xdr:from>
    <xdr:to>
      <xdr:col>2</xdr:col>
      <xdr:colOff>5295811</xdr:colOff>
      <xdr:row>1</xdr:row>
      <xdr:rowOff>698569</xdr:rowOff>
    </xdr:to>
    <xdr:pic>
      <xdr:nvPicPr>
        <xdr:cNvPr id="8" name="Afbeelding 7">
          <a:extLst>
            <a:ext uri="{FF2B5EF4-FFF2-40B4-BE49-F238E27FC236}">
              <a16:creationId xmlns:a16="http://schemas.microsoft.com/office/drawing/2014/main" id="{2469E87E-A9C9-4F3A-82D0-3C182A1B71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77640" y="205740"/>
          <a:ext cx="2405926" cy="675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12</xdr:row>
      <xdr:rowOff>0</xdr:rowOff>
    </xdr:from>
    <xdr:to>
      <xdr:col>19</xdr:col>
      <xdr:colOff>0</xdr:colOff>
      <xdr:row>42</xdr:row>
      <xdr:rowOff>85837</xdr:rowOff>
    </xdr:to>
    <xdr:graphicFrame macro="">
      <xdr:nvGraphicFramePr>
        <xdr:cNvPr id="2" name="Grafiek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12</xdr:row>
      <xdr:rowOff>0</xdr:rowOff>
    </xdr:from>
    <xdr:to>
      <xdr:col>19</xdr:col>
      <xdr:colOff>0</xdr:colOff>
      <xdr:row>42</xdr:row>
      <xdr:rowOff>85837</xdr:rowOff>
    </xdr:to>
    <xdr:graphicFrame macro="">
      <xdr:nvGraphicFramePr>
        <xdr:cNvPr id="5" name="Grafiek 4">
          <a:extLst>
            <a:ext uri="{FF2B5EF4-FFF2-40B4-BE49-F238E27FC236}">
              <a16:creationId xmlns:a16="http://schemas.microsoft.com/office/drawing/2014/main" id="{22C0D6AA-DFF4-4412-BDBF-977224B4A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Waarborgfonds NIEUW">
      <a:dk1>
        <a:srgbClr val="3B2D55"/>
      </a:dk1>
      <a:lt1>
        <a:srgbClr val="FFFFFF"/>
      </a:lt1>
      <a:dk2>
        <a:srgbClr val="D73563"/>
      </a:dk2>
      <a:lt2>
        <a:srgbClr val="F1F1F1"/>
      </a:lt2>
      <a:accent1>
        <a:srgbClr val="008FC5"/>
      </a:accent1>
      <a:accent2>
        <a:srgbClr val="38B5AA"/>
      </a:accent2>
      <a:accent3>
        <a:srgbClr val="666666"/>
      </a:accent3>
      <a:accent4>
        <a:srgbClr val="ED6D93"/>
      </a:accent4>
      <a:accent5>
        <a:srgbClr val="FE4A75"/>
      </a:accent5>
      <a:accent6>
        <a:srgbClr val="181818"/>
      </a:accent6>
      <a:hlink>
        <a:srgbClr val="3B2D55"/>
      </a:hlink>
      <a:folHlink>
        <a:srgbClr val="56B7E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uimte-ok.nl/programmas/kwaliteitskader-huisvesting" TargetMode="External"/><Relationship Id="rId13" Type="http://schemas.openxmlformats.org/officeDocument/2006/relationships/drawing" Target="../drawings/drawing1.xml"/><Relationship Id="rId3" Type="http://schemas.openxmlformats.org/officeDocument/2006/relationships/hyperlink" Target="https://www.ruimte-ok.nl/sites/default/files/2022-04/portefeuillescan_binnenklimaat_op_scholen.pdf" TargetMode="External"/><Relationship Id="rId7" Type="http://schemas.openxmlformats.org/officeDocument/2006/relationships/hyperlink" Target="https://www.rijksoverheid.nl/actueel/nieuws/2022/02/03/gezamenlijk-actieplan-voor-snelle-verbetering-van-ventilatie-op-scholen" TargetMode="External"/><Relationship Id="rId12" Type="http://schemas.openxmlformats.org/officeDocument/2006/relationships/printerSettings" Target="../printerSettings/printerSettings1.bin"/><Relationship Id="rId2" Type="http://schemas.openxmlformats.org/officeDocument/2006/relationships/hyperlink" Target="https://www.ruimte-ok.nl/sites/default/files/2022-04/portefeuillescan_binnenklimaat_op_scholen.pdf" TargetMode="External"/><Relationship Id="rId1" Type="http://schemas.openxmlformats.org/officeDocument/2006/relationships/hyperlink" Target="https://www.ruimte-ok.nl/sites/default/files/2022-04/portefeuillescan_binnenklimaat_op_scholen.pdf" TargetMode="External"/><Relationship Id="rId6" Type="http://schemas.openxmlformats.org/officeDocument/2006/relationships/hyperlink" Target="http://www.ventilatiehulp.nl/" TargetMode="External"/><Relationship Id="rId11" Type="http://schemas.openxmlformats.org/officeDocument/2006/relationships/hyperlink" Target="https://www.ruimte-ok.nl/" TargetMode="External"/><Relationship Id="rId5" Type="http://schemas.openxmlformats.org/officeDocument/2006/relationships/hyperlink" Target="mailto:ventilatie@ruimte-ok.nl" TargetMode="External"/><Relationship Id="rId10" Type="http://schemas.openxmlformats.org/officeDocument/2006/relationships/hyperlink" Target="https://www.ruimte-ok.nl/nieuws/nieuw-handreiking-duurzaam-meerjaren-gebouwenbeheer" TargetMode="External"/><Relationship Id="rId4" Type="http://schemas.openxmlformats.org/officeDocument/2006/relationships/hyperlink" Target="mailto:ventilatie@ruimte-ok.nl" TargetMode="External"/><Relationship Id="rId9" Type="http://schemas.openxmlformats.org/officeDocument/2006/relationships/hyperlink" Target="https://www.ruimte-ok.nl/kennis-en-voorbeelden/kennisbank/naar-een-duurzaam-i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indergas.nl/degree_days/calculato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B1:D54"/>
  <sheetViews>
    <sheetView showGridLines="0" tabSelected="1" workbookViewId="0"/>
  </sheetViews>
  <sheetFormatPr defaultColWidth="9.109375" defaultRowHeight="13.8" x14ac:dyDescent="0.25"/>
  <cols>
    <col min="1" max="1" width="3.109375" style="250" customWidth="1"/>
    <col min="2" max="2" width="10.6640625" style="248" customWidth="1"/>
    <col min="3" max="3" width="79.44140625" style="249" customWidth="1"/>
    <col min="4" max="4" width="10.6640625" style="249" customWidth="1"/>
    <col min="5" max="16384" width="9.109375" style="250"/>
  </cols>
  <sheetData>
    <row r="1" spans="2:4" ht="14.4" thickBot="1" x14ac:dyDescent="0.3"/>
    <row r="2" spans="2:4" ht="58.95" customHeight="1" x14ac:dyDescent="0.25">
      <c r="B2" s="251"/>
      <c r="C2" s="252"/>
      <c r="D2" s="253"/>
    </row>
    <row r="3" spans="2:4" ht="71.25" customHeight="1" x14ac:dyDescent="0.25">
      <c r="B3" s="254"/>
      <c r="C3" s="278" t="s">
        <v>127</v>
      </c>
      <c r="D3" s="255"/>
    </row>
    <row r="4" spans="2:4" x14ac:dyDescent="0.25">
      <c r="B4" s="256"/>
      <c r="C4" s="257"/>
      <c r="D4" s="258"/>
    </row>
    <row r="5" spans="2:4" ht="104.4" customHeight="1" x14ac:dyDescent="0.25">
      <c r="B5" s="256"/>
      <c r="C5" s="257" t="s">
        <v>230</v>
      </c>
      <c r="D5" s="258"/>
    </row>
    <row r="6" spans="2:4" ht="8.4" customHeight="1" x14ac:dyDescent="0.25">
      <c r="B6" s="256"/>
      <c r="C6" s="257"/>
      <c r="D6" s="258"/>
    </row>
    <row r="7" spans="2:4" ht="96" customHeight="1" x14ac:dyDescent="0.25">
      <c r="B7" s="256"/>
      <c r="C7" s="257" t="s">
        <v>128</v>
      </c>
      <c r="D7" s="258"/>
    </row>
    <row r="8" spans="2:4" ht="7.2" customHeight="1" x14ac:dyDescent="0.25">
      <c r="B8" s="256"/>
      <c r="C8" s="257"/>
      <c r="D8" s="258"/>
    </row>
    <row r="9" spans="2:4" ht="13.2" customHeight="1" x14ac:dyDescent="0.3">
      <c r="B9" s="256"/>
      <c r="C9" s="257" t="s">
        <v>234</v>
      </c>
      <c r="D9" s="274" t="s">
        <v>233</v>
      </c>
    </row>
    <row r="10" spans="2:4" ht="14.4" thickBot="1" x14ac:dyDescent="0.3">
      <c r="B10" s="259"/>
      <c r="C10" s="260"/>
      <c r="D10" s="261"/>
    </row>
    <row r="11" spans="2:4" ht="14.4" thickBot="1" x14ac:dyDescent="0.3">
      <c r="B11" s="262"/>
      <c r="C11" s="263"/>
      <c r="D11" s="263"/>
    </row>
    <row r="12" spans="2:4" x14ac:dyDescent="0.25">
      <c r="B12" s="251"/>
      <c r="C12" s="252"/>
      <c r="D12" s="253"/>
    </row>
    <row r="13" spans="2:4" ht="24.6" x14ac:dyDescent="0.4">
      <c r="B13" s="254"/>
      <c r="C13" s="264" t="s">
        <v>134</v>
      </c>
      <c r="D13" s="255"/>
    </row>
    <row r="14" spans="2:4" x14ac:dyDescent="0.25">
      <c r="B14" s="256"/>
      <c r="C14" s="257"/>
      <c r="D14" s="258"/>
    </row>
    <row r="15" spans="2:4" ht="26.4" customHeight="1" x14ac:dyDescent="0.25">
      <c r="B15" s="265" t="s">
        <v>113</v>
      </c>
      <c r="C15" s="257" t="s">
        <v>229</v>
      </c>
      <c r="D15" s="258"/>
    </row>
    <row r="16" spans="2:4" ht="8.1" customHeight="1" x14ac:dyDescent="0.25">
      <c r="B16" s="265"/>
      <c r="C16" s="257"/>
      <c r="D16" s="258"/>
    </row>
    <row r="17" spans="2:4" ht="39.6" x14ac:dyDescent="0.25">
      <c r="B17" s="266" t="s">
        <v>129</v>
      </c>
      <c r="C17" s="267" t="s">
        <v>130</v>
      </c>
      <c r="D17" s="258"/>
    </row>
    <row r="18" spans="2:4" ht="8.1" customHeight="1" x14ac:dyDescent="0.25">
      <c r="B18" s="265"/>
      <c r="C18" s="257"/>
      <c r="D18" s="258"/>
    </row>
    <row r="19" spans="2:4" ht="28.2" customHeight="1" x14ac:dyDescent="0.25">
      <c r="B19" s="265" t="s">
        <v>112</v>
      </c>
      <c r="C19" s="257" t="s">
        <v>131</v>
      </c>
      <c r="D19" s="273" t="s">
        <v>233</v>
      </c>
    </row>
    <row r="20" spans="2:4" ht="7.2" customHeight="1" x14ac:dyDescent="0.25">
      <c r="B20" s="265"/>
      <c r="C20" s="257"/>
      <c r="D20" s="258"/>
    </row>
    <row r="21" spans="2:4" ht="52.8" x14ac:dyDescent="0.25">
      <c r="B21" s="266" t="s">
        <v>136</v>
      </c>
      <c r="C21" s="267" t="s">
        <v>137</v>
      </c>
      <c r="D21" s="273" t="s">
        <v>235</v>
      </c>
    </row>
    <row r="22" spans="2:4" ht="8.1" customHeight="1" x14ac:dyDescent="0.25">
      <c r="B22" s="265"/>
      <c r="C22" s="257"/>
      <c r="D22" s="258"/>
    </row>
    <row r="23" spans="2:4" ht="26.4" x14ac:dyDescent="0.25">
      <c r="B23" s="265" t="s">
        <v>115</v>
      </c>
      <c r="C23" s="257" t="s">
        <v>132</v>
      </c>
      <c r="D23" s="273" t="s">
        <v>233</v>
      </c>
    </row>
    <row r="24" spans="2:4" x14ac:dyDescent="0.25">
      <c r="B24" s="265"/>
      <c r="C24" s="257"/>
      <c r="D24" s="258"/>
    </row>
    <row r="25" spans="2:4" ht="39.6" x14ac:dyDescent="0.25">
      <c r="B25" s="265" t="s">
        <v>114</v>
      </c>
      <c r="C25" s="257" t="s">
        <v>133</v>
      </c>
      <c r="D25" s="258"/>
    </row>
    <row r="26" spans="2:4" ht="8.1" customHeight="1" x14ac:dyDescent="0.25">
      <c r="B26" s="265"/>
      <c r="C26" s="257"/>
      <c r="D26" s="258"/>
    </row>
    <row r="27" spans="2:4" ht="26.4" x14ac:dyDescent="0.25">
      <c r="B27" s="265" t="s">
        <v>80</v>
      </c>
      <c r="C27" s="257" t="s">
        <v>220</v>
      </c>
      <c r="D27" s="273" t="s">
        <v>235</v>
      </c>
    </row>
    <row r="28" spans="2:4" ht="14.4" thickBot="1" x14ac:dyDescent="0.3">
      <c r="B28" s="259"/>
      <c r="C28" s="260"/>
      <c r="D28" s="261"/>
    </row>
    <row r="29" spans="2:4" x14ac:dyDescent="0.25">
      <c r="B29" s="262"/>
      <c r="C29" s="263"/>
      <c r="D29" s="263"/>
    </row>
    <row r="30" spans="2:4" ht="14.4" thickBot="1" x14ac:dyDescent="0.3">
      <c r="B30" s="262"/>
      <c r="C30" s="263"/>
      <c r="D30" s="263"/>
    </row>
    <row r="31" spans="2:4" x14ac:dyDescent="0.25">
      <c r="B31" s="251"/>
      <c r="C31" s="252"/>
      <c r="D31" s="253"/>
    </row>
    <row r="32" spans="2:4" ht="26.25" customHeight="1" x14ac:dyDescent="0.25">
      <c r="B32" s="254"/>
      <c r="C32" s="268" t="s">
        <v>135</v>
      </c>
      <c r="D32" s="255"/>
    </row>
    <row r="33" spans="2:4" ht="9" customHeight="1" x14ac:dyDescent="0.25">
      <c r="B33" s="256"/>
      <c r="C33" s="257"/>
      <c r="D33" s="258"/>
    </row>
    <row r="34" spans="2:4" ht="167.4" customHeight="1" x14ac:dyDescent="0.25">
      <c r="B34" s="256"/>
      <c r="C34" s="257" t="s">
        <v>237</v>
      </c>
      <c r="D34" s="275" t="s">
        <v>238</v>
      </c>
    </row>
    <row r="35" spans="2:4" ht="14.4" customHeight="1" x14ac:dyDescent="0.25">
      <c r="B35" s="256"/>
      <c r="C35" s="257" t="s">
        <v>236</v>
      </c>
      <c r="D35" s="273" t="s">
        <v>233</v>
      </c>
    </row>
    <row r="36" spans="2:4" ht="14.4" thickBot="1" x14ac:dyDescent="0.3">
      <c r="B36" s="259"/>
      <c r="C36" s="260"/>
      <c r="D36" s="261"/>
    </row>
    <row r="37" spans="2:4" ht="14.4" thickBot="1" x14ac:dyDescent="0.3"/>
    <row r="38" spans="2:4" x14ac:dyDescent="0.25">
      <c r="B38" s="251"/>
      <c r="C38" s="252"/>
      <c r="D38" s="253"/>
    </row>
    <row r="39" spans="2:4" ht="24.6" x14ac:dyDescent="0.4">
      <c r="B39" s="254"/>
      <c r="C39" s="264" t="s">
        <v>138</v>
      </c>
      <c r="D39" s="255"/>
    </row>
    <row r="40" spans="2:4" ht="6.6" customHeight="1" x14ac:dyDescent="0.25">
      <c r="B40" s="254"/>
      <c r="C40" s="257"/>
      <c r="D40" s="255"/>
    </row>
    <row r="41" spans="2:4" ht="162.6" customHeight="1" x14ac:dyDescent="0.25">
      <c r="B41" s="254"/>
      <c r="C41" s="257" t="s">
        <v>139</v>
      </c>
      <c r="D41" s="255"/>
    </row>
    <row r="42" spans="2:4" ht="7.8" customHeight="1" x14ac:dyDescent="0.25">
      <c r="B42" s="254"/>
      <c r="C42" s="257"/>
      <c r="D42" s="255"/>
    </row>
    <row r="43" spans="2:4" ht="57" customHeight="1" x14ac:dyDescent="0.3">
      <c r="B43" s="254"/>
      <c r="C43" s="257" t="s">
        <v>239</v>
      </c>
      <c r="D43" s="276" t="s">
        <v>233</v>
      </c>
    </row>
    <row r="44" spans="2:4" ht="8.4" customHeight="1" x14ac:dyDescent="0.25">
      <c r="B44" s="254"/>
      <c r="C44" s="257"/>
      <c r="D44" s="255"/>
    </row>
    <row r="45" spans="2:4" ht="108.6" customHeight="1" x14ac:dyDescent="0.25">
      <c r="B45" s="254"/>
      <c r="C45" s="257" t="s">
        <v>241</v>
      </c>
      <c r="D45" s="277" t="s">
        <v>242</v>
      </c>
    </row>
    <row r="46" spans="2:4" ht="15" customHeight="1" x14ac:dyDescent="0.3">
      <c r="B46" s="254"/>
      <c r="C46" s="257" t="s">
        <v>240</v>
      </c>
      <c r="D46" s="274" t="s">
        <v>233</v>
      </c>
    </row>
    <row r="47" spans="2:4" ht="25.2" customHeight="1" x14ac:dyDescent="0.3">
      <c r="B47" s="254"/>
      <c r="C47" s="257" t="s">
        <v>243</v>
      </c>
      <c r="D47" s="274" t="s">
        <v>233</v>
      </c>
    </row>
    <row r="48" spans="2:4" ht="7.2" customHeight="1" thickBot="1" x14ac:dyDescent="0.3">
      <c r="B48" s="269"/>
      <c r="C48" s="260"/>
      <c r="D48" s="270"/>
    </row>
    <row r="49" spans="2:4" ht="14.4" thickBot="1" x14ac:dyDescent="0.3">
      <c r="B49" s="262"/>
      <c r="C49" s="263"/>
      <c r="D49" s="263"/>
    </row>
    <row r="50" spans="2:4" x14ac:dyDescent="0.25">
      <c r="B50" s="251"/>
      <c r="C50" s="252"/>
      <c r="D50" s="253"/>
    </row>
    <row r="51" spans="2:4" ht="15.6" x14ac:dyDescent="0.3">
      <c r="B51" s="254"/>
      <c r="C51" s="271" t="s">
        <v>81</v>
      </c>
      <c r="D51" s="255"/>
    </row>
    <row r="52" spans="2:4" x14ac:dyDescent="0.25">
      <c r="B52" s="254"/>
      <c r="C52" s="267"/>
      <c r="D52" s="255"/>
    </row>
    <row r="53" spans="2:4" ht="206.4" customHeight="1" x14ac:dyDescent="0.25">
      <c r="B53" s="254"/>
      <c r="C53" s="267" t="s">
        <v>244</v>
      </c>
      <c r="D53" s="255"/>
    </row>
    <row r="54" spans="2:4" ht="14.4" thickBot="1" x14ac:dyDescent="0.3">
      <c r="B54" s="269"/>
      <c r="C54" s="272"/>
      <c r="D54" s="270"/>
    </row>
  </sheetData>
  <sheetProtection algorithmName="SHA-512" hashValue="Tkeq4E7dcioHs/LIYHEhyZDJeFSrctL8hbB8lRRp9GM09Jx08gztq0TILjMxDJM+EWp1dxz7B6+o5Mg0LUXgZw==" saltValue="ARGmes8YyeGpWJ9auMU6gg==" spinCount="100000" sheet="1"/>
  <hyperlinks>
    <hyperlink ref="D9" r:id="rId1" xr:uid="{8A008C14-9347-4F43-830F-CE2BB1AE5AF7}"/>
    <hyperlink ref="D19" r:id="rId2" xr:uid="{21D9C477-BB8A-44DA-9842-8E3791FDA138}"/>
    <hyperlink ref="D23" r:id="rId3" xr:uid="{70D4C595-5610-42BE-9F23-F8BF1F129B08}"/>
    <hyperlink ref="D21" r:id="rId4" xr:uid="{FA833124-BEA0-4C74-9A1B-5D35329EE8D9}"/>
    <hyperlink ref="D27" r:id="rId5" xr:uid="{932A8EF4-F744-4556-88A2-4ADC36ED569F}"/>
    <hyperlink ref="D35" r:id="rId6" xr:uid="{F6C71BC1-72D7-4A2D-9443-68FAAD3FD844}"/>
    <hyperlink ref="D34" r:id="rId7" xr:uid="{43E290C1-5B70-467D-9722-AC5E2B40F59E}"/>
    <hyperlink ref="D43" r:id="rId8" xr:uid="{E100E597-9487-45D6-B090-9ABBE41FB40E}"/>
    <hyperlink ref="D46" r:id="rId9" xr:uid="{0CB47588-CB1E-4070-A3F2-68D787D5D1EE}"/>
    <hyperlink ref="D45" r:id="rId10" xr:uid="{AD1DFD87-EAF4-446D-BB1F-368E2F4C1A24}"/>
    <hyperlink ref="D47" r:id="rId11" xr:uid="{12ED7903-B935-4B23-867C-16AFD75D3DC0}"/>
  </hyperlinks>
  <pageMargins left="0.7" right="0.7" top="0.75" bottom="0.75" header="0.3" footer="0.3"/>
  <pageSetup paperSize="8" orientation="portrait" r:id="rId12"/>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pageSetUpPr fitToPage="1"/>
  </sheetPr>
  <dimension ref="B1:O790"/>
  <sheetViews>
    <sheetView showGridLines="0" zoomScale="80" zoomScaleNormal="80" workbookViewId="0">
      <selection activeCell="C5" sqref="C5"/>
    </sheetView>
  </sheetViews>
  <sheetFormatPr defaultColWidth="9.109375" defaultRowHeight="13.8" x14ac:dyDescent="0.25"/>
  <cols>
    <col min="1" max="1" width="3.109375" style="81" customWidth="1"/>
    <col min="2" max="2" width="5.109375" style="152" customWidth="1"/>
    <col min="3" max="3" width="28.33203125" style="81" customWidth="1"/>
    <col min="4" max="4" width="30.109375" style="81" customWidth="1"/>
    <col min="5" max="5" width="18.109375" style="81" customWidth="1"/>
    <col min="6" max="6" width="20.88671875" style="81" customWidth="1"/>
    <col min="7" max="7" width="33.6640625" style="81" customWidth="1"/>
    <col min="8" max="8" width="10.6640625" style="152" customWidth="1"/>
    <col min="9" max="9" width="10.109375" style="153" customWidth="1"/>
    <col min="10" max="11" width="25.21875" style="154" customWidth="1"/>
    <col min="12" max="14" width="19.109375" style="154" customWidth="1"/>
    <col min="15" max="15" width="106" style="154" customWidth="1"/>
    <col min="16" max="16384" width="9.109375" style="81"/>
  </cols>
  <sheetData>
    <row r="1" spans="2:15" ht="14.4" thickBot="1" x14ac:dyDescent="0.3"/>
    <row r="2" spans="2:15" s="155" customFormat="1" ht="18" thickBot="1" x14ac:dyDescent="0.35">
      <c r="B2" s="279" t="s">
        <v>225</v>
      </c>
      <c r="C2" s="280"/>
      <c r="D2" s="280"/>
      <c r="E2" s="280"/>
      <c r="F2" s="280"/>
      <c r="G2" s="280"/>
      <c r="H2" s="280"/>
      <c r="I2" s="280"/>
      <c r="J2" s="280"/>
      <c r="K2" s="280"/>
      <c r="L2" s="281"/>
      <c r="M2" s="281"/>
      <c r="N2" s="281"/>
      <c r="O2" s="282"/>
    </row>
    <row r="3" spans="2:15" s="155" customFormat="1" ht="18" thickBot="1" x14ac:dyDescent="0.35">
      <c r="B3" s="283" t="s">
        <v>227</v>
      </c>
      <c r="C3" s="284"/>
      <c r="D3" s="284"/>
      <c r="E3" s="284"/>
      <c r="F3" s="284"/>
      <c r="G3" s="284"/>
      <c r="H3" s="284"/>
      <c r="I3" s="285"/>
      <c r="J3" s="286" t="s">
        <v>218</v>
      </c>
      <c r="K3" s="287"/>
      <c r="L3" s="286" t="s">
        <v>219</v>
      </c>
      <c r="M3" s="288"/>
      <c r="N3" s="287"/>
      <c r="O3" s="156" t="s">
        <v>116</v>
      </c>
    </row>
    <row r="4" spans="2:15" s="85" customFormat="1" ht="49.8" customHeight="1" thickBot="1" x14ac:dyDescent="0.3">
      <c r="B4" s="157" t="s">
        <v>79</v>
      </c>
      <c r="C4" s="158" t="s">
        <v>155</v>
      </c>
      <c r="D4" s="158" t="s">
        <v>232</v>
      </c>
      <c r="E4" s="158" t="s">
        <v>104</v>
      </c>
      <c r="F4" s="158" t="s">
        <v>154</v>
      </c>
      <c r="G4" s="158" t="s">
        <v>153</v>
      </c>
      <c r="H4" s="159" t="s">
        <v>140</v>
      </c>
      <c r="I4" s="160" t="s">
        <v>0</v>
      </c>
      <c r="J4" s="161" t="s">
        <v>228</v>
      </c>
      <c r="K4" s="162" t="s">
        <v>217</v>
      </c>
      <c r="L4" s="163" t="s">
        <v>226</v>
      </c>
      <c r="M4" s="164" t="s">
        <v>173</v>
      </c>
      <c r="N4" s="162" t="s">
        <v>174</v>
      </c>
      <c r="O4" s="165" t="s">
        <v>116</v>
      </c>
    </row>
    <row r="5" spans="2:15" x14ac:dyDescent="0.25">
      <c r="B5" s="166">
        <v>1</v>
      </c>
      <c r="C5" s="105"/>
      <c r="D5" s="95"/>
      <c r="E5" s="93" t="s">
        <v>78</v>
      </c>
      <c r="F5" s="93" t="s">
        <v>78</v>
      </c>
      <c r="G5" s="93" t="s">
        <v>78</v>
      </c>
      <c r="H5" s="150"/>
      <c r="I5" s="134"/>
      <c r="J5" s="137"/>
      <c r="K5" s="138"/>
      <c r="L5" s="146"/>
      <c r="M5" s="114"/>
      <c r="N5" s="138"/>
      <c r="O5" s="143"/>
    </row>
    <row r="6" spans="2:15" x14ac:dyDescent="0.25">
      <c r="B6" s="167">
        <f>B5+1</f>
        <v>2</v>
      </c>
      <c r="C6" s="106"/>
      <c r="D6" s="96"/>
      <c r="E6" s="57"/>
      <c r="F6" s="57"/>
      <c r="G6" s="57"/>
      <c r="H6" s="76"/>
      <c r="I6" s="135"/>
      <c r="J6" s="139"/>
      <c r="K6" s="140"/>
      <c r="L6" s="147"/>
      <c r="M6" s="115"/>
      <c r="N6" s="140"/>
      <c r="O6" s="144"/>
    </row>
    <row r="7" spans="2:15" x14ac:dyDescent="0.25">
      <c r="B7" s="167">
        <f t="shared" ref="B7:B70" si="0">B6+1</f>
        <v>3</v>
      </c>
      <c r="C7" s="106"/>
      <c r="D7" s="96"/>
      <c r="E7" s="57"/>
      <c r="F7" s="57"/>
      <c r="G7" s="57"/>
      <c r="H7" s="76"/>
      <c r="I7" s="135"/>
      <c r="J7" s="139"/>
      <c r="K7" s="140"/>
      <c r="L7" s="147"/>
      <c r="M7" s="115"/>
      <c r="N7" s="140"/>
      <c r="O7" s="144"/>
    </row>
    <row r="8" spans="2:15" x14ac:dyDescent="0.25">
      <c r="B8" s="167">
        <f t="shared" si="0"/>
        <v>4</v>
      </c>
      <c r="C8" s="106"/>
      <c r="D8" s="96"/>
      <c r="E8" s="57"/>
      <c r="F8" s="57"/>
      <c r="G8" s="57"/>
      <c r="H8" s="76"/>
      <c r="I8" s="135"/>
      <c r="J8" s="139"/>
      <c r="K8" s="140"/>
      <c r="L8" s="147"/>
      <c r="M8" s="115"/>
      <c r="N8" s="140"/>
      <c r="O8" s="144"/>
    </row>
    <row r="9" spans="2:15" x14ac:dyDescent="0.25">
      <c r="B9" s="167">
        <f t="shared" si="0"/>
        <v>5</v>
      </c>
      <c r="C9" s="106"/>
      <c r="D9" s="96"/>
      <c r="E9" s="57"/>
      <c r="F9" s="57"/>
      <c r="G9" s="57"/>
      <c r="H9" s="76"/>
      <c r="I9" s="135"/>
      <c r="J9" s="139"/>
      <c r="K9" s="140"/>
      <c r="L9" s="147"/>
      <c r="M9" s="115"/>
      <c r="N9" s="140"/>
      <c r="O9" s="144"/>
    </row>
    <row r="10" spans="2:15" x14ac:dyDescent="0.25">
      <c r="B10" s="167">
        <f t="shared" si="0"/>
        <v>6</v>
      </c>
      <c r="C10" s="106"/>
      <c r="D10" s="96"/>
      <c r="E10" s="57"/>
      <c r="F10" s="57"/>
      <c r="G10" s="57"/>
      <c r="H10" s="76"/>
      <c r="I10" s="135"/>
      <c r="J10" s="139"/>
      <c r="K10" s="140"/>
      <c r="L10" s="147"/>
      <c r="M10" s="115"/>
      <c r="N10" s="140"/>
      <c r="O10" s="144"/>
    </row>
    <row r="11" spans="2:15" x14ac:dyDescent="0.25">
      <c r="B11" s="167">
        <f t="shared" si="0"/>
        <v>7</v>
      </c>
      <c r="C11" s="106"/>
      <c r="D11" s="96"/>
      <c r="E11" s="57"/>
      <c r="F11" s="57"/>
      <c r="G11" s="57"/>
      <c r="H11" s="76"/>
      <c r="I11" s="135"/>
      <c r="J11" s="139"/>
      <c r="K11" s="140"/>
      <c r="L11" s="147"/>
      <c r="M11" s="115"/>
      <c r="N11" s="140"/>
      <c r="O11" s="144"/>
    </row>
    <row r="12" spans="2:15" x14ac:dyDescent="0.25">
      <c r="B12" s="167">
        <f t="shared" si="0"/>
        <v>8</v>
      </c>
      <c r="C12" s="106"/>
      <c r="D12" s="96"/>
      <c r="E12" s="57"/>
      <c r="F12" s="57"/>
      <c r="G12" s="57"/>
      <c r="H12" s="76"/>
      <c r="I12" s="135"/>
      <c r="J12" s="139"/>
      <c r="K12" s="140"/>
      <c r="L12" s="147"/>
      <c r="M12" s="115"/>
      <c r="N12" s="140"/>
      <c r="O12" s="144"/>
    </row>
    <row r="13" spans="2:15" x14ac:dyDescent="0.25">
      <c r="B13" s="167">
        <f t="shared" si="0"/>
        <v>9</v>
      </c>
      <c r="C13" s="106"/>
      <c r="D13" s="96"/>
      <c r="E13" s="57"/>
      <c r="F13" s="57"/>
      <c r="G13" s="57"/>
      <c r="H13" s="76"/>
      <c r="I13" s="135"/>
      <c r="J13" s="139"/>
      <c r="K13" s="140"/>
      <c r="L13" s="147"/>
      <c r="M13" s="115"/>
      <c r="N13" s="140"/>
      <c r="O13" s="144"/>
    </row>
    <row r="14" spans="2:15" x14ac:dyDescent="0.25">
      <c r="B14" s="167">
        <f t="shared" si="0"/>
        <v>10</v>
      </c>
      <c r="C14" s="106"/>
      <c r="D14" s="96"/>
      <c r="E14" s="57"/>
      <c r="F14" s="57"/>
      <c r="G14" s="57"/>
      <c r="H14" s="76"/>
      <c r="I14" s="135"/>
      <c r="J14" s="139"/>
      <c r="K14" s="140"/>
      <c r="L14" s="147"/>
      <c r="M14" s="115"/>
      <c r="N14" s="140"/>
      <c r="O14" s="144"/>
    </row>
    <row r="15" spans="2:15" x14ac:dyDescent="0.25">
      <c r="B15" s="167">
        <f t="shared" si="0"/>
        <v>11</v>
      </c>
      <c r="C15" s="106"/>
      <c r="D15" s="96"/>
      <c r="E15" s="57"/>
      <c r="F15" s="57"/>
      <c r="G15" s="57"/>
      <c r="H15" s="76"/>
      <c r="I15" s="135"/>
      <c r="J15" s="139"/>
      <c r="K15" s="140"/>
      <c r="L15" s="147"/>
      <c r="M15" s="115"/>
      <c r="N15" s="140"/>
      <c r="O15" s="144"/>
    </row>
    <row r="16" spans="2:15" x14ac:dyDescent="0.25">
      <c r="B16" s="167">
        <f t="shared" si="0"/>
        <v>12</v>
      </c>
      <c r="C16" s="106"/>
      <c r="D16" s="96"/>
      <c r="E16" s="57"/>
      <c r="F16" s="57"/>
      <c r="G16" s="57"/>
      <c r="H16" s="76"/>
      <c r="I16" s="135"/>
      <c r="J16" s="139"/>
      <c r="K16" s="140"/>
      <c r="L16" s="147"/>
      <c r="M16" s="115"/>
      <c r="N16" s="140"/>
      <c r="O16" s="144"/>
    </row>
    <row r="17" spans="2:15" x14ac:dyDescent="0.25">
      <c r="B17" s="167">
        <f t="shared" si="0"/>
        <v>13</v>
      </c>
      <c r="C17" s="106"/>
      <c r="D17" s="96"/>
      <c r="E17" s="57"/>
      <c r="F17" s="57"/>
      <c r="G17" s="57"/>
      <c r="H17" s="76"/>
      <c r="I17" s="135"/>
      <c r="J17" s="139"/>
      <c r="K17" s="140"/>
      <c r="L17" s="147"/>
      <c r="M17" s="115"/>
      <c r="N17" s="140"/>
      <c r="O17" s="144"/>
    </row>
    <row r="18" spans="2:15" x14ac:dyDescent="0.25">
      <c r="B18" s="167">
        <f t="shared" si="0"/>
        <v>14</v>
      </c>
      <c r="C18" s="106"/>
      <c r="D18" s="96"/>
      <c r="E18" s="57"/>
      <c r="F18" s="57"/>
      <c r="G18" s="57"/>
      <c r="H18" s="76"/>
      <c r="I18" s="135"/>
      <c r="J18" s="139"/>
      <c r="K18" s="140"/>
      <c r="L18" s="147"/>
      <c r="M18" s="115"/>
      <c r="N18" s="140"/>
      <c r="O18" s="144"/>
    </row>
    <row r="19" spans="2:15" x14ac:dyDescent="0.25">
      <c r="B19" s="167">
        <f t="shared" si="0"/>
        <v>15</v>
      </c>
      <c r="C19" s="106"/>
      <c r="D19" s="96"/>
      <c r="E19" s="57"/>
      <c r="F19" s="57"/>
      <c r="G19" s="57"/>
      <c r="H19" s="76"/>
      <c r="I19" s="135"/>
      <c r="J19" s="139"/>
      <c r="K19" s="140"/>
      <c r="L19" s="147"/>
      <c r="M19" s="115"/>
      <c r="N19" s="140"/>
      <c r="O19" s="144"/>
    </row>
    <row r="20" spans="2:15" x14ac:dyDescent="0.25">
      <c r="B20" s="167">
        <f t="shared" si="0"/>
        <v>16</v>
      </c>
      <c r="C20" s="106"/>
      <c r="D20" s="96"/>
      <c r="E20" s="57"/>
      <c r="F20" s="57"/>
      <c r="G20" s="57"/>
      <c r="H20" s="76"/>
      <c r="I20" s="135"/>
      <c r="J20" s="139"/>
      <c r="K20" s="140"/>
      <c r="L20" s="147"/>
      <c r="M20" s="115"/>
      <c r="N20" s="140"/>
      <c r="O20" s="144"/>
    </row>
    <row r="21" spans="2:15" x14ac:dyDescent="0.25">
      <c r="B21" s="167">
        <f t="shared" si="0"/>
        <v>17</v>
      </c>
      <c r="C21" s="106"/>
      <c r="D21" s="96"/>
      <c r="E21" s="57"/>
      <c r="F21" s="57"/>
      <c r="G21" s="57"/>
      <c r="H21" s="76"/>
      <c r="I21" s="135"/>
      <c r="J21" s="139"/>
      <c r="K21" s="140"/>
      <c r="L21" s="147"/>
      <c r="M21" s="115"/>
      <c r="N21" s="140"/>
      <c r="O21" s="144"/>
    </row>
    <row r="22" spans="2:15" x14ac:dyDescent="0.25">
      <c r="B22" s="167">
        <f t="shared" si="0"/>
        <v>18</v>
      </c>
      <c r="C22" s="106"/>
      <c r="D22" s="96"/>
      <c r="E22" s="57"/>
      <c r="F22" s="57"/>
      <c r="G22" s="57"/>
      <c r="H22" s="76"/>
      <c r="I22" s="135"/>
      <c r="J22" s="139"/>
      <c r="K22" s="140"/>
      <c r="L22" s="147"/>
      <c r="M22" s="115"/>
      <c r="N22" s="140"/>
      <c r="O22" s="144"/>
    </row>
    <row r="23" spans="2:15" x14ac:dyDescent="0.25">
      <c r="B23" s="167">
        <f t="shared" si="0"/>
        <v>19</v>
      </c>
      <c r="C23" s="106"/>
      <c r="D23" s="96"/>
      <c r="E23" s="57"/>
      <c r="F23" s="57"/>
      <c r="G23" s="57"/>
      <c r="H23" s="76"/>
      <c r="I23" s="135"/>
      <c r="J23" s="139"/>
      <c r="K23" s="140"/>
      <c r="L23" s="147"/>
      <c r="M23" s="115"/>
      <c r="N23" s="140"/>
      <c r="O23" s="144"/>
    </row>
    <row r="24" spans="2:15" x14ac:dyDescent="0.25">
      <c r="B24" s="167">
        <f t="shared" si="0"/>
        <v>20</v>
      </c>
      <c r="C24" s="106"/>
      <c r="D24" s="96"/>
      <c r="E24" s="57"/>
      <c r="F24" s="57"/>
      <c r="G24" s="57"/>
      <c r="H24" s="76"/>
      <c r="I24" s="135"/>
      <c r="J24" s="139"/>
      <c r="K24" s="140"/>
      <c r="L24" s="147"/>
      <c r="M24" s="115"/>
      <c r="N24" s="140"/>
      <c r="O24" s="144"/>
    </row>
    <row r="25" spans="2:15" x14ac:dyDescent="0.25">
      <c r="B25" s="167">
        <f t="shared" si="0"/>
        <v>21</v>
      </c>
      <c r="C25" s="106"/>
      <c r="D25" s="96"/>
      <c r="E25" s="57"/>
      <c r="F25" s="57"/>
      <c r="G25" s="57"/>
      <c r="H25" s="76"/>
      <c r="I25" s="135"/>
      <c r="J25" s="139"/>
      <c r="K25" s="140"/>
      <c r="L25" s="147"/>
      <c r="M25" s="115"/>
      <c r="N25" s="140"/>
      <c r="O25" s="144"/>
    </row>
    <row r="26" spans="2:15" x14ac:dyDescent="0.25">
      <c r="B26" s="167">
        <f t="shared" si="0"/>
        <v>22</v>
      </c>
      <c r="C26" s="106"/>
      <c r="D26" s="96"/>
      <c r="E26" s="57"/>
      <c r="F26" s="57"/>
      <c r="G26" s="57"/>
      <c r="H26" s="76"/>
      <c r="I26" s="135"/>
      <c r="J26" s="139"/>
      <c r="K26" s="140"/>
      <c r="L26" s="147"/>
      <c r="M26" s="115"/>
      <c r="N26" s="140"/>
      <c r="O26" s="144"/>
    </row>
    <row r="27" spans="2:15" x14ac:dyDescent="0.25">
      <c r="B27" s="167">
        <f t="shared" si="0"/>
        <v>23</v>
      </c>
      <c r="C27" s="106"/>
      <c r="D27" s="96"/>
      <c r="E27" s="57"/>
      <c r="F27" s="57"/>
      <c r="G27" s="57"/>
      <c r="H27" s="76"/>
      <c r="I27" s="135"/>
      <c r="J27" s="139"/>
      <c r="K27" s="140"/>
      <c r="L27" s="147"/>
      <c r="M27" s="115"/>
      <c r="N27" s="140"/>
      <c r="O27" s="144"/>
    </row>
    <row r="28" spans="2:15" x14ac:dyDescent="0.25">
      <c r="B28" s="167">
        <f t="shared" si="0"/>
        <v>24</v>
      </c>
      <c r="C28" s="106"/>
      <c r="D28" s="96"/>
      <c r="E28" s="57"/>
      <c r="F28" s="57"/>
      <c r="G28" s="57"/>
      <c r="H28" s="76"/>
      <c r="I28" s="135"/>
      <c r="J28" s="139"/>
      <c r="K28" s="140"/>
      <c r="L28" s="147"/>
      <c r="M28" s="115"/>
      <c r="N28" s="140"/>
      <c r="O28" s="144"/>
    </row>
    <row r="29" spans="2:15" x14ac:dyDescent="0.25">
      <c r="B29" s="167">
        <f t="shared" si="0"/>
        <v>25</v>
      </c>
      <c r="C29" s="106"/>
      <c r="D29" s="96"/>
      <c r="E29" s="57"/>
      <c r="F29" s="57"/>
      <c r="G29" s="57"/>
      <c r="H29" s="76"/>
      <c r="I29" s="135"/>
      <c r="J29" s="139"/>
      <c r="K29" s="140"/>
      <c r="L29" s="147"/>
      <c r="M29" s="115"/>
      <c r="N29" s="140"/>
      <c r="O29" s="144"/>
    </row>
    <row r="30" spans="2:15" x14ac:dyDescent="0.25">
      <c r="B30" s="167">
        <f t="shared" si="0"/>
        <v>26</v>
      </c>
      <c r="C30" s="106"/>
      <c r="D30" s="96"/>
      <c r="E30" s="57"/>
      <c r="F30" s="57"/>
      <c r="G30" s="57"/>
      <c r="H30" s="76"/>
      <c r="I30" s="135"/>
      <c r="J30" s="139"/>
      <c r="K30" s="140"/>
      <c r="L30" s="147"/>
      <c r="M30" s="115"/>
      <c r="N30" s="140"/>
      <c r="O30" s="144"/>
    </row>
    <row r="31" spans="2:15" x14ac:dyDescent="0.25">
      <c r="B31" s="167">
        <f t="shared" si="0"/>
        <v>27</v>
      </c>
      <c r="C31" s="106"/>
      <c r="D31" s="96"/>
      <c r="E31" s="57"/>
      <c r="F31" s="57"/>
      <c r="G31" s="57"/>
      <c r="H31" s="76"/>
      <c r="I31" s="135"/>
      <c r="J31" s="139"/>
      <c r="K31" s="140"/>
      <c r="L31" s="147"/>
      <c r="M31" s="115"/>
      <c r="N31" s="140"/>
      <c r="O31" s="144"/>
    </row>
    <row r="32" spans="2:15" x14ac:dyDescent="0.25">
      <c r="B32" s="167">
        <f t="shared" si="0"/>
        <v>28</v>
      </c>
      <c r="C32" s="106"/>
      <c r="D32" s="96"/>
      <c r="E32" s="57"/>
      <c r="F32" s="57"/>
      <c r="G32" s="57"/>
      <c r="H32" s="76"/>
      <c r="I32" s="135"/>
      <c r="J32" s="139"/>
      <c r="K32" s="140"/>
      <c r="L32" s="147"/>
      <c r="M32" s="115"/>
      <c r="N32" s="140"/>
      <c r="O32" s="144"/>
    </row>
    <row r="33" spans="2:15" x14ac:dyDescent="0.25">
      <c r="B33" s="167">
        <f t="shared" si="0"/>
        <v>29</v>
      </c>
      <c r="C33" s="106"/>
      <c r="D33" s="96"/>
      <c r="E33" s="57"/>
      <c r="F33" s="57"/>
      <c r="G33" s="57"/>
      <c r="H33" s="76"/>
      <c r="I33" s="135"/>
      <c r="J33" s="139"/>
      <c r="K33" s="140"/>
      <c r="L33" s="147"/>
      <c r="M33" s="115"/>
      <c r="N33" s="140"/>
      <c r="O33" s="144"/>
    </row>
    <row r="34" spans="2:15" x14ac:dyDescent="0.25">
      <c r="B34" s="167">
        <f t="shared" si="0"/>
        <v>30</v>
      </c>
      <c r="C34" s="106"/>
      <c r="D34" s="96"/>
      <c r="E34" s="57"/>
      <c r="F34" s="57"/>
      <c r="G34" s="57"/>
      <c r="H34" s="76"/>
      <c r="I34" s="135"/>
      <c r="J34" s="139"/>
      <c r="K34" s="140"/>
      <c r="L34" s="147"/>
      <c r="M34" s="115"/>
      <c r="N34" s="140"/>
      <c r="O34" s="144"/>
    </row>
    <row r="35" spans="2:15" x14ac:dyDescent="0.25">
      <c r="B35" s="167">
        <f t="shared" si="0"/>
        <v>31</v>
      </c>
      <c r="C35" s="106"/>
      <c r="D35" s="96"/>
      <c r="E35" s="57"/>
      <c r="F35" s="57"/>
      <c r="G35" s="57"/>
      <c r="H35" s="76"/>
      <c r="I35" s="135"/>
      <c r="J35" s="139"/>
      <c r="K35" s="140"/>
      <c r="L35" s="147"/>
      <c r="M35" s="115"/>
      <c r="N35" s="140"/>
      <c r="O35" s="144"/>
    </row>
    <row r="36" spans="2:15" x14ac:dyDescent="0.25">
      <c r="B36" s="167">
        <f t="shared" si="0"/>
        <v>32</v>
      </c>
      <c r="C36" s="106"/>
      <c r="D36" s="96"/>
      <c r="E36" s="57"/>
      <c r="F36" s="57"/>
      <c r="G36" s="57"/>
      <c r="H36" s="76"/>
      <c r="I36" s="135"/>
      <c r="J36" s="139"/>
      <c r="K36" s="140"/>
      <c r="L36" s="147"/>
      <c r="M36" s="115"/>
      <c r="N36" s="140"/>
      <c r="O36" s="144"/>
    </row>
    <row r="37" spans="2:15" x14ac:dyDescent="0.25">
      <c r="B37" s="167">
        <f t="shared" si="0"/>
        <v>33</v>
      </c>
      <c r="C37" s="106"/>
      <c r="D37" s="96"/>
      <c r="E37" s="57"/>
      <c r="F37" s="57"/>
      <c r="G37" s="57"/>
      <c r="H37" s="76"/>
      <c r="I37" s="135"/>
      <c r="J37" s="139"/>
      <c r="K37" s="140"/>
      <c r="L37" s="147"/>
      <c r="M37" s="115"/>
      <c r="N37" s="140"/>
      <c r="O37" s="144"/>
    </row>
    <row r="38" spans="2:15" x14ac:dyDescent="0.25">
      <c r="B38" s="167">
        <f t="shared" si="0"/>
        <v>34</v>
      </c>
      <c r="C38" s="106"/>
      <c r="D38" s="96"/>
      <c r="E38" s="57"/>
      <c r="F38" s="57"/>
      <c r="G38" s="57"/>
      <c r="H38" s="76"/>
      <c r="I38" s="135"/>
      <c r="J38" s="139"/>
      <c r="K38" s="140"/>
      <c r="L38" s="147"/>
      <c r="M38" s="115"/>
      <c r="N38" s="140"/>
      <c r="O38" s="144"/>
    </row>
    <row r="39" spans="2:15" x14ac:dyDescent="0.25">
      <c r="B39" s="167">
        <f t="shared" si="0"/>
        <v>35</v>
      </c>
      <c r="C39" s="106"/>
      <c r="D39" s="96"/>
      <c r="E39" s="57"/>
      <c r="F39" s="57"/>
      <c r="G39" s="57"/>
      <c r="H39" s="76"/>
      <c r="I39" s="135"/>
      <c r="J39" s="139"/>
      <c r="K39" s="140"/>
      <c r="L39" s="147"/>
      <c r="M39" s="115"/>
      <c r="N39" s="140"/>
      <c r="O39" s="144"/>
    </row>
    <row r="40" spans="2:15" x14ac:dyDescent="0.25">
      <c r="B40" s="167">
        <f t="shared" si="0"/>
        <v>36</v>
      </c>
      <c r="C40" s="106"/>
      <c r="D40" s="96"/>
      <c r="E40" s="57"/>
      <c r="F40" s="57"/>
      <c r="G40" s="57"/>
      <c r="H40" s="76"/>
      <c r="I40" s="135"/>
      <c r="J40" s="139"/>
      <c r="K40" s="140"/>
      <c r="L40" s="147"/>
      <c r="M40" s="115"/>
      <c r="N40" s="140"/>
      <c r="O40" s="144"/>
    </row>
    <row r="41" spans="2:15" x14ac:dyDescent="0.25">
      <c r="B41" s="167">
        <f t="shared" si="0"/>
        <v>37</v>
      </c>
      <c r="C41" s="106"/>
      <c r="D41" s="96"/>
      <c r="E41" s="57"/>
      <c r="F41" s="57"/>
      <c r="G41" s="57"/>
      <c r="H41" s="76"/>
      <c r="I41" s="135"/>
      <c r="J41" s="139"/>
      <c r="K41" s="140"/>
      <c r="L41" s="147"/>
      <c r="M41" s="115"/>
      <c r="N41" s="140"/>
      <c r="O41" s="144"/>
    </row>
    <row r="42" spans="2:15" x14ac:dyDescent="0.25">
      <c r="B42" s="167">
        <f t="shared" si="0"/>
        <v>38</v>
      </c>
      <c r="C42" s="106"/>
      <c r="D42" s="96"/>
      <c r="E42" s="57"/>
      <c r="F42" s="57"/>
      <c r="G42" s="57"/>
      <c r="H42" s="76"/>
      <c r="I42" s="135"/>
      <c r="J42" s="139"/>
      <c r="K42" s="140"/>
      <c r="L42" s="147"/>
      <c r="M42" s="115"/>
      <c r="N42" s="140"/>
      <c r="O42" s="144"/>
    </row>
    <row r="43" spans="2:15" x14ac:dyDescent="0.25">
      <c r="B43" s="167">
        <f t="shared" si="0"/>
        <v>39</v>
      </c>
      <c r="C43" s="106"/>
      <c r="D43" s="96"/>
      <c r="E43" s="57"/>
      <c r="F43" s="57"/>
      <c r="G43" s="57"/>
      <c r="H43" s="76"/>
      <c r="I43" s="135"/>
      <c r="J43" s="139"/>
      <c r="K43" s="140"/>
      <c r="L43" s="147"/>
      <c r="M43" s="115"/>
      <c r="N43" s="140"/>
      <c r="O43" s="144"/>
    </row>
    <row r="44" spans="2:15" x14ac:dyDescent="0.25">
      <c r="B44" s="167">
        <f t="shared" si="0"/>
        <v>40</v>
      </c>
      <c r="C44" s="106"/>
      <c r="D44" s="57"/>
      <c r="E44" s="57"/>
      <c r="F44" s="57"/>
      <c r="G44" s="57"/>
      <c r="H44" s="76"/>
      <c r="I44" s="135"/>
      <c r="J44" s="139"/>
      <c r="K44" s="140"/>
      <c r="L44" s="147"/>
      <c r="M44" s="115"/>
      <c r="N44" s="140"/>
      <c r="O44" s="144"/>
    </row>
    <row r="45" spans="2:15" x14ac:dyDescent="0.25">
      <c r="B45" s="167">
        <f t="shared" si="0"/>
        <v>41</v>
      </c>
      <c r="C45" s="106"/>
      <c r="D45" s="57"/>
      <c r="E45" s="57"/>
      <c r="F45" s="57"/>
      <c r="G45" s="57"/>
      <c r="H45" s="76"/>
      <c r="I45" s="135"/>
      <c r="J45" s="139"/>
      <c r="K45" s="140"/>
      <c r="L45" s="147"/>
      <c r="M45" s="115"/>
      <c r="N45" s="140"/>
      <c r="O45" s="144"/>
    </row>
    <row r="46" spans="2:15" x14ac:dyDescent="0.25">
      <c r="B46" s="167">
        <f t="shared" si="0"/>
        <v>42</v>
      </c>
      <c r="C46" s="106"/>
      <c r="D46" s="57"/>
      <c r="E46" s="57"/>
      <c r="F46" s="57"/>
      <c r="G46" s="57"/>
      <c r="H46" s="76"/>
      <c r="I46" s="135"/>
      <c r="J46" s="139"/>
      <c r="K46" s="140"/>
      <c r="L46" s="147"/>
      <c r="M46" s="115"/>
      <c r="N46" s="140"/>
      <c r="O46" s="144"/>
    </row>
    <row r="47" spans="2:15" x14ac:dyDescent="0.25">
      <c r="B47" s="167">
        <f t="shared" si="0"/>
        <v>43</v>
      </c>
      <c r="C47" s="106"/>
      <c r="D47" s="57"/>
      <c r="E47" s="57"/>
      <c r="F47" s="57"/>
      <c r="G47" s="57"/>
      <c r="H47" s="76"/>
      <c r="I47" s="135"/>
      <c r="J47" s="139"/>
      <c r="K47" s="140"/>
      <c r="L47" s="147"/>
      <c r="M47" s="115"/>
      <c r="N47" s="140"/>
      <c r="O47" s="144"/>
    </row>
    <row r="48" spans="2:15" x14ac:dyDescent="0.25">
      <c r="B48" s="167">
        <f t="shared" si="0"/>
        <v>44</v>
      </c>
      <c r="C48" s="106"/>
      <c r="D48" s="57"/>
      <c r="E48" s="57"/>
      <c r="F48" s="57"/>
      <c r="G48" s="57"/>
      <c r="H48" s="76"/>
      <c r="I48" s="135"/>
      <c r="J48" s="139"/>
      <c r="K48" s="140"/>
      <c r="L48" s="147"/>
      <c r="M48" s="115"/>
      <c r="N48" s="140"/>
      <c r="O48" s="144"/>
    </row>
    <row r="49" spans="2:15" x14ac:dyDescent="0.25">
      <c r="B49" s="167">
        <f t="shared" si="0"/>
        <v>45</v>
      </c>
      <c r="C49" s="106"/>
      <c r="D49" s="57"/>
      <c r="E49" s="57"/>
      <c r="F49" s="57"/>
      <c r="G49" s="57"/>
      <c r="H49" s="76"/>
      <c r="I49" s="135"/>
      <c r="J49" s="139"/>
      <c r="K49" s="140"/>
      <c r="L49" s="147"/>
      <c r="M49" s="115"/>
      <c r="N49" s="140"/>
      <c r="O49" s="144"/>
    </row>
    <row r="50" spans="2:15" x14ac:dyDescent="0.25">
      <c r="B50" s="167">
        <f t="shared" si="0"/>
        <v>46</v>
      </c>
      <c r="C50" s="106"/>
      <c r="D50" s="57"/>
      <c r="E50" s="57"/>
      <c r="F50" s="57"/>
      <c r="G50" s="57"/>
      <c r="H50" s="76"/>
      <c r="I50" s="135"/>
      <c r="J50" s="139"/>
      <c r="K50" s="140"/>
      <c r="L50" s="147"/>
      <c r="M50" s="115"/>
      <c r="N50" s="140"/>
      <c r="O50" s="144"/>
    </row>
    <row r="51" spans="2:15" x14ac:dyDescent="0.25">
      <c r="B51" s="167">
        <f t="shared" si="0"/>
        <v>47</v>
      </c>
      <c r="C51" s="106"/>
      <c r="D51" s="57"/>
      <c r="E51" s="57"/>
      <c r="F51" s="57"/>
      <c r="G51" s="57"/>
      <c r="H51" s="76"/>
      <c r="I51" s="135"/>
      <c r="J51" s="139"/>
      <c r="K51" s="140"/>
      <c r="L51" s="147"/>
      <c r="M51" s="115"/>
      <c r="N51" s="140"/>
      <c r="O51" s="144"/>
    </row>
    <row r="52" spans="2:15" x14ac:dyDescent="0.25">
      <c r="B52" s="167">
        <f t="shared" si="0"/>
        <v>48</v>
      </c>
      <c r="C52" s="106"/>
      <c r="D52" s="57"/>
      <c r="E52" s="57"/>
      <c r="F52" s="57"/>
      <c r="G52" s="57"/>
      <c r="H52" s="76"/>
      <c r="I52" s="135"/>
      <c r="J52" s="139"/>
      <c r="K52" s="140"/>
      <c r="L52" s="147"/>
      <c r="M52" s="115"/>
      <c r="N52" s="140"/>
      <c r="O52" s="144"/>
    </row>
    <row r="53" spans="2:15" x14ac:dyDescent="0.25">
      <c r="B53" s="167">
        <f t="shared" si="0"/>
        <v>49</v>
      </c>
      <c r="C53" s="106"/>
      <c r="D53" s="57"/>
      <c r="E53" s="57"/>
      <c r="F53" s="57"/>
      <c r="G53" s="57"/>
      <c r="H53" s="76"/>
      <c r="I53" s="135"/>
      <c r="J53" s="139"/>
      <c r="K53" s="140"/>
      <c r="L53" s="147"/>
      <c r="M53" s="115"/>
      <c r="N53" s="140"/>
      <c r="O53" s="144"/>
    </row>
    <row r="54" spans="2:15" x14ac:dyDescent="0.25">
      <c r="B54" s="167">
        <f t="shared" si="0"/>
        <v>50</v>
      </c>
      <c r="C54" s="106"/>
      <c r="D54" s="57"/>
      <c r="E54" s="57"/>
      <c r="F54" s="57"/>
      <c r="G54" s="57"/>
      <c r="H54" s="76"/>
      <c r="I54" s="135"/>
      <c r="J54" s="139"/>
      <c r="K54" s="140"/>
      <c r="L54" s="147"/>
      <c r="M54" s="115"/>
      <c r="N54" s="140"/>
      <c r="O54" s="144"/>
    </row>
    <row r="55" spans="2:15" x14ac:dyDescent="0.25">
      <c r="B55" s="167">
        <f t="shared" si="0"/>
        <v>51</v>
      </c>
      <c r="C55" s="106"/>
      <c r="D55" s="57"/>
      <c r="E55" s="57"/>
      <c r="F55" s="57"/>
      <c r="G55" s="57"/>
      <c r="H55" s="76"/>
      <c r="I55" s="135"/>
      <c r="J55" s="139"/>
      <c r="K55" s="140"/>
      <c r="L55" s="147"/>
      <c r="M55" s="115"/>
      <c r="N55" s="140"/>
      <c r="O55" s="144"/>
    </row>
    <row r="56" spans="2:15" x14ac:dyDescent="0.25">
      <c r="B56" s="167">
        <f t="shared" si="0"/>
        <v>52</v>
      </c>
      <c r="C56" s="106"/>
      <c r="D56" s="57"/>
      <c r="E56" s="57"/>
      <c r="F56" s="57"/>
      <c r="G56" s="57"/>
      <c r="H56" s="76"/>
      <c r="I56" s="135"/>
      <c r="J56" s="139"/>
      <c r="K56" s="140"/>
      <c r="L56" s="147"/>
      <c r="M56" s="115"/>
      <c r="N56" s="140"/>
      <c r="O56" s="144"/>
    </row>
    <row r="57" spans="2:15" x14ac:dyDescent="0.25">
      <c r="B57" s="167">
        <f t="shared" si="0"/>
        <v>53</v>
      </c>
      <c r="C57" s="106"/>
      <c r="D57" s="57"/>
      <c r="E57" s="57"/>
      <c r="F57" s="57"/>
      <c r="G57" s="57"/>
      <c r="H57" s="76"/>
      <c r="I57" s="135"/>
      <c r="J57" s="139"/>
      <c r="K57" s="140"/>
      <c r="L57" s="147"/>
      <c r="M57" s="115"/>
      <c r="N57" s="140"/>
      <c r="O57" s="144"/>
    </row>
    <row r="58" spans="2:15" x14ac:dyDescent="0.25">
      <c r="B58" s="167">
        <f t="shared" si="0"/>
        <v>54</v>
      </c>
      <c r="C58" s="106"/>
      <c r="D58" s="57"/>
      <c r="E58" s="57"/>
      <c r="F58" s="57"/>
      <c r="G58" s="57"/>
      <c r="H58" s="76"/>
      <c r="I58" s="135"/>
      <c r="J58" s="139"/>
      <c r="K58" s="140"/>
      <c r="L58" s="147"/>
      <c r="M58" s="115"/>
      <c r="N58" s="140"/>
      <c r="O58" s="144"/>
    </row>
    <row r="59" spans="2:15" x14ac:dyDescent="0.25">
      <c r="B59" s="167">
        <f t="shared" si="0"/>
        <v>55</v>
      </c>
      <c r="C59" s="106"/>
      <c r="D59" s="57"/>
      <c r="E59" s="57"/>
      <c r="F59" s="57"/>
      <c r="G59" s="57"/>
      <c r="H59" s="76"/>
      <c r="I59" s="135"/>
      <c r="J59" s="139"/>
      <c r="K59" s="140"/>
      <c r="L59" s="147"/>
      <c r="M59" s="115"/>
      <c r="N59" s="140"/>
      <c r="O59" s="144"/>
    </row>
    <row r="60" spans="2:15" x14ac:dyDescent="0.25">
      <c r="B60" s="167">
        <f t="shared" si="0"/>
        <v>56</v>
      </c>
      <c r="C60" s="106"/>
      <c r="D60" s="57"/>
      <c r="E60" s="57"/>
      <c r="F60" s="57"/>
      <c r="G60" s="57"/>
      <c r="H60" s="76"/>
      <c r="I60" s="135"/>
      <c r="J60" s="139"/>
      <c r="K60" s="140"/>
      <c r="L60" s="147"/>
      <c r="M60" s="115"/>
      <c r="N60" s="140"/>
      <c r="O60" s="144"/>
    </row>
    <row r="61" spans="2:15" x14ac:dyDescent="0.25">
      <c r="B61" s="167">
        <f t="shared" si="0"/>
        <v>57</v>
      </c>
      <c r="C61" s="106"/>
      <c r="D61" s="57"/>
      <c r="E61" s="57"/>
      <c r="F61" s="57"/>
      <c r="G61" s="57"/>
      <c r="H61" s="76"/>
      <c r="I61" s="135"/>
      <c r="J61" s="139"/>
      <c r="K61" s="140"/>
      <c r="L61" s="147"/>
      <c r="M61" s="115"/>
      <c r="N61" s="140"/>
      <c r="O61" s="144"/>
    </row>
    <row r="62" spans="2:15" x14ac:dyDescent="0.25">
      <c r="B62" s="167">
        <f t="shared" si="0"/>
        <v>58</v>
      </c>
      <c r="C62" s="106"/>
      <c r="D62" s="57"/>
      <c r="E62" s="57"/>
      <c r="F62" s="57"/>
      <c r="G62" s="57"/>
      <c r="H62" s="76"/>
      <c r="I62" s="135"/>
      <c r="J62" s="139"/>
      <c r="K62" s="140"/>
      <c r="L62" s="147"/>
      <c r="M62" s="115"/>
      <c r="N62" s="140"/>
      <c r="O62" s="144"/>
    </row>
    <row r="63" spans="2:15" x14ac:dyDescent="0.25">
      <c r="B63" s="167">
        <f t="shared" si="0"/>
        <v>59</v>
      </c>
      <c r="C63" s="106"/>
      <c r="D63" s="57"/>
      <c r="E63" s="57"/>
      <c r="F63" s="57"/>
      <c r="G63" s="57"/>
      <c r="H63" s="76"/>
      <c r="I63" s="135"/>
      <c r="J63" s="139"/>
      <c r="K63" s="140"/>
      <c r="L63" s="147"/>
      <c r="M63" s="115"/>
      <c r="N63" s="140"/>
      <c r="O63" s="144"/>
    </row>
    <row r="64" spans="2:15" x14ac:dyDescent="0.25">
      <c r="B64" s="167">
        <f t="shared" si="0"/>
        <v>60</v>
      </c>
      <c r="C64" s="106"/>
      <c r="D64" s="57"/>
      <c r="E64" s="57"/>
      <c r="F64" s="57"/>
      <c r="G64" s="57"/>
      <c r="H64" s="76"/>
      <c r="I64" s="135"/>
      <c r="J64" s="139"/>
      <c r="K64" s="140"/>
      <c r="L64" s="147"/>
      <c r="M64" s="115"/>
      <c r="N64" s="140"/>
      <c r="O64" s="144"/>
    </row>
    <row r="65" spans="2:15" x14ac:dyDescent="0.25">
      <c r="B65" s="167">
        <f t="shared" si="0"/>
        <v>61</v>
      </c>
      <c r="C65" s="106"/>
      <c r="D65" s="57"/>
      <c r="E65" s="57"/>
      <c r="F65" s="57"/>
      <c r="G65" s="57"/>
      <c r="H65" s="76"/>
      <c r="I65" s="135"/>
      <c r="J65" s="139"/>
      <c r="K65" s="140"/>
      <c r="L65" s="147"/>
      <c r="M65" s="115"/>
      <c r="N65" s="140"/>
      <c r="O65" s="144"/>
    </row>
    <row r="66" spans="2:15" x14ac:dyDescent="0.25">
      <c r="B66" s="167">
        <f t="shared" si="0"/>
        <v>62</v>
      </c>
      <c r="C66" s="106"/>
      <c r="D66" s="57"/>
      <c r="E66" s="57"/>
      <c r="F66" s="57"/>
      <c r="G66" s="57"/>
      <c r="H66" s="76"/>
      <c r="I66" s="135"/>
      <c r="J66" s="139"/>
      <c r="K66" s="140"/>
      <c r="L66" s="147"/>
      <c r="M66" s="115"/>
      <c r="N66" s="140"/>
      <c r="O66" s="144"/>
    </row>
    <row r="67" spans="2:15" x14ac:dyDescent="0.25">
      <c r="B67" s="167">
        <f t="shared" si="0"/>
        <v>63</v>
      </c>
      <c r="C67" s="106"/>
      <c r="D67" s="57"/>
      <c r="E67" s="57"/>
      <c r="F67" s="57"/>
      <c r="G67" s="57"/>
      <c r="H67" s="76"/>
      <c r="I67" s="135"/>
      <c r="J67" s="139"/>
      <c r="K67" s="140"/>
      <c r="L67" s="147"/>
      <c r="M67" s="115"/>
      <c r="N67" s="140"/>
      <c r="O67" s="144"/>
    </row>
    <row r="68" spans="2:15" x14ac:dyDescent="0.25">
      <c r="B68" s="167">
        <f t="shared" si="0"/>
        <v>64</v>
      </c>
      <c r="C68" s="106"/>
      <c r="D68" s="57"/>
      <c r="E68" s="57"/>
      <c r="F68" s="57"/>
      <c r="G68" s="57"/>
      <c r="H68" s="76"/>
      <c r="I68" s="135"/>
      <c r="J68" s="139"/>
      <c r="K68" s="140"/>
      <c r="L68" s="147"/>
      <c r="M68" s="115"/>
      <c r="N68" s="140"/>
      <c r="O68" s="144"/>
    </row>
    <row r="69" spans="2:15" x14ac:dyDescent="0.25">
      <c r="B69" s="167">
        <f t="shared" si="0"/>
        <v>65</v>
      </c>
      <c r="C69" s="106"/>
      <c r="D69" s="76"/>
      <c r="E69" s="57"/>
      <c r="F69" s="57"/>
      <c r="G69" s="57"/>
      <c r="H69" s="76"/>
      <c r="I69" s="135"/>
      <c r="J69" s="139"/>
      <c r="K69" s="140"/>
      <c r="L69" s="147"/>
      <c r="M69" s="115"/>
      <c r="N69" s="140"/>
      <c r="O69" s="144"/>
    </row>
    <row r="70" spans="2:15" x14ac:dyDescent="0.25">
      <c r="B70" s="167">
        <f t="shared" si="0"/>
        <v>66</v>
      </c>
      <c r="C70" s="106"/>
      <c r="D70" s="57"/>
      <c r="E70" s="57"/>
      <c r="F70" s="57"/>
      <c r="G70" s="57"/>
      <c r="H70" s="76"/>
      <c r="I70" s="135"/>
      <c r="J70" s="139"/>
      <c r="K70" s="140"/>
      <c r="L70" s="147"/>
      <c r="M70" s="115"/>
      <c r="N70" s="140"/>
      <c r="O70" s="144"/>
    </row>
    <row r="71" spans="2:15" x14ac:dyDescent="0.25">
      <c r="B71" s="167">
        <f t="shared" ref="B71:B134" si="1">B70+1</f>
        <v>67</v>
      </c>
      <c r="C71" s="106"/>
      <c r="D71" s="57"/>
      <c r="E71" s="57"/>
      <c r="F71" s="57"/>
      <c r="G71" s="57"/>
      <c r="H71" s="76"/>
      <c r="I71" s="135"/>
      <c r="J71" s="139"/>
      <c r="K71" s="140"/>
      <c r="L71" s="147"/>
      <c r="M71" s="115"/>
      <c r="N71" s="140"/>
      <c r="O71" s="144"/>
    </row>
    <row r="72" spans="2:15" x14ac:dyDescent="0.25">
      <c r="B72" s="167">
        <f t="shared" si="1"/>
        <v>68</v>
      </c>
      <c r="C72" s="106"/>
      <c r="D72" s="57"/>
      <c r="E72" s="57"/>
      <c r="F72" s="57"/>
      <c r="G72" s="57"/>
      <c r="H72" s="76"/>
      <c r="I72" s="135"/>
      <c r="J72" s="139"/>
      <c r="K72" s="140"/>
      <c r="L72" s="147"/>
      <c r="M72" s="115"/>
      <c r="N72" s="140"/>
      <c r="O72" s="144"/>
    </row>
    <row r="73" spans="2:15" x14ac:dyDescent="0.25">
      <c r="B73" s="167">
        <f t="shared" si="1"/>
        <v>69</v>
      </c>
      <c r="C73" s="106"/>
      <c r="D73" s="57"/>
      <c r="E73" s="57"/>
      <c r="F73" s="57"/>
      <c r="G73" s="57"/>
      <c r="H73" s="76"/>
      <c r="I73" s="135"/>
      <c r="J73" s="139"/>
      <c r="K73" s="140"/>
      <c r="L73" s="147"/>
      <c r="M73" s="115"/>
      <c r="N73" s="140"/>
      <c r="O73" s="144"/>
    </row>
    <row r="74" spans="2:15" x14ac:dyDescent="0.25">
      <c r="B74" s="167">
        <f t="shared" si="1"/>
        <v>70</v>
      </c>
      <c r="C74" s="106"/>
      <c r="D74" s="57"/>
      <c r="E74" s="57"/>
      <c r="F74" s="57"/>
      <c r="G74" s="57"/>
      <c r="H74" s="76"/>
      <c r="I74" s="135"/>
      <c r="J74" s="139"/>
      <c r="K74" s="140"/>
      <c r="L74" s="147"/>
      <c r="M74" s="115"/>
      <c r="N74" s="140"/>
      <c r="O74" s="144"/>
    </row>
    <row r="75" spans="2:15" x14ac:dyDescent="0.25">
      <c r="B75" s="167">
        <f t="shared" si="1"/>
        <v>71</v>
      </c>
      <c r="C75" s="106"/>
      <c r="D75" s="57"/>
      <c r="E75" s="57"/>
      <c r="F75" s="57"/>
      <c r="G75" s="57"/>
      <c r="H75" s="76"/>
      <c r="I75" s="135"/>
      <c r="J75" s="139"/>
      <c r="K75" s="140"/>
      <c r="L75" s="147"/>
      <c r="M75" s="115"/>
      <c r="N75" s="140"/>
      <c r="O75" s="144"/>
    </row>
    <row r="76" spans="2:15" x14ac:dyDescent="0.25">
      <c r="B76" s="167">
        <f t="shared" si="1"/>
        <v>72</v>
      </c>
      <c r="C76" s="106"/>
      <c r="D76" s="57"/>
      <c r="E76" s="57"/>
      <c r="F76" s="57"/>
      <c r="G76" s="57"/>
      <c r="H76" s="76"/>
      <c r="I76" s="135"/>
      <c r="J76" s="139"/>
      <c r="K76" s="140"/>
      <c r="L76" s="147"/>
      <c r="M76" s="115"/>
      <c r="N76" s="140"/>
      <c r="O76" s="144"/>
    </row>
    <row r="77" spans="2:15" x14ac:dyDescent="0.25">
      <c r="B77" s="167">
        <f t="shared" si="1"/>
        <v>73</v>
      </c>
      <c r="C77" s="106"/>
      <c r="D77" s="57"/>
      <c r="E77" s="57"/>
      <c r="F77" s="57"/>
      <c r="G77" s="57"/>
      <c r="H77" s="76"/>
      <c r="I77" s="135"/>
      <c r="J77" s="139"/>
      <c r="K77" s="140"/>
      <c r="L77" s="147"/>
      <c r="M77" s="115"/>
      <c r="N77" s="140"/>
      <c r="O77" s="144"/>
    </row>
    <row r="78" spans="2:15" x14ac:dyDescent="0.25">
      <c r="B78" s="167">
        <f t="shared" si="1"/>
        <v>74</v>
      </c>
      <c r="C78" s="106"/>
      <c r="D78" s="57"/>
      <c r="E78" s="57"/>
      <c r="F78" s="57"/>
      <c r="G78" s="57"/>
      <c r="H78" s="76"/>
      <c r="I78" s="135"/>
      <c r="J78" s="139"/>
      <c r="K78" s="140"/>
      <c r="L78" s="147"/>
      <c r="M78" s="115"/>
      <c r="N78" s="140"/>
      <c r="O78" s="144"/>
    </row>
    <row r="79" spans="2:15" x14ac:dyDescent="0.25">
      <c r="B79" s="167">
        <f t="shared" si="1"/>
        <v>75</v>
      </c>
      <c r="C79" s="106"/>
      <c r="D79" s="57"/>
      <c r="E79" s="57"/>
      <c r="F79" s="57"/>
      <c r="G79" s="57"/>
      <c r="H79" s="76"/>
      <c r="I79" s="135"/>
      <c r="J79" s="139"/>
      <c r="K79" s="140"/>
      <c r="L79" s="147"/>
      <c r="M79" s="115"/>
      <c r="N79" s="140"/>
      <c r="O79" s="144"/>
    </row>
    <row r="80" spans="2:15" x14ac:dyDescent="0.25">
      <c r="B80" s="167">
        <f t="shared" si="1"/>
        <v>76</v>
      </c>
      <c r="C80" s="106"/>
      <c r="D80" s="57"/>
      <c r="E80" s="57"/>
      <c r="F80" s="57"/>
      <c r="G80" s="57"/>
      <c r="H80" s="76"/>
      <c r="I80" s="135"/>
      <c r="J80" s="139"/>
      <c r="K80" s="140"/>
      <c r="L80" s="147"/>
      <c r="M80" s="115"/>
      <c r="N80" s="140"/>
      <c r="O80" s="144"/>
    </row>
    <row r="81" spans="2:15" x14ac:dyDescent="0.25">
      <c r="B81" s="167">
        <f t="shared" si="1"/>
        <v>77</v>
      </c>
      <c r="C81" s="106"/>
      <c r="D81" s="57"/>
      <c r="E81" s="57"/>
      <c r="F81" s="57"/>
      <c r="G81" s="57"/>
      <c r="H81" s="76"/>
      <c r="I81" s="135"/>
      <c r="J81" s="139"/>
      <c r="K81" s="140"/>
      <c r="L81" s="147"/>
      <c r="M81" s="115"/>
      <c r="N81" s="140"/>
      <c r="O81" s="144"/>
    </row>
    <row r="82" spans="2:15" x14ac:dyDescent="0.25">
      <c r="B82" s="167">
        <f t="shared" si="1"/>
        <v>78</v>
      </c>
      <c r="C82" s="106"/>
      <c r="D82" s="57"/>
      <c r="E82" s="57"/>
      <c r="F82" s="57"/>
      <c r="G82" s="57"/>
      <c r="H82" s="76"/>
      <c r="I82" s="135"/>
      <c r="J82" s="139"/>
      <c r="K82" s="140"/>
      <c r="L82" s="147"/>
      <c r="M82" s="115"/>
      <c r="N82" s="140"/>
      <c r="O82" s="144"/>
    </row>
    <row r="83" spans="2:15" x14ac:dyDescent="0.25">
      <c r="B83" s="167">
        <f t="shared" si="1"/>
        <v>79</v>
      </c>
      <c r="C83" s="106"/>
      <c r="D83" s="57"/>
      <c r="E83" s="57"/>
      <c r="F83" s="57"/>
      <c r="G83" s="57"/>
      <c r="H83" s="76"/>
      <c r="I83" s="135"/>
      <c r="J83" s="139"/>
      <c r="K83" s="140"/>
      <c r="L83" s="147"/>
      <c r="M83" s="115"/>
      <c r="N83" s="140"/>
      <c r="O83" s="144"/>
    </row>
    <row r="84" spans="2:15" x14ac:dyDescent="0.25">
      <c r="B84" s="167">
        <f t="shared" si="1"/>
        <v>80</v>
      </c>
      <c r="C84" s="106"/>
      <c r="D84" s="57"/>
      <c r="E84" s="57"/>
      <c r="F84" s="57"/>
      <c r="G84" s="57"/>
      <c r="H84" s="76"/>
      <c r="I84" s="135"/>
      <c r="J84" s="139"/>
      <c r="K84" s="140"/>
      <c r="L84" s="147"/>
      <c r="M84" s="115"/>
      <c r="N84" s="140"/>
      <c r="O84" s="144"/>
    </row>
    <row r="85" spans="2:15" x14ac:dyDescent="0.25">
      <c r="B85" s="167">
        <f t="shared" si="1"/>
        <v>81</v>
      </c>
      <c r="C85" s="106"/>
      <c r="D85" s="57"/>
      <c r="E85" s="57"/>
      <c r="F85" s="57"/>
      <c r="G85" s="57"/>
      <c r="H85" s="76"/>
      <c r="I85" s="135"/>
      <c r="J85" s="139"/>
      <c r="K85" s="140"/>
      <c r="L85" s="147"/>
      <c r="M85" s="115"/>
      <c r="N85" s="140"/>
      <c r="O85" s="144"/>
    </row>
    <row r="86" spans="2:15" x14ac:dyDescent="0.25">
      <c r="B86" s="167">
        <f t="shared" si="1"/>
        <v>82</v>
      </c>
      <c r="C86" s="106"/>
      <c r="D86" s="57"/>
      <c r="E86" s="57"/>
      <c r="F86" s="57"/>
      <c r="G86" s="57"/>
      <c r="H86" s="76"/>
      <c r="I86" s="135"/>
      <c r="J86" s="139"/>
      <c r="K86" s="140"/>
      <c r="L86" s="147"/>
      <c r="M86" s="115"/>
      <c r="N86" s="140"/>
      <c r="O86" s="144"/>
    </row>
    <row r="87" spans="2:15" x14ac:dyDescent="0.25">
      <c r="B87" s="167">
        <f t="shared" si="1"/>
        <v>83</v>
      </c>
      <c r="C87" s="106"/>
      <c r="D87" s="57"/>
      <c r="E87" s="57"/>
      <c r="F87" s="57"/>
      <c r="G87" s="57"/>
      <c r="H87" s="76"/>
      <c r="I87" s="135"/>
      <c r="J87" s="139"/>
      <c r="K87" s="140"/>
      <c r="L87" s="147"/>
      <c r="M87" s="115"/>
      <c r="N87" s="140"/>
      <c r="O87" s="144"/>
    </row>
    <row r="88" spans="2:15" x14ac:dyDescent="0.25">
      <c r="B88" s="167">
        <f t="shared" si="1"/>
        <v>84</v>
      </c>
      <c r="C88" s="106"/>
      <c r="D88" s="57"/>
      <c r="E88" s="57"/>
      <c r="F88" s="57"/>
      <c r="G88" s="57"/>
      <c r="H88" s="76"/>
      <c r="I88" s="135"/>
      <c r="J88" s="139"/>
      <c r="K88" s="140"/>
      <c r="L88" s="147"/>
      <c r="M88" s="115"/>
      <c r="N88" s="140"/>
      <c r="O88" s="144"/>
    </row>
    <row r="89" spans="2:15" x14ac:dyDescent="0.25">
      <c r="B89" s="167">
        <f t="shared" si="1"/>
        <v>85</v>
      </c>
      <c r="C89" s="106"/>
      <c r="D89" s="57"/>
      <c r="E89" s="57"/>
      <c r="F89" s="57"/>
      <c r="G89" s="57"/>
      <c r="H89" s="76"/>
      <c r="I89" s="135"/>
      <c r="J89" s="139"/>
      <c r="K89" s="140"/>
      <c r="L89" s="147"/>
      <c r="M89" s="115"/>
      <c r="N89" s="140"/>
      <c r="O89" s="144"/>
    </row>
    <row r="90" spans="2:15" x14ac:dyDescent="0.25">
      <c r="B90" s="167">
        <f t="shared" si="1"/>
        <v>86</v>
      </c>
      <c r="C90" s="106"/>
      <c r="D90" s="57"/>
      <c r="E90" s="57"/>
      <c r="F90" s="57"/>
      <c r="G90" s="57"/>
      <c r="H90" s="76"/>
      <c r="I90" s="135"/>
      <c r="J90" s="139"/>
      <c r="K90" s="140"/>
      <c r="L90" s="147"/>
      <c r="M90" s="115"/>
      <c r="N90" s="140"/>
      <c r="O90" s="144"/>
    </row>
    <row r="91" spans="2:15" x14ac:dyDescent="0.25">
      <c r="B91" s="167">
        <f t="shared" si="1"/>
        <v>87</v>
      </c>
      <c r="C91" s="106"/>
      <c r="D91" s="57"/>
      <c r="E91" s="57"/>
      <c r="F91" s="57"/>
      <c r="G91" s="57"/>
      <c r="H91" s="76"/>
      <c r="I91" s="135"/>
      <c r="J91" s="139"/>
      <c r="K91" s="140"/>
      <c r="L91" s="147"/>
      <c r="M91" s="115"/>
      <c r="N91" s="140"/>
      <c r="O91" s="144"/>
    </row>
    <row r="92" spans="2:15" x14ac:dyDescent="0.25">
      <c r="B92" s="167">
        <f t="shared" si="1"/>
        <v>88</v>
      </c>
      <c r="C92" s="106"/>
      <c r="D92" s="57"/>
      <c r="E92" s="57"/>
      <c r="F92" s="57"/>
      <c r="G92" s="57"/>
      <c r="H92" s="76"/>
      <c r="I92" s="135"/>
      <c r="J92" s="139"/>
      <c r="K92" s="140"/>
      <c r="L92" s="147"/>
      <c r="M92" s="115"/>
      <c r="N92" s="140"/>
      <c r="O92" s="144"/>
    </row>
    <row r="93" spans="2:15" x14ac:dyDescent="0.25">
      <c r="B93" s="167">
        <f t="shared" si="1"/>
        <v>89</v>
      </c>
      <c r="C93" s="106"/>
      <c r="D93" s="57"/>
      <c r="E93" s="57"/>
      <c r="F93" s="57"/>
      <c r="G93" s="57"/>
      <c r="H93" s="76"/>
      <c r="I93" s="135"/>
      <c r="J93" s="139"/>
      <c r="K93" s="140"/>
      <c r="L93" s="147"/>
      <c r="M93" s="115"/>
      <c r="N93" s="140"/>
      <c r="O93" s="144"/>
    </row>
    <row r="94" spans="2:15" x14ac:dyDescent="0.25">
      <c r="B94" s="167">
        <f t="shared" si="1"/>
        <v>90</v>
      </c>
      <c r="C94" s="106"/>
      <c r="D94" s="57"/>
      <c r="E94" s="57"/>
      <c r="F94" s="57"/>
      <c r="G94" s="57"/>
      <c r="H94" s="76"/>
      <c r="I94" s="135"/>
      <c r="J94" s="139"/>
      <c r="K94" s="140"/>
      <c r="L94" s="147"/>
      <c r="M94" s="115"/>
      <c r="N94" s="140"/>
      <c r="O94" s="144"/>
    </row>
    <row r="95" spans="2:15" x14ac:dyDescent="0.25">
      <c r="B95" s="167">
        <f t="shared" si="1"/>
        <v>91</v>
      </c>
      <c r="C95" s="106"/>
      <c r="D95" s="57"/>
      <c r="E95" s="57"/>
      <c r="F95" s="57"/>
      <c r="G95" s="57"/>
      <c r="H95" s="76"/>
      <c r="I95" s="135"/>
      <c r="J95" s="139"/>
      <c r="K95" s="140"/>
      <c r="L95" s="147"/>
      <c r="M95" s="115"/>
      <c r="N95" s="140"/>
      <c r="O95" s="144"/>
    </row>
    <row r="96" spans="2:15" x14ac:dyDescent="0.25">
      <c r="B96" s="167">
        <f t="shared" si="1"/>
        <v>92</v>
      </c>
      <c r="C96" s="106"/>
      <c r="D96" s="57"/>
      <c r="E96" s="57"/>
      <c r="F96" s="57"/>
      <c r="G96" s="57"/>
      <c r="H96" s="76"/>
      <c r="I96" s="135"/>
      <c r="J96" s="139"/>
      <c r="K96" s="140"/>
      <c r="L96" s="147"/>
      <c r="M96" s="115"/>
      <c r="N96" s="140"/>
      <c r="O96" s="144"/>
    </row>
    <row r="97" spans="2:15" x14ac:dyDescent="0.25">
      <c r="B97" s="167">
        <f t="shared" si="1"/>
        <v>93</v>
      </c>
      <c r="C97" s="106"/>
      <c r="D97" s="57"/>
      <c r="E97" s="57"/>
      <c r="F97" s="57"/>
      <c r="G97" s="57"/>
      <c r="H97" s="76"/>
      <c r="I97" s="135"/>
      <c r="J97" s="139"/>
      <c r="K97" s="140"/>
      <c r="L97" s="147"/>
      <c r="M97" s="115"/>
      <c r="N97" s="140"/>
      <c r="O97" s="144"/>
    </row>
    <row r="98" spans="2:15" x14ac:dyDescent="0.25">
      <c r="B98" s="167">
        <f t="shared" si="1"/>
        <v>94</v>
      </c>
      <c r="C98" s="106"/>
      <c r="D98" s="57"/>
      <c r="E98" s="57"/>
      <c r="F98" s="57"/>
      <c r="G98" s="57"/>
      <c r="H98" s="76"/>
      <c r="I98" s="135"/>
      <c r="J98" s="139"/>
      <c r="K98" s="140"/>
      <c r="L98" s="147"/>
      <c r="M98" s="115"/>
      <c r="N98" s="140"/>
      <c r="O98" s="144"/>
    </row>
    <row r="99" spans="2:15" x14ac:dyDescent="0.25">
      <c r="B99" s="167">
        <f t="shared" si="1"/>
        <v>95</v>
      </c>
      <c r="C99" s="106"/>
      <c r="D99" s="57"/>
      <c r="E99" s="57"/>
      <c r="F99" s="57"/>
      <c r="G99" s="57"/>
      <c r="H99" s="76"/>
      <c r="I99" s="135"/>
      <c r="J99" s="139"/>
      <c r="K99" s="140"/>
      <c r="L99" s="147"/>
      <c r="M99" s="115"/>
      <c r="N99" s="140"/>
      <c r="O99" s="144"/>
    </row>
    <row r="100" spans="2:15" x14ac:dyDescent="0.25">
      <c r="B100" s="167">
        <f t="shared" si="1"/>
        <v>96</v>
      </c>
      <c r="C100" s="106"/>
      <c r="D100" s="57"/>
      <c r="E100" s="57"/>
      <c r="F100" s="57"/>
      <c r="G100" s="57"/>
      <c r="H100" s="76"/>
      <c r="I100" s="135"/>
      <c r="J100" s="139"/>
      <c r="K100" s="140"/>
      <c r="L100" s="147"/>
      <c r="M100" s="115"/>
      <c r="N100" s="140"/>
      <c r="O100" s="144"/>
    </row>
    <row r="101" spans="2:15" x14ac:dyDescent="0.25">
      <c r="B101" s="167">
        <f t="shared" si="1"/>
        <v>97</v>
      </c>
      <c r="C101" s="106"/>
      <c r="D101" s="57"/>
      <c r="E101" s="57"/>
      <c r="F101" s="57"/>
      <c r="G101" s="57"/>
      <c r="H101" s="76"/>
      <c r="I101" s="135"/>
      <c r="J101" s="139"/>
      <c r="K101" s="140"/>
      <c r="L101" s="147"/>
      <c r="M101" s="115"/>
      <c r="N101" s="140"/>
      <c r="O101" s="144"/>
    </row>
    <row r="102" spans="2:15" x14ac:dyDescent="0.25">
      <c r="B102" s="167">
        <f t="shared" si="1"/>
        <v>98</v>
      </c>
      <c r="C102" s="106"/>
      <c r="D102" s="57"/>
      <c r="E102" s="57"/>
      <c r="F102" s="57"/>
      <c r="G102" s="57"/>
      <c r="H102" s="76"/>
      <c r="I102" s="135"/>
      <c r="J102" s="139"/>
      <c r="K102" s="140"/>
      <c r="L102" s="147"/>
      <c r="M102" s="115"/>
      <c r="N102" s="140"/>
      <c r="O102" s="144"/>
    </row>
    <row r="103" spans="2:15" x14ac:dyDescent="0.25">
      <c r="B103" s="167">
        <f t="shared" si="1"/>
        <v>99</v>
      </c>
      <c r="C103" s="106"/>
      <c r="D103" s="57"/>
      <c r="E103" s="57"/>
      <c r="F103" s="57"/>
      <c r="G103" s="57"/>
      <c r="H103" s="76"/>
      <c r="I103" s="135"/>
      <c r="J103" s="139"/>
      <c r="K103" s="140"/>
      <c r="L103" s="147"/>
      <c r="M103" s="115"/>
      <c r="N103" s="140"/>
      <c r="O103" s="144"/>
    </row>
    <row r="104" spans="2:15" x14ac:dyDescent="0.25">
      <c r="B104" s="167">
        <f t="shared" si="1"/>
        <v>100</v>
      </c>
      <c r="C104" s="106"/>
      <c r="D104" s="96"/>
      <c r="E104" s="57"/>
      <c r="F104" s="57"/>
      <c r="G104" s="57"/>
      <c r="H104" s="76"/>
      <c r="I104" s="135"/>
      <c r="J104" s="139"/>
      <c r="K104" s="140"/>
      <c r="L104" s="147"/>
      <c r="M104" s="115"/>
      <c r="N104" s="140"/>
      <c r="O104" s="144"/>
    </row>
    <row r="105" spans="2:15" x14ac:dyDescent="0.25">
      <c r="B105" s="167">
        <f t="shared" si="1"/>
        <v>101</v>
      </c>
      <c r="C105" s="106"/>
      <c r="D105" s="96"/>
      <c r="E105" s="57"/>
      <c r="F105" s="57"/>
      <c r="G105" s="57"/>
      <c r="H105" s="76"/>
      <c r="I105" s="135"/>
      <c r="J105" s="139"/>
      <c r="K105" s="140"/>
      <c r="L105" s="147"/>
      <c r="M105" s="115"/>
      <c r="N105" s="140"/>
      <c r="O105" s="144"/>
    </row>
    <row r="106" spans="2:15" x14ac:dyDescent="0.25">
      <c r="B106" s="167">
        <f t="shared" si="1"/>
        <v>102</v>
      </c>
      <c r="C106" s="106"/>
      <c r="D106" s="96"/>
      <c r="E106" s="57"/>
      <c r="F106" s="57"/>
      <c r="G106" s="57"/>
      <c r="H106" s="76"/>
      <c r="I106" s="135"/>
      <c r="J106" s="139"/>
      <c r="K106" s="140"/>
      <c r="L106" s="147"/>
      <c r="M106" s="115"/>
      <c r="N106" s="140"/>
      <c r="O106" s="144"/>
    </row>
    <row r="107" spans="2:15" x14ac:dyDescent="0.25">
      <c r="B107" s="167">
        <f t="shared" si="1"/>
        <v>103</v>
      </c>
      <c r="C107" s="106"/>
      <c r="D107" s="96"/>
      <c r="E107" s="57"/>
      <c r="F107" s="57"/>
      <c r="G107" s="57"/>
      <c r="H107" s="76"/>
      <c r="I107" s="135"/>
      <c r="J107" s="139"/>
      <c r="K107" s="140"/>
      <c r="L107" s="147"/>
      <c r="M107" s="115"/>
      <c r="N107" s="140"/>
      <c r="O107" s="144"/>
    </row>
    <row r="108" spans="2:15" x14ac:dyDescent="0.25">
      <c r="B108" s="167">
        <f t="shared" si="1"/>
        <v>104</v>
      </c>
      <c r="C108" s="106"/>
      <c r="D108" s="96"/>
      <c r="E108" s="57"/>
      <c r="F108" s="57"/>
      <c r="G108" s="57"/>
      <c r="H108" s="76"/>
      <c r="I108" s="135"/>
      <c r="J108" s="139"/>
      <c r="K108" s="140"/>
      <c r="L108" s="147"/>
      <c r="M108" s="115"/>
      <c r="N108" s="140"/>
      <c r="O108" s="144"/>
    </row>
    <row r="109" spans="2:15" x14ac:dyDescent="0.25">
      <c r="B109" s="167">
        <f t="shared" si="1"/>
        <v>105</v>
      </c>
      <c r="C109" s="106"/>
      <c r="D109" s="96"/>
      <c r="E109" s="57"/>
      <c r="F109" s="57"/>
      <c r="G109" s="57"/>
      <c r="H109" s="76"/>
      <c r="I109" s="135"/>
      <c r="J109" s="139"/>
      <c r="K109" s="140"/>
      <c r="L109" s="147"/>
      <c r="M109" s="115"/>
      <c r="N109" s="140"/>
      <c r="O109" s="144"/>
    </row>
    <row r="110" spans="2:15" x14ac:dyDescent="0.25">
      <c r="B110" s="167">
        <f t="shared" si="1"/>
        <v>106</v>
      </c>
      <c r="C110" s="106"/>
      <c r="D110" s="96"/>
      <c r="E110" s="57"/>
      <c r="F110" s="57"/>
      <c r="G110" s="57"/>
      <c r="H110" s="76"/>
      <c r="I110" s="135"/>
      <c r="J110" s="139"/>
      <c r="K110" s="140"/>
      <c r="L110" s="147"/>
      <c r="M110" s="115"/>
      <c r="N110" s="140"/>
      <c r="O110" s="144"/>
    </row>
    <row r="111" spans="2:15" x14ac:dyDescent="0.25">
      <c r="B111" s="167">
        <f t="shared" si="1"/>
        <v>107</v>
      </c>
      <c r="C111" s="106"/>
      <c r="D111" s="96"/>
      <c r="E111" s="57"/>
      <c r="F111" s="57"/>
      <c r="G111" s="57"/>
      <c r="H111" s="76"/>
      <c r="I111" s="135"/>
      <c r="J111" s="139"/>
      <c r="K111" s="140"/>
      <c r="L111" s="147"/>
      <c r="M111" s="115"/>
      <c r="N111" s="140"/>
      <c r="O111" s="144"/>
    </row>
    <row r="112" spans="2:15" x14ac:dyDescent="0.25">
      <c r="B112" s="167">
        <f t="shared" si="1"/>
        <v>108</v>
      </c>
      <c r="C112" s="106"/>
      <c r="D112" s="96"/>
      <c r="E112" s="57"/>
      <c r="F112" s="57"/>
      <c r="G112" s="57"/>
      <c r="H112" s="76"/>
      <c r="I112" s="135"/>
      <c r="J112" s="139"/>
      <c r="K112" s="140"/>
      <c r="L112" s="147"/>
      <c r="M112" s="115"/>
      <c r="N112" s="140"/>
      <c r="O112" s="144"/>
    </row>
    <row r="113" spans="2:15" x14ac:dyDescent="0.25">
      <c r="B113" s="167">
        <f t="shared" si="1"/>
        <v>109</v>
      </c>
      <c r="C113" s="106"/>
      <c r="D113" s="96"/>
      <c r="E113" s="57"/>
      <c r="F113" s="57"/>
      <c r="G113" s="57"/>
      <c r="H113" s="76"/>
      <c r="I113" s="135"/>
      <c r="J113" s="139"/>
      <c r="K113" s="140"/>
      <c r="L113" s="147"/>
      <c r="M113" s="115"/>
      <c r="N113" s="140"/>
      <c r="O113" s="144"/>
    </row>
    <row r="114" spans="2:15" x14ac:dyDescent="0.25">
      <c r="B114" s="167">
        <f t="shared" si="1"/>
        <v>110</v>
      </c>
      <c r="C114" s="106"/>
      <c r="D114" s="96"/>
      <c r="E114" s="57"/>
      <c r="F114" s="57"/>
      <c r="G114" s="57"/>
      <c r="H114" s="76"/>
      <c r="I114" s="135"/>
      <c r="J114" s="139"/>
      <c r="K114" s="140"/>
      <c r="L114" s="147"/>
      <c r="M114" s="115"/>
      <c r="N114" s="140"/>
      <c r="O114" s="144"/>
    </row>
    <row r="115" spans="2:15" x14ac:dyDescent="0.25">
      <c r="B115" s="167">
        <f t="shared" si="1"/>
        <v>111</v>
      </c>
      <c r="C115" s="106"/>
      <c r="D115" s="96"/>
      <c r="E115" s="57"/>
      <c r="F115" s="57"/>
      <c r="G115" s="57"/>
      <c r="H115" s="76"/>
      <c r="I115" s="135"/>
      <c r="J115" s="139"/>
      <c r="K115" s="140"/>
      <c r="L115" s="147"/>
      <c r="M115" s="115"/>
      <c r="N115" s="140"/>
      <c r="O115" s="144"/>
    </row>
    <row r="116" spans="2:15" x14ac:dyDescent="0.25">
      <c r="B116" s="167">
        <f t="shared" si="1"/>
        <v>112</v>
      </c>
      <c r="C116" s="106"/>
      <c r="D116" s="96"/>
      <c r="E116" s="57"/>
      <c r="F116" s="57"/>
      <c r="G116" s="57"/>
      <c r="H116" s="76"/>
      <c r="I116" s="135"/>
      <c r="J116" s="139"/>
      <c r="K116" s="140"/>
      <c r="L116" s="147"/>
      <c r="M116" s="115"/>
      <c r="N116" s="140"/>
      <c r="O116" s="144"/>
    </row>
    <row r="117" spans="2:15" x14ac:dyDescent="0.25">
      <c r="B117" s="167">
        <f t="shared" si="1"/>
        <v>113</v>
      </c>
      <c r="C117" s="106"/>
      <c r="D117" s="96"/>
      <c r="E117" s="57"/>
      <c r="F117" s="57"/>
      <c r="G117" s="57"/>
      <c r="H117" s="76"/>
      <c r="I117" s="135"/>
      <c r="J117" s="139"/>
      <c r="K117" s="140"/>
      <c r="L117" s="147"/>
      <c r="M117" s="115"/>
      <c r="N117" s="140"/>
      <c r="O117" s="144"/>
    </row>
    <row r="118" spans="2:15" x14ac:dyDescent="0.25">
      <c r="B118" s="167">
        <f t="shared" si="1"/>
        <v>114</v>
      </c>
      <c r="C118" s="106"/>
      <c r="D118" s="96"/>
      <c r="E118" s="57"/>
      <c r="F118" s="57"/>
      <c r="G118" s="57"/>
      <c r="H118" s="76"/>
      <c r="I118" s="135"/>
      <c r="J118" s="139"/>
      <c r="K118" s="140"/>
      <c r="L118" s="147"/>
      <c r="M118" s="115"/>
      <c r="N118" s="140"/>
      <c r="O118" s="144"/>
    </row>
    <row r="119" spans="2:15" x14ac:dyDescent="0.25">
      <c r="B119" s="167">
        <f t="shared" si="1"/>
        <v>115</v>
      </c>
      <c r="C119" s="106"/>
      <c r="D119" s="96"/>
      <c r="E119" s="57"/>
      <c r="F119" s="57"/>
      <c r="G119" s="57"/>
      <c r="H119" s="76"/>
      <c r="I119" s="135"/>
      <c r="J119" s="139"/>
      <c r="K119" s="140"/>
      <c r="L119" s="147"/>
      <c r="M119" s="115"/>
      <c r="N119" s="140"/>
      <c r="O119" s="144"/>
    </row>
    <row r="120" spans="2:15" x14ac:dyDescent="0.25">
      <c r="B120" s="167">
        <f t="shared" si="1"/>
        <v>116</v>
      </c>
      <c r="C120" s="106"/>
      <c r="D120" s="96"/>
      <c r="E120" s="57"/>
      <c r="F120" s="57"/>
      <c r="G120" s="57"/>
      <c r="H120" s="76"/>
      <c r="I120" s="135"/>
      <c r="J120" s="139"/>
      <c r="K120" s="140"/>
      <c r="L120" s="147"/>
      <c r="M120" s="115"/>
      <c r="N120" s="140"/>
      <c r="O120" s="144"/>
    </row>
    <row r="121" spans="2:15" x14ac:dyDescent="0.25">
      <c r="B121" s="167">
        <f t="shared" si="1"/>
        <v>117</v>
      </c>
      <c r="C121" s="106"/>
      <c r="D121" s="96"/>
      <c r="E121" s="57"/>
      <c r="F121" s="57"/>
      <c r="G121" s="57"/>
      <c r="H121" s="76"/>
      <c r="I121" s="135"/>
      <c r="J121" s="139"/>
      <c r="K121" s="140"/>
      <c r="L121" s="147"/>
      <c r="M121" s="115"/>
      <c r="N121" s="140"/>
      <c r="O121" s="144"/>
    </row>
    <row r="122" spans="2:15" x14ac:dyDescent="0.25">
      <c r="B122" s="167">
        <f t="shared" si="1"/>
        <v>118</v>
      </c>
      <c r="C122" s="106"/>
      <c r="D122" s="96"/>
      <c r="E122" s="57"/>
      <c r="F122" s="57"/>
      <c r="G122" s="57"/>
      <c r="H122" s="76"/>
      <c r="I122" s="135"/>
      <c r="J122" s="139"/>
      <c r="K122" s="140"/>
      <c r="L122" s="147"/>
      <c r="M122" s="115"/>
      <c r="N122" s="140"/>
      <c r="O122" s="144"/>
    </row>
    <row r="123" spans="2:15" x14ac:dyDescent="0.25">
      <c r="B123" s="167">
        <f t="shared" si="1"/>
        <v>119</v>
      </c>
      <c r="C123" s="106"/>
      <c r="D123" s="96"/>
      <c r="E123" s="57"/>
      <c r="F123" s="57"/>
      <c r="G123" s="57"/>
      <c r="H123" s="76"/>
      <c r="I123" s="135"/>
      <c r="J123" s="139"/>
      <c r="K123" s="140"/>
      <c r="L123" s="147"/>
      <c r="M123" s="115"/>
      <c r="N123" s="140"/>
      <c r="O123" s="144"/>
    </row>
    <row r="124" spans="2:15" x14ac:dyDescent="0.25">
      <c r="B124" s="167">
        <f t="shared" si="1"/>
        <v>120</v>
      </c>
      <c r="C124" s="106"/>
      <c r="D124" s="96"/>
      <c r="E124" s="57"/>
      <c r="F124" s="57"/>
      <c r="G124" s="57"/>
      <c r="H124" s="76"/>
      <c r="I124" s="135"/>
      <c r="J124" s="139"/>
      <c r="K124" s="140"/>
      <c r="L124" s="147"/>
      <c r="M124" s="115"/>
      <c r="N124" s="140"/>
      <c r="O124" s="144"/>
    </row>
    <row r="125" spans="2:15" x14ac:dyDescent="0.25">
      <c r="B125" s="167">
        <f t="shared" si="1"/>
        <v>121</v>
      </c>
      <c r="C125" s="106"/>
      <c r="D125" s="96"/>
      <c r="E125" s="57"/>
      <c r="F125" s="57"/>
      <c r="G125" s="57"/>
      <c r="H125" s="76"/>
      <c r="I125" s="135"/>
      <c r="J125" s="139"/>
      <c r="K125" s="140"/>
      <c r="L125" s="147"/>
      <c r="M125" s="115"/>
      <c r="N125" s="140"/>
      <c r="O125" s="144"/>
    </row>
    <row r="126" spans="2:15" x14ac:dyDescent="0.25">
      <c r="B126" s="167">
        <f t="shared" si="1"/>
        <v>122</v>
      </c>
      <c r="C126" s="106"/>
      <c r="D126" s="96"/>
      <c r="E126" s="57"/>
      <c r="F126" s="57"/>
      <c r="G126" s="57"/>
      <c r="H126" s="76"/>
      <c r="I126" s="135"/>
      <c r="J126" s="139"/>
      <c r="K126" s="140"/>
      <c r="L126" s="147"/>
      <c r="M126" s="115"/>
      <c r="N126" s="140"/>
      <c r="O126" s="144"/>
    </row>
    <row r="127" spans="2:15" x14ac:dyDescent="0.25">
      <c r="B127" s="167">
        <f t="shared" si="1"/>
        <v>123</v>
      </c>
      <c r="C127" s="106"/>
      <c r="D127" s="96"/>
      <c r="E127" s="57"/>
      <c r="F127" s="57"/>
      <c r="G127" s="57"/>
      <c r="H127" s="76"/>
      <c r="I127" s="135"/>
      <c r="J127" s="139"/>
      <c r="K127" s="140"/>
      <c r="L127" s="147"/>
      <c r="M127" s="115"/>
      <c r="N127" s="140"/>
      <c r="O127" s="144"/>
    </row>
    <row r="128" spans="2:15" x14ac:dyDescent="0.25">
      <c r="B128" s="167">
        <f t="shared" si="1"/>
        <v>124</v>
      </c>
      <c r="C128" s="106"/>
      <c r="D128" s="96"/>
      <c r="E128" s="57"/>
      <c r="F128" s="57"/>
      <c r="G128" s="57"/>
      <c r="H128" s="76"/>
      <c r="I128" s="135"/>
      <c r="J128" s="139"/>
      <c r="K128" s="140"/>
      <c r="L128" s="147"/>
      <c r="M128" s="115"/>
      <c r="N128" s="140"/>
      <c r="O128" s="144"/>
    </row>
    <row r="129" spans="2:15" x14ac:dyDescent="0.25">
      <c r="B129" s="167">
        <f t="shared" si="1"/>
        <v>125</v>
      </c>
      <c r="C129" s="106"/>
      <c r="D129" s="96"/>
      <c r="E129" s="57"/>
      <c r="F129" s="57"/>
      <c r="G129" s="57"/>
      <c r="H129" s="76"/>
      <c r="I129" s="135"/>
      <c r="J129" s="139"/>
      <c r="K129" s="140"/>
      <c r="L129" s="147"/>
      <c r="M129" s="115"/>
      <c r="N129" s="140"/>
      <c r="O129" s="144"/>
    </row>
    <row r="130" spans="2:15" x14ac:dyDescent="0.25">
      <c r="B130" s="167">
        <f t="shared" si="1"/>
        <v>126</v>
      </c>
      <c r="C130" s="106"/>
      <c r="D130" s="96"/>
      <c r="E130" s="57"/>
      <c r="F130" s="57"/>
      <c r="G130" s="57"/>
      <c r="H130" s="76"/>
      <c r="I130" s="135"/>
      <c r="J130" s="139"/>
      <c r="K130" s="140"/>
      <c r="L130" s="147"/>
      <c r="M130" s="115"/>
      <c r="N130" s="140"/>
      <c r="O130" s="144"/>
    </row>
    <row r="131" spans="2:15" x14ac:dyDescent="0.25">
      <c r="B131" s="167">
        <f t="shared" si="1"/>
        <v>127</v>
      </c>
      <c r="C131" s="106"/>
      <c r="D131" s="96"/>
      <c r="E131" s="57"/>
      <c r="F131" s="57"/>
      <c r="G131" s="57"/>
      <c r="H131" s="76"/>
      <c r="I131" s="135"/>
      <c r="J131" s="139"/>
      <c r="K131" s="140"/>
      <c r="L131" s="147"/>
      <c r="M131" s="115"/>
      <c r="N131" s="140"/>
      <c r="O131" s="144"/>
    </row>
    <row r="132" spans="2:15" x14ac:dyDescent="0.25">
      <c r="B132" s="167">
        <f t="shared" si="1"/>
        <v>128</v>
      </c>
      <c r="C132" s="106"/>
      <c r="D132" s="96"/>
      <c r="E132" s="57"/>
      <c r="F132" s="57"/>
      <c r="G132" s="57"/>
      <c r="H132" s="76"/>
      <c r="I132" s="135"/>
      <c r="J132" s="139"/>
      <c r="K132" s="140"/>
      <c r="L132" s="147"/>
      <c r="M132" s="115"/>
      <c r="N132" s="140"/>
      <c r="O132" s="144"/>
    </row>
    <row r="133" spans="2:15" x14ac:dyDescent="0.25">
      <c r="B133" s="167">
        <f t="shared" si="1"/>
        <v>129</v>
      </c>
      <c r="C133" s="106"/>
      <c r="D133" s="96"/>
      <c r="E133" s="57"/>
      <c r="F133" s="57"/>
      <c r="G133" s="57"/>
      <c r="H133" s="76"/>
      <c r="I133" s="135"/>
      <c r="J133" s="139"/>
      <c r="K133" s="140"/>
      <c r="L133" s="147"/>
      <c r="M133" s="115"/>
      <c r="N133" s="140"/>
      <c r="O133" s="144"/>
    </row>
    <row r="134" spans="2:15" x14ac:dyDescent="0.25">
      <c r="B134" s="167">
        <f t="shared" si="1"/>
        <v>130</v>
      </c>
      <c r="C134" s="106"/>
      <c r="D134" s="96"/>
      <c r="E134" s="57"/>
      <c r="F134" s="57"/>
      <c r="G134" s="57"/>
      <c r="H134" s="76"/>
      <c r="I134" s="135"/>
      <c r="J134" s="139"/>
      <c r="K134" s="140"/>
      <c r="L134" s="147"/>
      <c r="M134" s="115"/>
      <c r="N134" s="140"/>
      <c r="O134" s="144"/>
    </row>
    <row r="135" spans="2:15" x14ac:dyDescent="0.25">
      <c r="B135" s="167">
        <f t="shared" ref="B135:B198" si="2">B134+1</f>
        <v>131</v>
      </c>
      <c r="C135" s="106"/>
      <c r="D135" s="96"/>
      <c r="E135" s="57"/>
      <c r="F135" s="57"/>
      <c r="G135" s="57"/>
      <c r="H135" s="76"/>
      <c r="I135" s="135"/>
      <c r="J135" s="139"/>
      <c r="K135" s="140"/>
      <c r="L135" s="147"/>
      <c r="M135" s="115"/>
      <c r="N135" s="140"/>
      <c r="O135" s="144"/>
    </row>
    <row r="136" spans="2:15" x14ac:dyDescent="0.25">
      <c r="B136" s="167">
        <f t="shared" si="2"/>
        <v>132</v>
      </c>
      <c r="C136" s="106"/>
      <c r="D136" s="96"/>
      <c r="E136" s="57"/>
      <c r="F136" s="57"/>
      <c r="G136" s="57"/>
      <c r="H136" s="76"/>
      <c r="I136" s="135"/>
      <c r="J136" s="139"/>
      <c r="K136" s="140"/>
      <c r="L136" s="147"/>
      <c r="M136" s="115"/>
      <c r="N136" s="140"/>
      <c r="O136" s="144"/>
    </row>
    <row r="137" spans="2:15" x14ac:dyDescent="0.25">
      <c r="B137" s="167">
        <f t="shared" si="2"/>
        <v>133</v>
      </c>
      <c r="C137" s="106"/>
      <c r="D137" s="96"/>
      <c r="E137" s="57"/>
      <c r="F137" s="57"/>
      <c r="G137" s="57"/>
      <c r="H137" s="76"/>
      <c r="I137" s="135"/>
      <c r="J137" s="139"/>
      <c r="K137" s="140"/>
      <c r="L137" s="147"/>
      <c r="M137" s="115"/>
      <c r="N137" s="140"/>
      <c r="O137" s="144"/>
    </row>
    <row r="138" spans="2:15" x14ac:dyDescent="0.25">
      <c r="B138" s="167">
        <f t="shared" si="2"/>
        <v>134</v>
      </c>
      <c r="C138" s="106"/>
      <c r="D138" s="96"/>
      <c r="E138" s="57"/>
      <c r="F138" s="57"/>
      <c r="G138" s="57"/>
      <c r="H138" s="76"/>
      <c r="I138" s="135"/>
      <c r="J138" s="139"/>
      <c r="K138" s="140"/>
      <c r="L138" s="147"/>
      <c r="M138" s="115"/>
      <c r="N138" s="140"/>
      <c r="O138" s="144"/>
    </row>
    <row r="139" spans="2:15" x14ac:dyDescent="0.25">
      <c r="B139" s="167">
        <f t="shared" si="2"/>
        <v>135</v>
      </c>
      <c r="C139" s="106"/>
      <c r="D139" s="96"/>
      <c r="E139" s="57"/>
      <c r="F139" s="57"/>
      <c r="G139" s="57"/>
      <c r="H139" s="76"/>
      <c r="I139" s="135"/>
      <c r="J139" s="139"/>
      <c r="K139" s="140"/>
      <c r="L139" s="147"/>
      <c r="M139" s="115"/>
      <c r="N139" s="140"/>
      <c r="O139" s="144"/>
    </row>
    <row r="140" spans="2:15" x14ac:dyDescent="0.25">
      <c r="B140" s="167">
        <f t="shared" si="2"/>
        <v>136</v>
      </c>
      <c r="C140" s="106"/>
      <c r="D140" s="96"/>
      <c r="E140" s="57"/>
      <c r="F140" s="57"/>
      <c r="G140" s="57"/>
      <c r="H140" s="76"/>
      <c r="I140" s="135"/>
      <c r="J140" s="139"/>
      <c r="K140" s="140"/>
      <c r="L140" s="147"/>
      <c r="M140" s="115"/>
      <c r="N140" s="140"/>
      <c r="O140" s="144"/>
    </row>
    <row r="141" spans="2:15" x14ac:dyDescent="0.25">
      <c r="B141" s="167">
        <f t="shared" si="2"/>
        <v>137</v>
      </c>
      <c r="C141" s="106"/>
      <c r="D141" s="96"/>
      <c r="E141" s="57"/>
      <c r="F141" s="57"/>
      <c r="G141" s="57"/>
      <c r="H141" s="76"/>
      <c r="I141" s="135"/>
      <c r="J141" s="139"/>
      <c r="K141" s="140"/>
      <c r="L141" s="147"/>
      <c r="M141" s="115"/>
      <c r="N141" s="140"/>
      <c r="O141" s="144"/>
    </row>
    <row r="142" spans="2:15" x14ac:dyDescent="0.25">
      <c r="B142" s="167">
        <f t="shared" si="2"/>
        <v>138</v>
      </c>
      <c r="C142" s="106"/>
      <c r="D142" s="57"/>
      <c r="E142" s="57"/>
      <c r="F142" s="57"/>
      <c r="G142" s="57"/>
      <c r="H142" s="76"/>
      <c r="I142" s="135"/>
      <c r="J142" s="139"/>
      <c r="K142" s="140"/>
      <c r="L142" s="147"/>
      <c r="M142" s="115"/>
      <c r="N142" s="140"/>
      <c r="O142" s="144"/>
    </row>
    <row r="143" spans="2:15" x14ac:dyDescent="0.25">
      <c r="B143" s="167">
        <f t="shared" si="2"/>
        <v>139</v>
      </c>
      <c r="C143" s="106"/>
      <c r="D143" s="57"/>
      <c r="E143" s="57"/>
      <c r="F143" s="57"/>
      <c r="G143" s="57"/>
      <c r="H143" s="76"/>
      <c r="I143" s="135"/>
      <c r="J143" s="139"/>
      <c r="K143" s="140"/>
      <c r="L143" s="147"/>
      <c r="M143" s="115"/>
      <c r="N143" s="140"/>
      <c r="O143" s="144"/>
    </row>
    <row r="144" spans="2:15" x14ac:dyDescent="0.25">
      <c r="B144" s="167">
        <f t="shared" si="2"/>
        <v>140</v>
      </c>
      <c r="C144" s="106"/>
      <c r="D144" s="57"/>
      <c r="E144" s="57"/>
      <c r="F144" s="57"/>
      <c r="G144" s="57"/>
      <c r="H144" s="76"/>
      <c r="I144" s="135"/>
      <c r="J144" s="139"/>
      <c r="K144" s="140"/>
      <c r="L144" s="147"/>
      <c r="M144" s="115"/>
      <c r="N144" s="140"/>
      <c r="O144" s="144"/>
    </row>
    <row r="145" spans="2:15" x14ac:dyDescent="0.25">
      <c r="B145" s="167">
        <f t="shared" si="2"/>
        <v>141</v>
      </c>
      <c r="C145" s="106"/>
      <c r="D145" s="57"/>
      <c r="E145" s="57"/>
      <c r="F145" s="57"/>
      <c r="G145" s="57"/>
      <c r="H145" s="76"/>
      <c r="I145" s="135"/>
      <c r="J145" s="139"/>
      <c r="K145" s="140"/>
      <c r="L145" s="147"/>
      <c r="M145" s="115"/>
      <c r="N145" s="140"/>
      <c r="O145" s="144"/>
    </row>
    <row r="146" spans="2:15" x14ac:dyDescent="0.25">
      <c r="B146" s="167">
        <f t="shared" si="2"/>
        <v>142</v>
      </c>
      <c r="C146" s="106"/>
      <c r="D146" s="57"/>
      <c r="E146" s="57"/>
      <c r="F146" s="57"/>
      <c r="G146" s="57"/>
      <c r="H146" s="76"/>
      <c r="I146" s="135"/>
      <c r="J146" s="139"/>
      <c r="K146" s="140"/>
      <c r="L146" s="147"/>
      <c r="M146" s="115"/>
      <c r="N146" s="140"/>
      <c r="O146" s="144"/>
    </row>
    <row r="147" spans="2:15" x14ac:dyDescent="0.25">
      <c r="B147" s="167">
        <f t="shared" si="2"/>
        <v>143</v>
      </c>
      <c r="C147" s="106"/>
      <c r="D147" s="57"/>
      <c r="E147" s="57"/>
      <c r="F147" s="57"/>
      <c r="G147" s="57"/>
      <c r="H147" s="76"/>
      <c r="I147" s="135"/>
      <c r="J147" s="139"/>
      <c r="K147" s="140"/>
      <c r="L147" s="147"/>
      <c r="M147" s="115"/>
      <c r="N147" s="140"/>
      <c r="O147" s="144"/>
    </row>
    <row r="148" spans="2:15" x14ac:dyDescent="0.25">
      <c r="B148" s="167">
        <f t="shared" si="2"/>
        <v>144</v>
      </c>
      <c r="C148" s="106"/>
      <c r="D148" s="57"/>
      <c r="E148" s="57"/>
      <c r="F148" s="57"/>
      <c r="G148" s="57"/>
      <c r="H148" s="76"/>
      <c r="I148" s="135"/>
      <c r="J148" s="139"/>
      <c r="K148" s="140"/>
      <c r="L148" s="147"/>
      <c r="M148" s="115"/>
      <c r="N148" s="140"/>
      <c r="O148" s="144"/>
    </row>
    <row r="149" spans="2:15" x14ac:dyDescent="0.25">
      <c r="B149" s="167">
        <f t="shared" si="2"/>
        <v>145</v>
      </c>
      <c r="C149" s="106"/>
      <c r="D149" s="57"/>
      <c r="E149" s="57"/>
      <c r="F149" s="57"/>
      <c r="G149" s="57"/>
      <c r="H149" s="76"/>
      <c r="I149" s="135"/>
      <c r="J149" s="139"/>
      <c r="K149" s="140"/>
      <c r="L149" s="147"/>
      <c r="M149" s="115"/>
      <c r="N149" s="140"/>
      <c r="O149" s="144"/>
    </row>
    <row r="150" spans="2:15" x14ac:dyDescent="0.25">
      <c r="B150" s="167">
        <f t="shared" si="2"/>
        <v>146</v>
      </c>
      <c r="C150" s="106"/>
      <c r="D150" s="57"/>
      <c r="E150" s="57"/>
      <c r="F150" s="57"/>
      <c r="G150" s="57"/>
      <c r="H150" s="76"/>
      <c r="I150" s="135"/>
      <c r="J150" s="139"/>
      <c r="K150" s="140"/>
      <c r="L150" s="147"/>
      <c r="M150" s="115"/>
      <c r="N150" s="140"/>
      <c r="O150" s="144"/>
    </row>
    <row r="151" spans="2:15" x14ac:dyDescent="0.25">
      <c r="B151" s="167">
        <f t="shared" si="2"/>
        <v>147</v>
      </c>
      <c r="C151" s="106"/>
      <c r="D151" s="57"/>
      <c r="E151" s="57"/>
      <c r="F151" s="57"/>
      <c r="G151" s="57"/>
      <c r="H151" s="76"/>
      <c r="I151" s="135"/>
      <c r="J151" s="139"/>
      <c r="K151" s="140"/>
      <c r="L151" s="147"/>
      <c r="M151" s="115"/>
      <c r="N151" s="140"/>
      <c r="O151" s="144"/>
    </row>
    <row r="152" spans="2:15" x14ac:dyDescent="0.25">
      <c r="B152" s="167">
        <f t="shared" si="2"/>
        <v>148</v>
      </c>
      <c r="C152" s="106"/>
      <c r="D152" s="57"/>
      <c r="E152" s="57"/>
      <c r="F152" s="57"/>
      <c r="G152" s="57"/>
      <c r="H152" s="76"/>
      <c r="I152" s="135"/>
      <c r="J152" s="139"/>
      <c r="K152" s="140"/>
      <c r="L152" s="147"/>
      <c r="M152" s="115"/>
      <c r="N152" s="140"/>
      <c r="O152" s="144"/>
    </row>
    <row r="153" spans="2:15" x14ac:dyDescent="0.25">
      <c r="B153" s="167">
        <f t="shared" si="2"/>
        <v>149</v>
      </c>
      <c r="C153" s="106"/>
      <c r="D153" s="57"/>
      <c r="E153" s="57"/>
      <c r="F153" s="57"/>
      <c r="G153" s="57"/>
      <c r="H153" s="76"/>
      <c r="I153" s="135"/>
      <c r="J153" s="139"/>
      <c r="K153" s="140"/>
      <c r="L153" s="147"/>
      <c r="M153" s="115"/>
      <c r="N153" s="140"/>
      <c r="O153" s="144"/>
    </row>
    <row r="154" spans="2:15" x14ac:dyDescent="0.25">
      <c r="B154" s="167">
        <f t="shared" si="2"/>
        <v>150</v>
      </c>
      <c r="C154" s="106"/>
      <c r="D154" s="57"/>
      <c r="E154" s="57"/>
      <c r="F154" s="57"/>
      <c r="G154" s="57"/>
      <c r="H154" s="76"/>
      <c r="I154" s="135"/>
      <c r="J154" s="139"/>
      <c r="K154" s="140"/>
      <c r="L154" s="147"/>
      <c r="M154" s="115"/>
      <c r="N154" s="140"/>
      <c r="O154" s="144"/>
    </row>
    <row r="155" spans="2:15" x14ac:dyDescent="0.25">
      <c r="B155" s="167">
        <f t="shared" si="2"/>
        <v>151</v>
      </c>
      <c r="C155" s="106"/>
      <c r="D155" s="57"/>
      <c r="E155" s="57"/>
      <c r="F155" s="57"/>
      <c r="G155" s="57"/>
      <c r="H155" s="76"/>
      <c r="I155" s="135"/>
      <c r="J155" s="139"/>
      <c r="K155" s="140"/>
      <c r="L155" s="147"/>
      <c r="M155" s="115"/>
      <c r="N155" s="140"/>
      <c r="O155" s="144"/>
    </row>
    <row r="156" spans="2:15" x14ac:dyDescent="0.25">
      <c r="B156" s="167">
        <f t="shared" si="2"/>
        <v>152</v>
      </c>
      <c r="C156" s="106"/>
      <c r="D156" s="57"/>
      <c r="E156" s="57"/>
      <c r="F156" s="57"/>
      <c r="G156" s="57"/>
      <c r="H156" s="76"/>
      <c r="I156" s="135"/>
      <c r="J156" s="139"/>
      <c r="K156" s="140"/>
      <c r="L156" s="147"/>
      <c r="M156" s="115"/>
      <c r="N156" s="140"/>
      <c r="O156" s="144"/>
    </row>
    <row r="157" spans="2:15" x14ac:dyDescent="0.25">
      <c r="B157" s="167">
        <f t="shared" si="2"/>
        <v>153</v>
      </c>
      <c r="C157" s="106"/>
      <c r="D157" s="57"/>
      <c r="E157" s="57"/>
      <c r="F157" s="57"/>
      <c r="G157" s="57"/>
      <c r="H157" s="76"/>
      <c r="I157" s="135"/>
      <c r="J157" s="139"/>
      <c r="K157" s="140"/>
      <c r="L157" s="147"/>
      <c r="M157" s="115"/>
      <c r="N157" s="140"/>
      <c r="O157" s="144"/>
    </row>
    <row r="158" spans="2:15" x14ac:dyDescent="0.25">
      <c r="B158" s="167">
        <f t="shared" si="2"/>
        <v>154</v>
      </c>
      <c r="C158" s="106"/>
      <c r="D158" s="57"/>
      <c r="E158" s="57"/>
      <c r="F158" s="57"/>
      <c r="G158" s="57"/>
      <c r="H158" s="76"/>
      <c r="I158" s="135"/>
      <c r="J158" s="139"/>
      <c r="K158" s="140"/>
      <c r="L158" s="147"/>
      <c r="M158" s="115"/>
      <c r="N158" s="140"/>
      <c r="O158" s="144"/>
    </row>
    <row r="159" spans="2:15" x14ac:dyDescent="0.25">
      <c r="B159" s="167">
        <f t="shared" si="2"/>
        <v>155</v>
      </c>
      <c r="C159" s="106"/>
      <c r="D159" s="57"/>
      <c r="E159" s="57"/>
      <c r="F159" s="57"/>
      <c r="G159" s="57"/>
      <c r="H159" s="76"/>
      <c r="I159" s="135"/>
      <c r="J159" s="139"/>
      <c r="K159" s="140"/>
      <c r="L159" s="147"/>
      <c r="M159" s="115"/>
      <c r="N159" s="140"/>
      <c r="O159" s="144"/>
    </row>
    <row r="160" spans="2:15" x14ac:dyDescent="0.25">
      <c r="B160" s="167">
        <f t="shared" si="2"/>
        <v>156</v>
      </c>
      <c r="C160" s="106"/>
      <c r="D160" s="57"/>
      <c r="E160" s="57"/>
      <c r="F160" s="57"/>
      <c r="G160" s="57"/>
      <c r="H160" s="76"/>
      <c r="I160" s="135"/>
      <c r="J160" s="139"/>
      <c r="K160" s="140"/>
      <c r="L160" s="147"/>
      <c r="M160" s="115"/>
      <c r="N160" s="140"/>
      <c r="O160" s="144"/>
    </row>
    <row r="161" spans="2:15" x14ac:dyDescent="0.25">
      <c r="B161" s="167">
        <f t="shared" si="2"/>
        <v>157</v>
      </c>
      <c r="C161" s="106"/>
      <c r="D161" s="57"/>
      <c r="E161" s="57"/>
      <c r="F161" s="57"/>
      <c r="G161" s="57"/>
      <c r="H161" s="76"/>
      <c r="I161" s="135"/>
      <c r="J161" s="139"/>
      <c r="K161" s="140"/>
      <c r="L161" s="147"/>
      <c r="M161" s="115"/>
      <c r="N161" s="140"/>
      <c r="O161" s="144"/>
    </row>
    <row r="162" spans="2:15" x14ac:dyDescent="0.25">
      <c r="B162" s="167">
        <f t="shared" si="2"/>
        <v>158</v>
      </c>
      <c r="C162" s="106"/>
      <c r="D162" s="57"/>
      <c r="E162" s="57"/>
      <c r="F162" s="57"/>
      <c r="G162" s="57"/>
      <c r="H162" s="76"/>
      <c r="I162" s="135"/>
      <c r="J162" s="139"/>
      <c r="K162" s="140"/>
      <c r="L162" s="147"/>
      <c r="M162" s="115"/>
      <c r="N162" s="140"/>
      <c r="O162" s="144"/>
    </row>
    <row r="163" spans="2:15" x14ac:dyDescent="0.25">
      <c r="B163" s="167">
        <f t="shared" si="2"/>
        <v>159</v>
      </c>
      <c r="C163" s="106"/>
      <c r="D163" s="57"/>
      <c r="E163" s="57"/>
      <c r="F163" s="57"/>
      <c r="G163" s="57"/>
      <c r="H163" s="76"/>
      <c r="I163" s="135"/>
      <c r="J163" s="139"/>
      <c r="K163" s="140"/>
      <c r="L163" s="147"/>
      <c r="M163" s="115"/>
      <c r="N163" s="140"/>
      <c r="O163" s="144"/>
    </row>
    <row r="164" spans="2:15" x14ac:dyDescent="0.25">
      <c r="B164" s="167">
        <f t="shared" si="2"/>
        <v>160</v>
      </c>
      <c r="C164" s="106"/>
      <c r="D164" s="57"/>
      <c r="E164" s="57"/>
      <c r="F164" s="57"/>
      <c r="G164" s="57"/>
      <c r="H164" s="76"/>
      <c r="I164" s="135"/>
      <c r="J164" s="139"/>
      <c r="K164" s="140"/>
      <c r="L164" s="147"/>
      <c r="M164" s="115"/>
      <c r="N164" s="140"/>
      <c r="O164" s="144"/>
    </row>
    <row r="165" spans="2:15" x14ac:dyDescent="0.25">
      <c r="B165" s="167">
        <f t="shared" si="2"/>
        <v>161</v>
      </c>
      <c r="C165" s="106"/>
      <c r="D165" s="57"/>
      <c r="E165" s="57"/>
      <c r="F165" s="57"/>
      <c r="G165" s="57"/>
      <c r="H165" s="76"/>
      <c r="I165" s="135"/>
      <c r="J165" s="139"/>
      <c r="K165" s="140"/>
      <c r="L165" s="147"/>
      <c r="M165" s="115"/>
      <c r="N165" s="140"/>
      <c r="O165" s="144"/>
    </row>
    <row r="166" spans="2:15" x14ac:dyDescent="0.25">
      <c r="B166" s="167">
        <f t="shared" si="2"/>
        <v>162</v>
      </c>
      <c r="C166" s="106"/>
      <c r="D166" s="57"/>
      <c r="E166" s="57"/>
      <c r="F166" s="57"/>
      <c r="G166" s="57"/>
      <c r="H166" s="76"/>
      <c r="I166" s="135"/>
      <c r="J166" s="139"/>
      <c r="K166" s="140"/>
      <c r="L166" s="147"/>
      <c r="M166" s="115"/>
      <c r="N166" s="140"/>
      <c r="O166" s="144"/>
    </row>
    <row r="167" spans="2:15" x14ac:dyDescent="0.25">
      <c r="B167" s="167">
        <f t="shared" si="2"/>
        <v>163</v>
      </c>
      <c r="C167" s="106"/>
      <c r="D167" s="76"/>
      <c r="E167" s="57"/>
      <c r="F167" s="57"/>
      <c r="G167" s="57"/>
      <c r="H167" s="76"/>
      <c r="I167" s="135"/>
      <c r="J167" s="139"/>
      <c r="K167" s="140"/>
      <c r="L167" s="147"/>
      <c r="M167" s="115"/>
      <c r="N167" s="140"/>
      <c r="O167" s="144"/>
    </row>
    <row r="168" spans="2:15" x14ac:dyDescent="0.25">
      <c r="B168" s="167">
        <f t="shared" si="2"/>
        <v>164</v>
      </c>
      <c r="C168" s="106"/>
      <c r="D168" s="57"/>
      <c r="E168" s="57"/>
      <c r="F168" s="57"/>
      <c r="G168" s="57"/>
      <c r="H168" s="76"/>
      <c r="I168" s="135"/>
      <c r="J168" s="139"/>
      <c r="K168" s="140"/>
      <c r="L168" s="147"/>
      <c r="M168" s="115"/>
      <c r="N168" s="140"/>
      <c r="O168" s="144"/>
    </row>
    <row r="169" spans="2:15" x14ac:dyDescent="0.25">
      <c r="B169" s="167">
        <f t="shared" si="2"/>
        <v>165</v>
      </c>
      <c r="C169" s="106"/>
      <c r="D169" s="57"/>
      <c r="E169" s="57"/>
      <c r="F169" s="57"/>
      <c r="G169" s="57"/>
      <c r="H169" s="76"/>
      <c r="I169" s="135"/>
      <c r="J169" s="139"/>
      <c r="K169" s="140"/>
      <c r="L169" s="147"/>
      <c r="M169" s="115"/>
      <c r="N169" s="140"/>
      <c r="O169" s="144"/>
    </row>
    <row r="170" spans="2:15" x14ac:dyDescent="0.25">
      <c r="B170" s="167">
        <f t="shared" si="2"/>
        <v>166</v>
      </c>
      <c r="C170" s="106"/>
      <c r="D170" s="57"/>
      <c r="E170" s="57"/>
      <c r="F170" s="57"/>
      <c r="G170" s="57"/>
      <c r="H170" s="76"/>
      <c r="I170" s="135"/>
      <c r="J170" s="139"/>
      <c r="K170" s="140"/>
      <c r="L170" s="147"/>
      <c r="M170" s="115"/>
      <c r="N170" s="140"/>
      <c r="O170" s="144"/>
    </row>
    <row r="171" spans="2:15" x14ac:dyDescent="0.25">
      <c r="B171" s="167">
        <f t="shared" si="2"/>
        <v>167</v>
      </c>
      <c r="C171" s="106"/>
      <c r="D171" s="57"/>
      <c r="E171" s="57"/>
      <c r="F171" s="57"/>
      <c r="G171" s="57"/>
      <c r="H171" s="76"/>
      <c r="I171" s="135"/>
      <c r="J171" s="139"/>
      <c r="K171" s="140"/>
      <c r="L171" s="147"/>
      <c r="M171" s="115"/>
      <c r="N171" s="140"/>
      <c r="O171" s="144"/>
    </row>
    <row r="172" spans="2:15" x14ac:dyDescent="0.25">
      <c r="B172" s="167">
        <f t="shared" si="2"/>
        <v>168</v>
      </c>
      <c r="C172" s="106"/>
      <c r="D172" s="57"/>
      <c r="E172" s="57"/>
      <c r="F172" s="57"/>
      <c r="G172" s="57"/>
      <c r="H172" s="76"/>
      <c r="I172" s="135"/>
      <c r="J172" s="139"/>
      <c r="K172" s="140"/>
      <c r="L172" s="147"/>
      <c r="M172" s="115"/>
      <c r="N172" s="140"/>
      <c r="O172" s="144"/>
    </row>
    <row r="173" spans="2:15" x14ac:dyDescent="0.25">
      <c r="B173" s="167">
        <f t="shared" si="2"/>
        <v>169</v>
      </c>
      <c r="C173" s="106"/>
      <c r="D173" s="57"/>
      <c r="E173" s="57"/>
      <c r="F173" s="57"/>
      <c r="G173" s="57"/>
      <c r="H173" s="76"/>
      <c r="I173" s="135"/>
      <c r="J173" s="139"/>
      <c r="K173" s="140"/>
      <c r="L173" s="147"/>
      <c r="M173" s="115"/>
      <c r="N173" s="140"/>
      <c r="O173" s="144"/>
    </row>
    <row r="174" spans="2:15" x14ac:dyDescent="0.25">
      <c r="B174" s="167">
        <f t="shared" si="2"/>
        <v>170</v>
      </c>
      <c r="C174" s="106"/>
      <c r="D174" s="57"/>
      <c r="E174" s="57"/>
      <c r="F174" s="57"/>
      <c r="G174" s="57"/>
      <c r="H174" s="76"/>
      <c r="I174" s="135"/>
      <c r="J174" s="139"/>
      <c r="K174" s="140"/>
      <c r="L174" s="147"/>
      <c r="M174" s="115"/>
      <c r="N174" s="140"/>
      <c r="O174" s="144"/>
    </row>
    <row r="175" spans="2:15" x14ac:dyDescent="0.25">
      <c r="B175" s="167">
        <f t="shared" si="2"/>
        <v>171</v>
      </c>
      <c r="C175" s="106"/>
      <c r="D175" s="57"/>
      <c r="E175" s="57"/>
      <c r="F175" s="57"/>
      <c r="G175" s="57"/>
      <c r="H175" s="76"/>
      <c r="I175" s="135"/>
      <c r="J175" s="139"/>
      <c r="K175" s="140"/>
      <c r="L175" s="147"/>
      <c r="M175" s="115"/>
      <c r="N175" s="140"/>
      <c r="O175" s="144"/>
    </row>
    <row r="176" spans="2:15" x14ac:dyDescent="0.25">
      <c r="B176" s="167">
        <f t="shared" si="2"/>
        <v>172</v>
      </c>
      <c r="C176" s="106"/>
      <c r="D176" s="57"/>
      <c r="E176" s="57"/>
      <c r="F176" s="57"/>
      <c r="G176" s="57"/>
      <c r="H176" s="76"/>
      <c r="I176" s="135"/>
      <c r="J176" s="139"/>
      <c r="K176" s="140"/>
      <c r="L176" s="147"/>
      <c r="M176" s="115"/>
      <c r="N176" s="140"/>
      <c r="O176" s="144"/>
    </row>
    <row r="177" spans="2:15" x14ac:dyDescent="0.25">
      <c r="B177" s="167">
        <f t="shared" si="2"/>
        <v>173</v>
      </c>
      <c r="C177" s="106"/>
      <c r="D177" s="57"/>
      <c r="E177" s="57"/>
      <c r="F177" s="57"/>
      <c r="G177" s="57"/>
      <c r="H177" s="76"/>
      <c r="I177" s="135"/>
      <c r="J177" s="139"/>
      <c r="K177" s="140"/>
      <c r="L177" s="147"/>
      <c r="M177" s="115"/>
      <c r="N177" s="140"/>
      <c r="O177" s="144"/>
    </row>
    <row r="178" spans="2:15" x14ac:dyDescent="0.25">
      <c r="B178" s="167">
        <f t="shared" si="2"/>
        <v>174</v>
      </c>
      <c r="C178" s="106"/>
      <c r="D178" s="57"/>
      <c r="E178" s="57"/>
      <c r="F178" s="57"/>
      <c r="G178" s="57"/>
      <c r="H178" s="76"/>
      <c r="I178" s="135"/>
      <c r="J178" s="139"/>
      <c r="K178" s="140"/>
      <c r="L178" s="147"/>
      <c r="M178" s="115"/>
      <c r="N178" s="140"/>
      <c r="O178" s="144"/>
    </row>
    <row r="179" spans="2:15" x14ac:dyDescent="0.25">
      <c r="B179" s="167">
        <f t="shared" si="2"/>
        <v>175</v>
      </c>
      <c r="C179" s="106"/>
      <c r="D179" s="57"/>
      <c r="E179" s="57"/>
      <c r="F179" s="57"/>
      <c r="G179" s="57"/>
      <c r="H179" s="76"/>
      <c r="I179" s="135"/>
      <c r="J179" s="139"/>
      <c r="K179" s="140"/>
      <c r="L179" s="147"/>
      <c r="M179" s="115"/>
      <c r="N179" s="140"/>
      <c r="O179" s="144"/>
    </row>
    <row r="180" spans="2:15" x14ac:dyDescent="0.25">
      <c r="B180" s="167">
        <f t="shared" si="2"/>
        <v>176</v>
      </c>
      <c r="C180" s="106"/>
      <c r="D180" s="57"/>
      <c r="E180" s="57"/>
      <c r="F180" s="57"/>
      <c r="G180" s="57"/>
      <c r="H180" s="76"/>
      <c r="I180" s="135"/>
      <c r="J180" s="139"/>
      <c r="K180" s="140"/>
      <c r="L180" s="147"/>
      <c r="M180" s="115"/>
      <c r="N180" s="140"/>
      <c r="O180" s="144"/>
    </row>
    <row r="181" spans="2:15" x14ac:dyDescent="0.25">
      <c r="B181" s="167">
        <f t="shared" si="2"/>
        <v>177</v>
      </c>
      <c r="C181" s="106"/>
      <c r="D181" s="57"/>
      <c r="E181" s="57"/>
      <c r="F181" s="57"/>
      <c r="G181" s="57"/>
      <c r="H181" s="76"/>
      <c r="I181" s="135"/>
      <c r="J181" s="139"/>
      <c r="K181" s="140"/>
      <c r="L181" s="147"/>
      <c r="M181" s="115"/>
      <c r="N181" s="140"/>
      <c r="O181" s="144"/>
    </row>
    <row r="182" spans="2:15" x14ac:dyDescent="0.25">
      <c r="B182" s="167">
        <f t="shared" si="2"/>
        <v>178</v>
      </c>
      <c r="C182" s="106"/>
      <c r="D182" s="57"/>
      <c r="E182" s="57"/>
      <c r="F182" s="57"/>
      <c r="G182" s="57"/>
      <c r="H182" s="76"/>
      <c r="I182" s="135"/>
      <c r="J182" s="139"/>
      <c r="K182" s="140"/>
      <c r="L182" s="147"/>
      <c r="M182" s="115"/>
      <c r="N182" s="140"/>
      <c r="O182" s="144"/>
    </row>
    <row r="183" spans="2:15" x14ac:dyDescent="0.25">
      <c r="B183" s="167">
        <f t="shared" si="2"/>
        <v>179</v>
      </c>
      <c r="C183" s="106"/>
      <c r="D183" s="57"/>
      <c r="E183" s="57"/>
      <c r="F183" s="57"/>
      <c r="G183" s="57"/>
      <c r="H183" s="76"/>
      <c r="I183" s="135"/>
      <c r="J183" s="139"/>
      <c r="K183" s="140"/>
      <c r="L183" s="147"/>
      <c r="M183" s="115"/>
      <c r="N183" s="140"/>
      <c r="O183" s="144"/>
    </row>
    <row r="184" spans="2:15" x14ac:dyDescent="0.25">
      <c r="B184" s="167">
        <f t="shared" si="2"/>
        <v>180</v>
      </c>
      <c r="C184" s="106"/>
      <c r="D184" s="57"/>
      <c r="E184" s="57"/>
      <c r="F184" s="57"/>
      <c r="G184" s="57"/>
      <c r="H184" s="76"/>
      <c r="I184" s="135"/>
      <c r="J184" s="139"/>
      <c r="K184" s="140"/>
      <c r="L184" s="147"/>
      <c r="M184" s="115"/>
      <c r="N184" s="140"/>
      <c r="O184" s="144"/>
    </row>
    <row r="185" spans="2:15" x14ac:dyDescent="0.25">
      <c r="B185" s="167">
        <f t="shared" si="2"/>
        <v>181</v>
      </c>
      <c r="C185" s="106"/>
      <c r="D185" s="57"/>
      <c r="E185" s="57"/>
      <c r="F185" s="57"/>
      <c r="G185" s="57"/>
      <c r="H185" s="76"/>
      <c r="I185" s="135"/>
      <c r="J185" s="139"/>
      <c r="K185" s="140"/>
      <c r="L185" s="147"/>
      <c r="M185" s="115"/>
      <c r="N185" s="140"/>
      <c r="O185" s="144"/>
    </row>
    <row r="186" spans="2:15" x14ac:dyDescent="0.25">
      <c r="B186" s="167">
        <f t="shared" si="2"/>
        <v>182</v>
      </c>
      <c r="C186" s="106"/>
      <c r="D186" s="57"/>
      <c r="E186" s="57"/>
      <c r="F186" s="57"/>
      <c r="G186" s="57"/>
      <c r="H186" s="76"/>
      <c r="I186" s="135"/>
      <c r="J186" s="139"/>
      <c r="K186" s="140"/>
      <c r="L186" s="147"/>
      <c r="M186" s="115"/>
      <c r="N186" s="140"/>
      <c r="O186" s="144"/>
    </row>
    <row r="187" spans="2:15" x14ac:dyDescent="0.25">
      <c r="B187" s="167">
        <f t="shared" si="2"/>
        <v>183</v>
      </c>
      <c r="C187" s="106"/>
      <c r="D187" s="57"/>
      <c r="E187" s="57"/>
      <c r="F187" s="57"/>
      <c r="G187" s="57"/>
      <c r="H187" s="76"/>
      <c r="I187" s="135"/>
      <c r="J187" s="139"/>
      <c r="K187" s="140"/>
      <c r="L187" s="147"/>
      <c r="M187" s="115"/>
      <c r="N187" s="140"/>
      <c r="O187" s="144"/>
    </row>
    <row r="188" spans="2:15" x14ac:dyDescent="0.25">
      <c r="B188" s="167">
        <f t="shared" si="2"/>
        <v>184</v>
      </c>
      <c r="C188" s="106"/>
      <c r="D188" s="57"/>
      <c r="E188" s="57"/>
      <c r="F188" s="57"/>
      <c r="G188" s="57"/>
      <c r="H188" s="76"/>
      <c r="I188" s="135"/>
      <c r="J188" s="139"/>
      <c r="K188" s="140"/>
      <c r="L188" s="147"/>
      <c r="M188" s="115"/>
      <c r="N188" s="140"/>
      <c r="O188" s="144"/>
    </row>
    <row r="189" spans="2:15" x14ac:dyDescent="0.25">
      <c r="B189" s="167">
        <f t="shared" si="2"/>
        <v>185</v>
      </c>
      <c r="C189" s="106"/>
      <c r="D189" s="57"/>
      <c r="E189" s="57"/>
      <c r="F189" s="57"/>
      <c r="G189" s="57"/>
      <c r="H189" s="76"/>
      <c r="I189" s="135"/>
      <c r="J189" s="139"/>
      <c r="K189" s="140"/>
      <c r="L189" s="147"/>
      <c r="M189" s="115"/>
      <c r="N189" s="140"/>
      <c r="O189" s="144"/>
    </row>
    <row r="190" spans="2:15" x14ac:dyDescent="0.25">
      <c r="B190" s="167">
        <f t="shared" si="2"/>
        <v>186</v>
      </c>
      <c r="C190" s="106"/>
      <c r="D190" s="57"/>
      <c r="E190" s="57"/>
      <c r="F190" s="57"/>
      <c r="G190" s="57"/>
      <c r="H190" s="76"/>
      <c r="I190" s="135"/>
      <c r="J190" s="139"/>
      <c r="K190" s="140"/>
      <c r="L190" s="147"/>
      <c r="M190" s="115"/>
      <c r="N190" s="140"/>
      <c r="O190" s="144"/>
    </row>
    <row r="191" spans="2:15" x14ac:dyDescent="0.25">
      <c r="B191" s="167">
        <f t="shared" si="2"/>
        <v>187</v>
      </c>
      <c r="C191" s="106"/>
      <c r="D191" s="57"/>
      <c r="E191" s="57"/>
      <c r="F191" s="57"/>
      <c r="G191" s="57"/>
      <c r="H191" s="76"/>
      <c r="I191" s="135"/>
      <c r="J191" s="139"/>
      <c r="K191" s="140"/>
      <c r="L191" s="147"/>
      <c r="M191" s="115"/>
      <c r="N191" s="140"/>
      <c r="O191" s="144"/>
    </row>
    <row r="192" spans="2:15" x14ac:dyDescent="0.25">
      <c r="B192" s="167">
        <f t="shared" si="2"/>
        <v>188</v>
      </c>
      <c r="C192" s="106"/>
      <c r="D192" s="57"/>
      <c r="E192" s="57"/>
      <c r="F192" s="57"/>
      <c r="G192" s="57"/>
      <c r="H192" s="76"/>
      <c r="I192" s="135"/>
      <c r="J192" s="139"/>
      <c r="K192" s="140"/>
      <c r="L192" s="147"/>
      <c r="M192" s="115"/>
      <c r="N192" s="140"/>
      <c r="O192" s="144"/>
    </row>
    <row r="193" spans="2:15" x14ac:dyDescent="0.25">
      <c r="B193" s="167">
        <f t="shared" si="2"/>
        <v>189</v>
      </c>
      <c r="C193" s="106"/>
      <c r="D193" s="57"/>
      <c r="E193" s="57"/>
      <c r="F193" s="57"/>
      <c r="G193" s="57"/>
      <c r="H193" s="76"/>
      <c r="I193" s="135"/>
      <c r="J193" s="139"/>
      <c r="K193" s="140"/>
      <c r="L193" s="147"/>
      <c r="M193" s="115"/>
      <c r="N193" s="140"/>
      <c r="O193" s="144"/>
    </row>
    <row r="194" spans="2:15" x14ac:dyDescent="0.25">
      <c r="B194" s="167">
        <f t="shared" si="2"/>
        <v>190</v>
      </c>
      <c r="C194" s="106"/>
      <c r="D194" s="57"/>
      <c r="E194" s="57"/>
      <c r="F194" s="57"/>
      <c r="G194" s="57"/>
      <c r="H194" s="76"/>
      <c r="I194" s="135"/>
      <c r="J194" s="139"/>
      <c r="K194" s="140"/>
      <c r="L194" s="147"/>
      <c r="M194" s="115"/>
      <c r="N194" s="140"/>
      <c r="O194" s="144"/>
    </row>
    <row r="195" spans="2:15" x14ac:dyDescent="0.25">
      <c r="B195" s="167">
        <f t="shared" si="2"/>
        <v>191</v>
      </c>
      <c r="C195" s="106"/>
      <c r="D195" s="57"/>
      <c r="E195" s="57"/>
      <c r="F195" s="57"/>
      <c r="G195" s="57"/>
      <c r="H195" s="76"/>
      <c r="I195" s="135"/>
      <c r="J195" s="139"/>
      <c r="K195" s="140"/>
      <c r="L195" s="147"/>
      <c r="M195" s="115"/>
      <c r="N195" s="140"/>
      <c r="O195" s="144"/>
    </row>
    <row r="196" spans="2:15" x14ac:dyDescent="0.25">
      <c r="B196" s="167">
        <f t="shared" si="2"/>
        <v>192</v>
      </c>
      <c r="C196" s="106"/>
      <c r="D196" s="57"/>
      <c r="E196" s="57"/>
      <c r="F196" s="57"/>
      <c r="G196" s="57"/>
      <c r="H196" s="76"/>
      <c r="I196" s="135"/>
      <c r="J196" s="139"/>
      <c r="K196" s="140"/>
      <c r="L196" s="147"/>
      <c r="M196" s="115"/>
      <c r="N196" s="140"/>
      <c r="O196" s="144"/>
    </row>
    <row r="197" spans="2:15" x14ac:dyDescent="0.25">
      <c r="B197" s="167">
        <f t="shared" si="2"/>
        <v>193</v>
      </c>
      <c r="C197" s="106"/>
      <c r="D197" s="57"/>
      <c r="E197" s="57"/>
      <c r="F197" s="57"/>
      <c r="G197" s="57"/>
      <c r="H197" s="76"/>
      <c r="I197" s="135"/>
      <c r="J197" s="139"/>
      <c r="K197" s="140"/>
      <c r="L197" s="147"/>
      <c r="M197" s="115"/>
      <c r="N197" s="140"/>
      <c r="O197" s="144"/>
    </row>
    <row r="198" spans="2:15" x14ac:dyDescent="0.25">
      <c r="B198" s="167">
        <f t="shared" si="2"/>
        <v>194</v>
      </c>
      <c r="C198" s="106"/>
      <c r="D198" s="57"/>
      <c r="E198" s="57"/>
      <c r="F198" s="57"/>
      <c r="G198" s="57"/>
      <c r="H198" s="76"/>
      <c r="I198" s="135"/>
      <c r="J198" s="139"/>
      <c r="K198" s="140"/>
      <c r="L198" s="147"/>
      <c r="M198" s="115"/>
      <c r="N198" s="140"/>
      <c r="O198" s="144"/>
    </row>
    <row r="199" spans="2:15" x14ac:dyDescent="0.25">
      <c r="B199" s="167">
        <f t="shared" ref="B199:B262" si="3">B198+1</f>
        <v>195</v>
      </c>
      <c r="C199" s="106"/>
      <c r="D199" s="57"/>
      <c r="E199" s="57"/>
      <c r="F199" s="57"/>
      <c r="G199" s="57"/>
      <c r="H199" s="76"/>
      <c r="I199" s="135"/>
      <c r="J199" s="139"/>
      <c r="K199" s="140"/>
      <c r="L199" s="147"/>
      <c r="M199" s="115"/>
      <c r="N199" s="140"/>
      <c r="O199" s="144"/>
    </row>
    <row r="200" spans="2:15" x14ac:dyDescent="0.25">
      <c r="B200" s="167">
        <f t="shared" si="3"/>
        <v>196</v>
      </c>
      <c r="C200" s="106"/>
      <c r="D200" s="57"/>
      <c r="E200" s="57"/>
      <c r="F200" s="57"/>
      <c r="G200" s="57"/>
      <c r="H200" s="76"/>
      <c r="I200" s="135"/>
      <c r="J200" s="139"/>
      <c r="K200" s="140"/>
      <c r="L200" s="147"/>
      <c r="M200" s="115"/>
      <c r="N200" s="140"/>
      <c r="O200" s="144"/>
    </row>
    <row r="201" spans="2:15" x14ac:dyDescent="0.25">
      <c r="B201" s="167">
        <f t="shared" si="3"/>
        <v>197</v>
      </c>
      <c r="C201" s="106"/>
      <c r="D201" s="57"/>
      <c r="E201" s="57"/>
      <c r="F201" s="57"/>
      <c r="G201" s="57"/>
      <c r="H201" s="76"/>
      <c r="I201" s="135"/>
      <c r="J201" s="139"/>
      <c r="K201" s="140"/>
      <c r="L201" s="147"/>
      <c r="M201" s="115"/>
      <c r="N201" s="140"/>
      <c r="O201" s="144"/>
    </row>
    <row r="202" spans="2:15" x14ac:dyDescent="0.25">
      <c r="B202" s="167">
        <f t="shared" si="3"/>
        <v>198</v>
      </c>
      <c r="C202" s="106"/>
      <c r="D202" s="96"/>
      <c r="E202" s="57"/>
      <c r="F202" s="57"/>
      <c r="G202" s="57"/>
      <c r="H202" s="76"/>
      <c r="I202" s="135"/>
      <c r="J202" s="139"/>
      <c r="K202" s="140"/>
      <c r="L202" s="147"/>
      <c r="M202" s="115"/>
      <c r="N202" s="140"/>
      <c r="O202" s="144"/>
    </row>
    <row r="203" spans="2:15" x14ac:dyDescent="0.25">
      <c r="B203" s="167">
        <f t="shared" si="3"/>
        <v>199</v>
      </c>
      <c r="C203" s="106"/>
      <c r="D203" s="96"/>
      <c r="E203" s="57"/>
      <c r="F203" s="57"/>
      <c r="G203" s="57"/>
      <c r="H203" s="76"/>
      <c r="I203" s="135"/>
      <c r="J203" s="139"/>
      <c r="K203" s="140"/>
      <c r="L203" s="147"/>
      <c r="M203" s="115"/>
      <c r="N203" s="140"/>
      <c r="O203" s="144"/>
    </row>
    <row r="204" spans="2:15" x14ac:dyDescent="0.25">
      <c r="B204" s="167">
        <f t="shared" si="3"/>
        <v>200</v>
      </c>
      <c r="C204" s="106"/>
      <c r="D204" s="96"/>
      <c r="E204" s="57"/>
      <c r="F204" s="57"/>
      <c r="G204" s="57"/>
      <c r="H204" s="76"/>
      <c r="I204" s="135"/>
      <c r="J204" s="139"/>
      <c r="K204" s="140"/>
      <c r="L204" s="147"/>
      <c r="M204" s="115"/>
      <c r="N204" s="140"/>
      <c r="O204" s="144"/>
    </row>
    <row r="205" spans="2:15" x14ac:dyDescent="0.25">
      <c r="B205" s="167">
        <f t="shared" si="3"/>
        <v>201</v>
      </c>
      <c r="C205" s="106"/>
      <c r="D205" s="96"/>
      <c r="E205" s="57"/>
      <c r="F205" s="57"/>
      <c r="G205" s="57"/>
      <c r="H205" s="76"/>
      <c r="I205" s="135"/>
      <c r="J205" s="139"/>
      <c r="K205" s="140"/>
      <c r="L205" s="147"/>
      <c r="M205" s="115"/>
      <c r="N205" s="140"/>
      <c r="O205" s="144"/>
    </row>
    <row r="206" spans="2:15" x14ac:dyDescent="0.25">
      <c r="B206" s="167">
        <f t="shared" si="3"/>
        <v>202</v>
      </c>
      <c r="C206" s="106"/>
      <c r="D206" s="96"/>
      <c r="E206" s="57"/>
      <c r="F206" s="57"/>
      <c r="G206" s="57"/>
      <c r="H206" s="76"/>
      <c r="I206" s="135"/>
      <c r="J206" s="139"/>
      <c r="K206" s="140"/>
      <c r="L206" s="147"/>
      <c r="M206" s="115"/>
      <c r="N206" s="140"/>
      <c r="O206" s="144"/>
    </row>
    <row r="207" spans="2:15" x14ac:dyDescent="0.25">
      <c r="B207" s="167">
        <f t="shared" si="3"/>
        <v>203</v>
      </c>
      <c r="C207" s="106"/>
      <c r="D207" s="96"/>
      <c r="E207" s="57"/>
      <c r="F207" s="57"/>
      <c r="G207" s="57"/>
      <c r="H207" s="76"/>
      <c r="I207" s="135"/>
      <c r="J207" s="139"/>
      <c r="K207" s="140"/>
      <c r="L207" s="147"/>
      <c r="M207" s="115"/>
      <c r="N207" s="140"/>
      <c r="O207" s="144"/>
    </row>
    <row r="208" spans="2:15" x14ac:dyDescent="0.25">
      <c r="B208" s="167">
        <f t="shared" si="3"/>
        <v>204</v>
      </c>
      <c r="C208" s="106"/>
      <c r="D208" s="96"/>
      <c r="E208" s="57"/>
      <c r="F208" s="57"/>
      <c r="G208" s="57"/>
      <c r="H208" s="76"/>
      <c r="I208" s="135"/>
      <c r="J208" s="139"/>
      <c r="K208" s="140"/>
      <c r="L208" s="147"/>
      <c r="M208" s="115"/>
      <c r="N208" s="140"/>
      <c r="O208" s="144"/>
    </row>
    <row r="209" spans="2:15" x14ac:dyDescent="0.25">
      <c r="B209" s="167">
        <f t="shared" si="3"/>
        <v>205</v>
      </c>
      <c r="C209" s="106"/>
      <c r="D209" s="96"/>
      <c r="E209" s="57"/>
      <c r="F209" s="57"/>
      <c r="G209" s="57"/>
      <c r="H209" s="76"/>
      <c r="I209" s="135"/>
      <c r="J209" s="139"/>
      <c r="K209" s="140"/>
      <c r="L209" s="147"/>
      <c r="M209" s="115"/>
      <c r="N209" s="140"/>
      <c r="O209" s="144"/>
    </row>
    <row r="210" spans="2:15" x14ac:dyDescent="0.25">
      <c r="B210" s="167">
        <f t="shared" si="3"/>
        <v>206</v>
      </c>
      <c r="C210" s="106"/>
      <c r="D210" s="96"/>
      <c r="E210" s="57"/>
      <c r="F210" s="57"/>
      <c r="G210" s="57"/>
      <c r="H210" s="76"/>
      <c r="I210" s="135"/>
      <c r="J210" s="139"/>
      <c r="K210" s="140"/>
      <c r="L210" s="147"/>
      <c r="M210" s="115"/>
      <c r="N210" s="140"/>
      <c r="O210" s="144"/>
    </row>
    <row r="211" spans="2:15" x14ac:dyDescent="0.25">
      <c r="B211" s="167">
        <f t="shared" si="3"/>
        <v>207</v>
      </c>
      <c r="C211" s="106"/>
      <c r="D211" s="96"/>
      <c r="E211" s="57"/>
      <c r="F211" s="57"/>
      <c r="G211" s="57"/>
      <c r="H211" s="76"/>
      <c r="I211" s="135"/>
      <c r="J211" s="139"/>
      <c r="K211" s="140"/>
      <c r="L211" s="147"/>
      <c r="M211" s="115"/>
      <c r="N211" s="140"/>
      <c r="O211" s="144"/>
    </row>
    <row r="212" spans="2:15" x14ac:dyDescent="0.25">
      <c r="B212" s="167">
        <f t="shared" si="3"/>
        <v>208</v>
      </c>
      <c r="C212" s="106"/>
      <c r="D212" s="96"/>
      <c r="E212" s="57"/>
      <c r="F212" s="57"/>
      <c r="G212" s="57"/>
      <c r="H212" s="76"/>
      <c r="I212" s="135"/>
      <c r="J212" s="139"/>
      <c r="K212" s="140"/>
      <c r="L212" s="147"/>
      <c r="M212" s="115"/>
      <c r="N212" s="140"/>
      <c r="O212" s="144"/>
    </row>
    <row r="213" spans="2:15" x14ac:dyDescent="0.25">
      <c r="B213" s="167">
        <f t="shared" si="3"/>
        <v>209</v>
      </c>
      <c r="C213" s="106"/>
      <c r="D213" s="96"/>
      <c r="E213" s="57"/>
      <c r="F213" s="57"/>
      <c r="G213" s="57"/>
      <c r="H213" s="76"/>
      <c r="I213" s="135"/>
      <c r="J213" s="139"/>
      <c r="K213" s="140"/>
      <c r="L213" s="147"/>
      <c r="M213" s="115"/>
      <c r="N213" s="140"/>
      <c r="O213" s="144"/>
    </row>
    <row r="214" spans="2:15" x14ac:dyDescent="0.25">
      <c r="B214" s="167">
        <f t="shared" si="3"/>
        <v>210</v>
      </c>
      <c r="C214" s="106"/>
      <c r="D214" s="96"/>
      <c r="E214" s="57"/>
      <c r="F214" s="57"/>
      <c r="G214" s="57"/>
      <c r="H214" s="76"/>
      <c r="I214" s="135"/>
      <c r="J214" s="139"/>
      <c r="K214" s="140"/>
      <c r="L214" s="147"/>
      <c r="M214" s="115"/>
      <c r="N214" s="140"/>
      <c r="O214" s="144"/>
    </row>
    <row r="215" spans="2:15" x14ac:dyDescent="0.25">
      <c r="B215" s="167">
        <f t="shared" si="3"/>
        <v>211</v>
      </c>
      <c r="C215" s="106"/>
      <c r="D215" s="96"/>
      <c r="E215" s="57"/>
      <c r="F215" s="57"/>
      <c r="G215" s="57"/>
      <c r="H215" s="76"/>
      <c r="I215" s="135"/>
      <c r="J215" s="139"/>
      <c r="K215" s="140"/>
      <c r="L215" s="147"/>
      <c r="M215" s="115"/>
      <c r="N215" s="140"/>
      <c r="O215" s="144"/>
    </row>
    <row r="216" spans="2:15" x14ac:dyDescent="0.25">
      <c r="B216" s="167">
        <f t="shared" si="3"/>
        <v>212</v>
      </c>
      <c r="C216" s="106"/>
      <c r="D216" s="96"/>
      <c r="E216" s="57"/>
      <c r="F216" s="57"/>
      <c r="G216" s="57"/>
      <c r="H216" s="76"/>
      <c r="I216" s="135"/>
      <c r="J216" s="139"/>
      <c r="K216" s="140"/>
      <c r="L216" s="147"/>
      <c r="M216" s="115"/>
      <c r="N216" s="140"/>
      <c r="O216" s="144"/>
    </row>
    <row r="217" spans="2:15" x14ac:dyDescent="0.25">
      <c r="B217" s="167">
        <f t="shared" si="3"/>
        <v>213</v>
      </c>
      <c r="C217" s="106"/>
      <c r="D217" s="96"/>
      <c r="E217" s="57"/>
      <c r="F217" s="57"/>
      <c r="G217" s="57"/>
      <c r="H217" s="76"/>
      <c r="I217" s="135"/>
      <c r="J217" s="139"/>
      <c r="K217" s="140"/>
      <c r="L217" s="147"/>
      <c r="M217" s="115"/>
      <c r="N217" s="140"/>
      <c r="O217" s="144"/>
    </row>
    <row r="218" spans="2:15" x14ac:dyDescent="0.25">
      <c r="B218" s="167">
        <f t="shared" si="3"/>
        <v>214</v>
      </c>
      <c r="C218" s="106"/>
      <c r="D218" s="96"/>
      <c r="E218" s="57"/>
      <c r="F218" s="57"/>
      <c r="G218" s="57"/>
      <c r="H218" s="76"/>
      <c r="I218" s="135"/>
      <c r="J218" s="139"/>
      <c r="K218" s="140"/>
      <c r="L218" s="147"/>
      <c r="M218" s="115"/>
      <c r="N218" s="140"/>
      <c r="O218" s="144"/>
    </row>
    <row r="219" spans="2:15" x14ac:dyDescent="0.25">
      <c r="B219" s="167">
        <f t="shared" si="3"/>
        <v>215</v>
      </c>
      <c r="C219" s="106"/>
      <c r="D219" s="96"/>
      <c r="E219" s="57"/>
      <c r="F219" s="57"/>
      <c r="G219" s="57"/>
      <c r="H219" s="76"/>
      <c r="I219" s="135"/>
      <c r="J219" s="139"/>
      <c r="K219" s="140"/>
      <c r="L219" s="147"/>
      <c r="M219" s="115"/>
      <c r="N219" s="140"/>
      <c r="O219" s="144"/>
    </row>
    <row r="220" spans="2:15" x14ac:dyDescent="0.25">
      <c r="B220" s="167">
        <f t="shared" si="3"/>
        <v>216</v>
      </c>
      <c r="C220" s="106"/>
      <c r="D220" s="96"/>
      <c r="E220" s="57"/>
      <c r="F220" s="57"/>
      <c r="G220" s="57"/>
      <c r="H220" s="76"/>
      <c r="I220" s="135"/>
      <c r="J220" s="139"/>
      <c r="K220" s="140"/>
      <c r="L220" s="147"/>
      <c r="M220" s="115"/>
      <c r="N220" s="140"/>
      <c r="O220" s="144"/>
    </row>
    <row r="221" spans="2:15" x14ac:dyDescent="0.25">
      <c r="B221" s="167">
        <f t="shared" si="3"/>
        <v>217</v>
      </c>
      <c r="C221" s="106"/>
      <c r="D221" s="96"/>
      <c r="E221" s="57"/>
      <c r="F221" s="57"/>
      <c r="G221" s="57"/>
      <c r="H221" s="76"/>
      <c r="I221" s="135"/>
      <c r="J221" s="139"/>
      <c r="K221" s="140"/>
      <c r="L221" s="147"/>
      <c r="M221" s="115"/>
      <c r="N221" s="140"/>
      <c r="O221" s="144"/>
    </row>
    <row r="222" spans="2:15" x14ac:dyDescent="0.25">
      <c r="B222" s="167">
        <f t="shared" si="3"/>
        <v>218</v>
      </c>
      <c r="C222" s="106"/>
      <c r="D222" s="96"/>
      <c r="E222" s="57"/>
      <c r="F222" s="57"/>
      <c r="G222" s="57"/>
      <c r="H222" s="76"/>
      <c r="I222" s="135"/>
      <c r="J222" s="139"/>
      <c r="K222" s="140"/>
      <c r="L222" s="147"/>
      <c r="M222" s="115"/>
      <c r="N222" s="140"/>
      <c r="O222" s="144"/>
    </row>
    <row r="223" spans="2:15" x14ac:dyDescent="0.25">
      <c r="B223" s="167">
        <f t="shared" si="3"/>
        <v>219</v>
      </c>
      <c r="C223" s="106"/>
      <c r="D223" s="96"/>
      <c r="E223" s="57"/>
      <c r="F223" s="57"/>
      <c r="G223" s="57"/>
      <c r="H223" s="76"/>
      <c r="I223" s="135"/>
      <c r="J223" s="139"/>
      <c r="K223" s="140"/>
      <c r="L223" s="147"/>
      <c r="M223" s="115"/>
      <c r="N223" s="140"/>
      <c r="O223" s="144"/>
    </row>
    <row r="224" spans="2:15" x14ac:dyDescent="0.25">
      <c r="B224" s="167">
        <f t="shared" si="3"/>
        <v>220</v>
      </c>
      <c r="C224" s="106"/>
      <c r="D224" s="96"/>
      <c r="E224" s="57"/>
      <c r="F224" s="57"/>
      <c r="G224" s="57"/>
      <c r="H224" s="76"/>
      <c r="I224" s="135"/>
      <c r="J224" s="139"/>
      <c r="K224" s="140"/>
      <c r="L224" s="147"/>
      <c r="M224" s="115"/>
      <c r="N224" s="140"/>
      <c r="O224" s="144"/>
    </row>
    <row r="225" spans="2:15" x14ac:dyDescent="0.25">
      <c r="B225" s="167">
        <f t="shared" si="3"/>
        <v>221</v>
      </c>
      <c r="C225" s="106"/>
      <c r="D225" s="96"/>
      <c r="E225" s="57"/>
      <c r="F225" s="57"/>
      <c r="G225" s="57"/>
      <c r="H225" s="76"/>
      <c r="I225" s="135"/>
      <c r="J225" s="139"/>
      <c r="K225" s="140"/>
      <c r="L225" s="147"/>
      <c r="M225" s="115"/>
      <c r="N225" s="140"/>
      <c r="O225" s="144"/>
    </row>
    <row r="226" spans="2:15" x14ac:dyDescent="0.25">
      <c r="B226" s="167">
        <f t="shared" si="3"/>
        <v>222</v>
      </c>
      <c r="C226" s="106"/>
      <c r="D226" s="96"/>
      <c r="E226" s="57"/>
      <c r="F226" s="57"/>
      <c r="G226" s="57"/>
      <c r="H226" s="76"/>
      <c r="I226" s="135"/>
      <c r="J226" s="139"/>
      <c r="K226" s="140"/>
      <c r="L226" s="147"/>
      <c r="M226" s="115"/>
      <c r="N226" s="140"/>
      <c r="O226" s="144"/>
    </row>
    <row r="227" spans="2:15" x14ac:dyDescent="0.25">
      <c r="B227" s="167">
        <f t="shared" si="3"/>
        <v>223</v>
      </c>
      <c r="C227" s="106"/>
      <c r="D227" s="96"/>
      <c r="E227" s="57"/>
      <c r="F227" s="57"/>
      <c r="G227" s="57"/>
      <c r="H227" s="76"/>
      <c r="I227" s="135"/>
      <c r="J227" s="139"/>
      <c r="K227" s="140"/>
      <c r="L227" s="147"/>
      <c r="M227" s="115"/>
      <c r="N227" s="140"/>
      <c r="O227" s="144"/>
    </row>
    <row r="228" spans="2:15" x14ac:dyDescent="0.25">
      <c r="B228" s="167">
        <f t="shared" si="3"/>
        <v>224</v>
      </c>
      <c r="C228" s="106"/>
      <c r="D228" s="96"/>
      <c r="E228" s="57"/>
      <c r="F228" s="57"/>
      <c r="G228" s="57"/>
      <c r="H228" s="76"/>
      <c r="I228" s="135"/>
      <c r="J228" s="139"/>
      <c r="K228" s="140"/>
      <c r="L228" s="147"/>
      <c r="M228" s="115"/>
      <c r="N228" s="140"/>
      <c r="O228" s="144"/>
    </row>
    <row r="229" spans="2:15" x14ac:dyDescent="0.25">
      <c r="B229" s="167">
        <f t="shared" si="3"/>
        <v>225</v>
      </c>
      <c r="C229" s="106"/>
      <c r="D229" s="96"/>
      <c r="E229" s="57"/>
      <c r="F229" s="57"/>
      <c r="G229" s="57"/>
      <c r="H229" s="76"/>
      <c r="I229" s="135"/>
      <c r="J229" s="139"/>
      <c r="K229" s="140"/>
      <c r="L229" s="147"/>
      <c r="M229" s="115"/>
      <c r="N229" s="140"/>
      <c r="O229" s="144"/>
    </row>
    <row r="230" spans="2:15" x14ac:dyDescent="0.25">
      <c r="B230" s="167">
        <f t="shared" si="3"/>
        <v>226</v>
      </c>
      <c r="C230" s="106"/>
      <c r="D230" s="96"/>
      <c r="E230" s="57"/>
      <c r="F230" s="57"/>
      <c r="G230" s="57"/>
      <c r="H230" s="76"/>
      <c r="I230" s="135"/>
      <c r="J230" s="139"/>
      <c r="K230" s="140"/>
      <c r="L230" s="147"/>
      <c r="M230" s="115"/>
      <c r="N230" s="140"/>
      <c r="O230" s="144"/>
    </row>
    <row r="231" spans="2:15" x14ac:dyDescent="0.25">
      <c r="B231" s="167">
        <f t="shared" si="3"/>
        <v>227</v>
      </c>
      <c r="C231" s="106"/>
      <c r="D231" s="96"/>
      <c r="E231" s="57"/>
      <c r="F231" s="57"/>
      <c r="G231" s="57"/>
      <c r="H231" s="76"/>
      <c r="I231" s="135"/>
      <c r="J231" s="139"/>
      <c r="K231" s="140"/>
      <c r="L231" s="147"/>
      <c r="M231" s="115"/>
      <c r="N231" s="140"/>
      <c r="O231" s="144"/>
    </row>
    <row r="232" spans="2:15" x14ac:dyDescent="0.25">
      <c r="B232" s="167">
        <f t="shared" si="3"/>
        <v>228</v>
      </c>
      <c r="C232" s="106"/>
      <c r="D232" s="96"/>
      <c r="E232" s="57"/>
      <c r="F232" s="57"/>
      <c r="G232" s="57"/>
      <c r="H232" s="76"/>
      <c r="I232" s="135"/>
      <c r="J232" s="139"/>
      <c r="K232" s="140"/>
      <c r="L232" s="147"/>
      <c r="M232" s="115"/>
      <c r="N232" s="140"/>
      <c r="O232" s="144"/>
    </row>
    <row r="233" spans="2:15" x14ac:dyDescent="0.25">
      <c r="B233" s="167">
        <f t="shared" si="3"/>
        <v>229</v>
      </c>
      <c r="C233" s="106"/>
      <c r="D233" s="96"/>
      <c r="E233" s="57"/>
      <c r="F233" s="57"/>
      <c r="G233" s="57"/>
      <c r="H233" s="76"/>
      <c r="I233" s="135"/>
      <c r="J233" s="139"/>
      <c r="K233" s="140"/>
      <c r="L233" s="147"/>
      <c r="M233" s="115"/>
      <c r="N233" s="140"/>
      <c r="O233" s="144"/>
    </row>
    <row r="234" spans="2:15" x14ac:dyDescent="0.25">
      <c r="B234" s="167">
        <f t="shared" si="3"/>
        <v>230</v>
      </c>
      <c r="C234" s="106"/>
      <c r="D234" s="96"/>
      <c r="E234" s="57"/>
      <c r="F234" s="57"/>
      <c r="G234" s="57"/>
      <c r="H234" s="76"/>
      <c r="I234" s="135"/>
      <c r="J234" s="139"/>
      <c r="K234" s="140"/>
      <c r="L234" s="147"/>
      <c r="M234" s="115"/>
      <c r="N234" s="140"/>
      <c r="O234" s="144"/>
    </row>
    <row r="235" spans="2:15" x14ac:dyDescent="0.25">
      <c r="B235" s="167">
        <f t="shared" si="3"/>
        <v>231</v>
      </c>
      <c r="C235" s="106"/>
      <c r="D235" s="96"/>
      <c r="E235" s="57"/>
      <c r="F235" s="57"/>
      <c r="G235" s="57"/>
      <c r="H235" s="76"/>
      <c r="I235" s="135"/>
      <c r="J235" s="139"/>
      <c r="K235" s="140"/>
      <c r="L235" s="147"/>
      <c r="M235" s="115"/>
      <c r="N235" s="140"/>
      <c r="O235" s="144"/>
    </row>
    <row r="236" spans="2:15" x14ac:dyDescent="0.25">
      <c r="B236" s="167">
        <f t="shared" si="3"/>
        <v>232</v>
      </c>
      <c r="C236" s="106"/>
      <c r="D236" s="96"/>
      <c r="E236" s="57"/>
      <c r="F236" s="57"/>
      <c r="G236" s="57"/>
      <c r="H236" s="76"/>
      <c r="I236" s="135"/>
      <c r="J236" s="139"/>
      <c r="K236" s="140"/>
      <c r="L236" s="147"/>
      <c r="M236" s="115"/>
      <c r="N236" s="140"/>
      <c r="O236" s="144"/>
    </row>
    <row r="237" spans="2:15" x14ac:dyDescent="0.25">
      <c r="B237" s="167">
        <f t="shared" si="3"/>
        <v>233</v>
      </c>
      <c r="C237" s="106"/>
      <c r="D237" s="96"/>
      <c r="E237" s="57"/>
      <c r="F237" s="57"/>
      <c r="G237" s="57"/>
      <c r="H237" s="76"/>
      <c r="I237" s="135"/>
      <c r="J237" s="139"/>
      <c r="K237" s="140"/>
      <c r="L237" s="147"/>
      <c r="M237" s="115"/>
      <c r="N237" s="140"/>
      <c r="O237" s="144"/>
    </row>
    <row r="238" spans="2:15" x14ac:dyDescent="0.25">
      <c r="B238" s="167">
        <f t="shared" si="3"/>
        <v>234</v>
      </c>
      <c r="C238" s="106"/>
      <c r="D238" s="96"/>
      <c r="E238" s="57"/>
      <c r="F238" s="57"/>
      <c r="G238" s="57"/>
      <c r="H238" s="76"/>
      <c r="I238" s="135"/>
      <c r="J238" s="139"/>
      <c r="K238" s="140"/>
      <c r="L238" s="147"/>
      <c r="M238" s="115"/>
      <c r="N238" s="140"/>
      <c r="O238" s="144"/>
    </row>
    <row r="239" spans="2:15" x14ac:dyDescent="0.25">
      <c r="B239" s="167">
        <f t="shared" si="3"/>
        <v>235</v>
      </c>
      <c r="C239" s="106"/>
      <c r="D239" s="96"/>
      <c r="E239" s="57"/>
      <c r="F239" s="57"/>
      <c r="G239" s="57"/>
      <c r="H239" s="76"/>
      <c r="I239" s="135"/>
      <c r="J239" s="139"/>
      <c r="K239" s="140"/>
      <c r="L239" s="147"/>
      <c r="M239" s="115"/>
      <c r="N239" s="140"/>
      <c r="O239" s="144"/>
    </row>
    <row r="240" spans="2:15" x14ac:dyDescent="0.25">
      <c r="B240" s="167">
        <f t="shared" si="3"/>
        <v>236</v>
      </c>
      <c r="C240" s="106"/>
      <c r="D240" s="57"/>
      <c r="E240" s="57"/>
      <c r="F240" s="57"/>
      <c r="G240" s="57"/>
      <c r="H240" s="76"/>
      <c r="I240" s="135"/>
      <c r="J240" s="139"/>
      <c r="K240" s="140"/>
      <c r="L240" s="147"/>
      <c r="M240" s="115"/>
      <c r="N240" s="140"/>
      <c r="O240" s="144"/>
    </row>
    <row r="241" spans="2:15" x14ac:dyDescent="0.25">
      <c r="B241" s="167">
        <f t="shared" si="3"/>
        <v>237</v>
      </c>
      <c r="C241" s="106"/>
      <c r="D241" s="57"/>
      <c r="E241" s="57"/>
      <c r="F241" s="57"/>
      <c r="G241" s="57"/>
      <c r="H241" s="76"/>
      <c r="I241" s="135"/>
      <c r="J241" s="139"/>
      <c r="K241" s="140"/>
      <c r="L241" s="147"/>
      <c r="M241" s="115"/>
      <c r="N241" s="140"/>
      <c r="O241" s="144"/>
    </row>
    <row r="242" spans="2:15" x14ac:dyDescent="0.25">
      <c r="B242" s="167">
        <f t="shared" si="3"/>
        <v>238</v>
      </c>
      <c r="C242" s="106"/>
      <c r="D242" s="57"/>
      <c r="E242" s="57"/>
      <c r="F242" s="57"/>
      <c r="G242" s="57"/>
      <c r="H242" s="76"/>
      <c r="I242" s="135"/>
      <c r="J242" s="139"/>
      <c r="K242" s="140"/>
      <c r="L242" s="147"/>
      <c r="M242" s="115"/>
      <c r="N242" s="140"/>
      <c r="O242" s="144"/>
    </row>
    <row r="243" spans="2:15" x14ac:dyDescent="0.25">
      <c r="B243" s="167">
        <f t="shared" si="3"/>
        <v>239</v>
      </c>
      <c r="C243" s="106"/>
      <c r="D243" s="57"/>
      <c r="E243" s="57"/>
      <c r="F243" s="57"/>
      <c r="G243" s="57"/>
      <c r="H243" s="76"/>
      <c r="I243" s="135"/>
      <c r="J243" s="139"/>
      <c r="K243" s="140"/>
      <c r="L243" s="147"/>
      <c r="M243" s="115"/>
      <c r="N243" s="140"/>
      <c r="O243" s="144"/>
    </row>
    <row r="244" spans="2:15" x14ac:dyDescent="0.25">
      <c r="B244" s="167">
        <f t="shared" si="3"/>
        <v>240</v>
      </c>
      <c r="C244" s="106"/>
      <c r="D244" s="57"/>
      <c r="E244" s="57"/>
      <c r="F244" s="57"/>
      <c r="G244" s="57"/>
      <c r="H244" s="76"/>
      <c r="I244" s="135"/>
      <c r="J244" s="139"/>
      <c r="K244" s="140"/>
      <c r="L244" s="147"/>
      <c r="M244" s="115"/>
      <c r="N244" s="140"/>
      <c r="O244" s="144"/>
    </row>
    <row r="245" spans="2:15" x14ac:dyDescent="0.25">
      <c r="B245" s="167">
        <f t="shared" si="3"/>
        <v>241</v>
      </c>
      <c r="C245" s="106"/>
      <c r="D245" s="57"/>
      <c r="E245" s="57"/>
      <c r="F245" s="57"/>
      <c r="G245" s="57"/>
      <c r="H245" s="76"/>
      <c r="I245" s="135"/>
      <c r="J245" s="139"/>
      <c r="K245" s="140"/>
      <c r="L245" s="147"/>
      <c r="M245" s="115"/>
      <c r="N245" s="140"/>
      <c r="O245" s="144"/>
    </row>
    <row r="246" spans="2:15" x14ac:dyDescent="0.25">
      <c r="B246" s="167">
        <f t="shared" si="3"/>
        <v>242</v>
      </c>
      <c r="C246" s="106"/>
      <c r="D246" s="57"/>
      <c r="E246" s="57"/>
      <c r="F246" s="57"/>
      <c r="G246" s="57"/>
      <c r="H246" s="76"/>
      <c r="I246" s="135"/>
      <c r="J246" s="139"/>
      <c r="K246" s="140"/>
      <c r="L246" s="147"/>
      <c r="M246" s="115"/>
      <c r="N246" s="140"/>
      <c r="O246" s="144"/>
    </row>
    <row r="247" spans="2:15" x14ac:dyDescent="0.25">
      <c r="B247" s="167">
        <f t="shared" si="3"/>
        <v>243</v>
      </c>
      <c r="C247" s="106"/>
      <c r="D247" s="57"/>
      <c r="E247" s="57"/>
      <c r="F247" s="57"/>
      <c r="G247" s="57"/>
      <c r="H247" s="76"/>
      <c r="I247" s="135"/>
      <c r="J247" s="139"/>
      <c r="K247" s="140"/>
      <c r="L247" s="147"/>
      <c r="M247" s="115"/>
      <c r="N247" s="140"/>
      <c r="O247" s="144"/>
    </row>
    <row r="248" spans="2:15" x14ac:dyDescent="0.25">
      <c r="B248" s="167">
        <f t="shared" si="3"/>
        <v>244</v>
      </c>
      <c r="C248" s="106"/>
      <c r="D248" s="57"/>
      <c r="E248" s="57"/>
      <c r="F248" s="57"/>
      <c r="G248" s="57"/>
      <c r="H248" s="76"/>
      <c r="I248" s="135"/>
      <c r="J248" s="139"/>
      <c r="K248" s="140"/>
      <c r="L248" s="147"/>
      <c r="M248" s="115"/>
      <c r="N248" s="140"/>
      <c r="O248" s="144"/>
    </row>
    <row r="249" spans="2:15" x14ac:dyDescent="0.25">
      <c r="B249" s="167">
        <f t="shared" si="3"/>
        <v>245</v>
      </c>
      <c r="C249" s="106"/>
      <c r="D249" s="57"/>
      <c r="E249" s="57"/>
      <c r="F249" s="57"/>
      <c r="G249" s="57"/>
      <c r="H249" s="76"/>
      <c r="I249" s="135"/>
      <c r="J249" s="139"/>
      <c r="K249" s="140"/>
      <c r="L249" s="147"/>
      <c r="M249" s="115"/>
      <c r="N249" s="140"/>
      <c r="O249" s="144"/>
    </row>
    <row r="250" spans="2:15" x14ac:dyDescent="0.25">
      <c r="B250" s="167">
        <f t="shared" si="3"/>
        <v>246</v>
      </c>
      <c r="C250" s="106"/>
      <c r="D250" s="57"/>
      <c r="E250" s="57"/>
      <c r="F250" s="57"/>
      <c r="G250" s="57"/>
      <c r="H250" s="76"/>
      <c r="I250" s="135"/>
      <c r="J250" s="139"/>
      <c r="K250" s="140"/>
      <c r="L250" s="147"/>
      <c r="M250" s="115"/>
      <c r="N250" s="140"/>
      <c r="O250" s="144"/>
    </row>
    <row r="251" spans="2:15" x14ac:dyDescent="0.25">
      <c r="B251" s="167">
        <f t="shared" si="3"/>
        <v>247</v>
      </c>
      <c r="C251" s="106"/>
      <c r="D251" s="57"/>
      <c r="E251" s="57"/>
      <c r="F251" s="57"/>
      <c r="G251" s="57"/>
      <c r="H251" s="76"/>
      <c r="I251" s="135"/>
      <c r="J251" s="139"/>
      <c r="K251" s="140"/>
      <c r="L251" s="147"/>
      <c r="M251" s="115"/>
      <c r="N251" s="140"/>
      <c r="O251" s="144"/>
    </row>
    <row r="252" spans="2:15" x14ac:dyDescent="0.25">
      <c r="B252" s="167">
        <f t="shared" si="3"/>
        <v>248</v>
      </c>
      <c r="C252" s="106"/>
      <c r="D252" s="57"/>
      <c r="E252" s="57"/>
      <c r="F252" s="57"/>
      <c r="G252" s="57"/>
      <c r="H252" s="76"/>
      <c r="I252" s="135"/>
      <c r="J252" s="139"/>
      <c r="K252" s="140"/>
      <c r="L252" s="147"/>
      <c r="M252" s="115"/>
      <c r="N252" s="140"/>
      <c r="O252" s="144"/>
    </row>
    <row r="253" spans="2:15" x14ac:dyDescent="0.25">
      <c r="B253" s="167">
        <f t="shared" si="3"/>
        <v>249</v>
      </c>
      <c r="C253" s="106"/>
      <c r="D253" s="57"/>
      <c r="E253" s="57"/>
      <c r="F253" s="57"/>
      <c r="G253" s="57"/>
      <c r="H253" s="76"/>
      <c r="I253" s="135"/>
      <c r="J253" s="139"/>
      <c r="K253" s="140"/>
      <c r="L253" s="147"/>
      <c r="M253" s="115"/>
      <c r="N253" s="140"/>
      <c r="O253" s="144"/>
    </row>
    <row r="254" spans="2:15" x14ac:dyDescent="0.25">
      <c r="B254" s="167">
        <f t="shared" si="3"/>
        <v>250</v>
      </c>
      <c r="C254" s="106"/>
      <c r="D254" s="57"/>
      <c r="E254" s="57"/>
      <c r="F254" s="57"/>
      <c r="G254" s="57"/>
      <c r="H254" s="76"/>
      <c r="I254" s="135"/>
      <c r="J254" s="139"/>
      <c r="K254" s="140"/>
      <c r="L254" s="147"/>
      <c r="M254" s="115"/>
      <c r="N254" s="140"/>
      <c r="O254" s="144"/>
    </row>
    <row r="255" spans="2:15" x14ac:dyDescent="0.25">
      <c r="B255" s="167">
        <f t="shared" si="3"/>
        <v>251</v>
      </c>
      <c r="C255" s="106"/>
      <c r="D255" s="57"/>
      <c r="E255" s="57"/>
      <c r="F255" s="57"/>
      <c r="G255" s="57"/>
      <c r="H255" s="76"/>
      <c r="I255" s="135"/>
      <c r="J255" s="139"/>
      <c r="K255" s="140"/>
      <c r="L255" s="147"/>
      <c r="M255" s="115"/>
      <c r="N255" s="140"/>
      <c r="O255" s="144"/>
    </row>
    <row r="256" spans="2:15" x14ac:dyDescent="0.25">
      <c r="B256" s="167">
        <f t="shared" si="3"/>
        <v>252</v>
      </c>
      <c r="C256" s="106"/>
      <c r="D256" s="57"/>
      <c r="E256" s="57"/>
      <c r="F256" s="57"/>
      <c r="G256" s="57"/>
      <c r="H256" s="76"/>
      <c r="I256" s="135"/>
      <c r="J256" s="139"/>
      <c r="K256" s="140"/>
      <c r="L256" s="147"/>
      <c r="M256" s="115"/>
      <c r="N256" s="140"/>
      <c r="O256" s="144"/>
    </row>
    <row r="257" spans="2:15" x14ac:dyDescent="0.25">
      <c r="B257" s="167">
        <f t="shared" si="3"/>
        <v>253</v>
      </c>
      <c r="C257" s="106"/>
      <c r="D257" s="57"/>
      <c r="E257" s="57"/>
      <c r="F257" s="57"/>
      <c r="G257" s="57"/>
      <c r="H257" s="76"/>
      <c r="I257" s="135"/>
      <c r="J257" s="139"/>
      <c r="K257" s="140"/>
      <c r="L257" s="147"/>
      <c r="M257" s="115"/>
      <c r="N257" s="140"/>
      <c r="O257" s="144"/>
    </row>
    <row r="258" spans="2:15" x14ac:dyDescent="0.25">
      <c r="B258" s="167">
        <f t="shared" si="3"/>
        <v>254</v>
      </c>
      <c r="C258" s="106"/>
      <c r="D258" s="57"/>
      <c r="E258" s="57"/>
      <c r="F258" s="57"/>
      <c r="G258" s="57"/>
      <c r="H258" s="76"/>
      <c r="I258" s="135"/>
      <c r="J258" s="139"/>
      <c r="K258" s="140"/>
      <c r="L258" s="147"/>
      <c r="M258" s="115"/>
      <c r="N258" s="140"/>
      <c r="O258" s="144"/>
    </row>
    <row r="259" spans="2:15" x14ac:dyDescent="0.25">
      <c r="B259" s="167">
        <f t="shared" si="3"/>
        <v>255</v>
      </c>
      <c r="C259" s="106"/>
      <c r="D259" s="57"/>
      <c r="E259" s="57"/>
      <c r="F259" s="57"/>
      <c r="G259" s="57"/>
      <c r="H259" s="76"/>
      <c r="I259" s="135"/>
      <c r="J259" s="139"/>
      <c r="K259" s="140"/>
      <c r="L259" s="147"/>
      <c r="M259" s="115"/>
      <c r="N259" s="140"/>
      <c r="O259" s="144"/>
    </row>
    <row r="260" spans="2:15" x14ac:dyDescent="0.25">
      <c r="B260" s="167">
        <f t="shared" si="3"/>
        <v>256</v>
      </c>
      <c r="C260" s="106"/>
      <c r="D260" s="57"/>
      <c r="E260" s="57"/>
      <c r="F260" s="57"/>
      <c r="G260" s="57"/>
      <c r="H260" s="76"/>
      <c r="I260" s="135"/>
      <c r="J260" s="139"/>
      <c r="K260" s="140"/>
      <c r="L260" s="147"/>
      <c r="M260" s="115"/>
      <c r="N260" s="140"/>
      <c r="O260" s="144"/>
    </row>
    <row r="261" spans="2:15" x14ac:dyDescent="0.25">
      <c r="B261" s="167">
        <f t="shared" si="3"/>
        <v>257</v>
      </c>
      <c r="C261" s="106"/>
      <c r="D261" s="57"/>
      <c r="E261" s="57"/>
      <c r="F261" s="57"/>
      <c r="G261" s="57"/>
      <c r="H261" s="76"/>
      <c r="I261" s="135"/>
      <c r="J261" s="139"/>
      <c r="K261" s="140"/>
      <c r="L261" s="147"/>
      <c r="M261" s="115"/>
      <c r="N261" s="140"/>
      <c r="O261" s="144"/>
    </row>
    <row r="262" spans="2:15" x14ac:dyDescent="0.25">
      <c r="B262" s="167">
        <f t="shared" si="3"/>
        <v>258</v>
      </c>
      <c r="C262" s="106"/>
      <c r="D262" s="57"/>
      <c r="E262" s="57"/>
      <c r="F262" s="57"/>
      <c r="G262" s="57"/>
      <c r="H262" s="76"/>
      <c r="I262" s="135"/>
      <c r="J262" s="139"/>
      <c r="K262" s="140"/>
      <c r="L262" s="147"/>
      <c r="M262" s="115"/>
      <c r="N262" s="140"/>
      <c r="O262" s="144"/>
    </row>
    <row r="263" spans="2:15" x14ac:dyDescent="0.25">
      <c r="B263" s="167">
        <f t="shared" ref="B263:B326" si="4">B262+1</f>
        <v>259</v>
      </c>
      <c r="C263" s="106"/>
      <c r="D263" s="57"/>
      <c r="E263" s="57"/>
      <c r="F263" s="57"/>
      <c r="G263" s="57"/>
      <c r="H263" s="76"/>
      <c r="I263" s="135"/>
      <c r="J263" s="139"/>
      <c r="K263" s="140"/>
      <c r="L263" s="147"/>
      <c r="M263" s="115"/>
      <c r="N263" s="140"/>
      <c r="O263" s="144"/>
    </row>
    <row r="264" spans="2:15" x14ac:dyDescent="0.25">
      <c r="B264" s="167">
        <f t="shared" si="4"/>
        <v>260</v>
      </c>
      <c r="C264" s="106"/>
      <c r="D264" s="57"/>
      <c r="E264" s="57"/>
      <c r="F264" s="57"/>
      <c r="G264" s="57"/>
      <c r="H264" s="76"/>
      <c r="I264" s="135"/>
      <c r="J264" s="139"/>
      <c r="K264" s="140"/>
      <c r="L264" s="147"/>
      <c r="M264" s="115"/>
      <c r="N264" s="140"/>
      <c r="O264" s="144"/>
    </row>
    <row r="265" spans="2:15" x14ac:dyDescent="0.25">
      <c r="B265" s="167">
        <f t="shared" si="4"/>
        <v>261</v>
      </c>
      <c r="C265" s="106"/>
      <c r="D265" s="76"/>
      <c r="E265" s="57"/>
      <c r="F265" s="57"/>
      <c r="G265" s="57"/>
      <c r="H265" s="76"/>
      <c r="I265" s="135"/>
      <c r="J265" s="139"/>
      <c r="K265" s="140"/>
      <c r="L265" s="147"/>
      <c r="M265" s="115"/>
      <c r="N265" s="140"/>
      <c r="O265" s="144"/>
    </row>
    <row r="266" spans="2:15" x14ac:dyDescent="0.25">
      <c r="B266" s="167">
        <f t="shared" si="4"/>
        <v>262</v>
      </c>
      <c r="C266" s="106"/>
      <c r="D266" s="57"/>
      <c r="E266" s="57"/>
      <c r="F266" s="57"/>
      <c r="G266" s="57"/>
      <c r="H266" s="76"/>
      <c r="I266" s="135"/>
      <c r="J266" s="139"/>
      <c r="K266" s="140"/>
      <c r="L266" s="147"/>
      <c r="M266" s="115"/>
      <c r="N266" s="140"/>
      <c r="O266" s="144"/>
    </row>
    <row r="267" spans="2:15" x14ac:dyDescent="0.25">
      <c r="B267" s="167">
        <f t="shared" si="4"/>
        <v>263</v>
      </c>
      <c r="C267" s="106"/>
      <c r="D267" s="57"/>
      <c r="E267" s="57"/>
      <c r="F267" s="57"/>
      <c r="G267" s="57"/>
      <c r="H267" s="76"/>
      <c r="I267" s="135"/>
      <c r="J267" s="139"/>
      <c r="K267" s="140"/>
      <c r="L267" s="147"/>
      <c r="M267" s="115"/>
      <c r="N267" s="140"/>
      <c r="O267" s="144"/>
    </row>
    <row r="268" spans="2:15" x14ac:dyDescent="0.25">
      <c r="B268" s="167">
        <f t="shared" si="4"/>
        <v>264</v>
      </c>
      <c r="C268" s="106"/>
      <c r="D268" s="57"/>
      <c r="E268" s="57"/>
      <c r="F268" s="57"/>
      <c r="G268" s="57"/>
      <c r="H268" s="76"/>
      <c r="I268" s="135"/>
      <c r="J268" s="139"/>
      <c r="K268" s="140"/>
      <c r="L268" s="147"/>
      <c r="M268" s="115"/>
      <c r="N268" s="140"/>
      <c r="O268" s="144"/>
    </row>
    <row r="269" spans="2:15" x14ac:dyDescent="0.25">
      <c r="B269" s="167">
        <f t="shared" si="4"/>
        <v>265</v>
      </c>
      <c r="C269" s="106"/>
      <c r="D269" s="57"/>
      <c r="E269" s="57"/>
      <c r="F269" s="57"/>
      <c r="G269" s="57"/>
      <c r="H269" s="76"/>
      <c r="I269" s="135"/>
      <c r="J269" s="139"/>
      <c r="K269" s="140"/>
      <c r="L269" s="147"/>
      <c r="M269" s="115"/>
      <c r="N269" s="140"/>
      <c r="O269" s="144"/>
    </row>
    <row r="270" spans="2:15" x14ac:dyDescent="0.25">
      <c r="B270" s="167">
        <f t="shared" si="4"/>
        <v>266</v>
      </c>
      <c r="C270" s="106"/>
      <c r="D270" s="57"/>
      <c r="E270" s="57"/>
      <c r="F270" s="57"/>
      <c r="G270" s="57"/>
      <c r="H270" s="76"/>
      <c r="I270" s="135"/>
      <c r="J270" s="139"/>
      <c r="K270" s="140"/>
      <c r="L270" s="147"/>
      <c r="M270" s="115"/>
      <c r="N270" s="140"/>
      <c r="O270" s="144"/>
    </row>
    <row r="271" spans="2:15" x14ac:dyDescent="0.25">
      <c r="B271" s="167">
        <f t="shared" si="4"/>
        <v>267</v>
      </c>
      <c r="C271" s="106"/>
      <c r="D271" s="57"/>
      <c r="E271" s="57"/>
      <c r="F271" s="57"/>
      <c r="G271" s="57"/>
      <c r="H271" s="76"/>
      <c r="I271" s="135"/>
      <c r="J271" s="139"/>
      <c r="K271" s="140"/>
      <c r="L271" s="147"/>
      <c r="M271" s="115"/>
      <c r="N271" s="140"/>
      <c r="O271" s="144"/>
    </row>
    <row r="272" spans="2:15" x14ac:dyDescent="0.25">
      <c r="B272" s="167">
        <f t="shared" si="4"/>
        <v>268</v>
      </c>
      <c r="C272" s="106"/>
      <c r="D272" s="57"/>
      <c r="E272" s="57"/>
      <c r="F272" s="57"/>
      <c r="G272" s="57"/>
      <c r="H272" s="76"/>
      <c r="I272" s="135"/>
      <c r="J272" s="139"/>
      <c r="K272" s="140"/>
      <c r="L272" s="147"/>
      <c r="M272" s="115"/>
      <c r="N272" s="140"/>
      <c r="O272" s="144"/>
    </row>
    <row r="273" spans="2:15" x14ac:dyDescent="0.25">
      <c r="B273" s="167">
        <f t="shared" si="4"/>
        <v>269</v>
      </c>
      <c r="C273" s="106"/>
      <c r="D273" s="57"/>
      <c r="E273" s="57"/>
      <c r="F273" s="57"/>
      <c r="G273" s="57"/>
      <c r="H273" s="76"/>
      <c r="I273" s="135"/>
      <c r="J273" s="139"/>
      <c r="K273" s="140"/>
      <c r="L273" s="147"/>
      <c r="M273" s="115"/>
      <c r="N273" s="140"/>
      <c r="O273" s="144"/>
    </row>
    <row r="274" spans="2:15" x14ac:dyDescent="0.25">
      <c r="B274" s="167">
        <f t="shared" si="4"/>
        <v>270</v>
      </c>
      <c r="C274" s="106"/>
      <c r="D274" s="57"/>
      <c r="E274" s="57"/>
      <c r="F274" s="57"/>
      <c r="G274" s="57"/>
      <c r="H274" s="76"/>
      <c r="I274" s="135"/>
      <c r="J274" s="139"/>
      <c r="K274" s="140"/>
      <c r="L274" s="147"/>
      <c r="M274" s="115"/>
      <c r="N274" s="140"/>
      <c r="O274" s="144"/>
    </row>
    <row r="275" spans="2:15" x14ac:dyDescent="0.25">
      <c r="B275" s="167">
        <f t="shared" si="4"/>
        <v>271</v>
      </c>
      <c r="C275" s="106"/>
      <c r="D275" s="57"/>
      <c r="E275" s="57"/>
      <c r="F275" s="57"/>
      <c r="G275" s="57"/>
      <c r="H275" s="76"/>
      <c r="I275" s="135"/>
      <c r="J275" s="139"/>
      <c r="K275" s="140"/>
      <c r="L275" s="147"/>
      <c r="M275" s="115"/>
      <c r="N275" s="140"/>
      <c r="O275" s="144"/>
    </row>
    <row r="276" spans="2:15" x14ac:dyDescent="0.25">
      <c r="B276" s="167">
        <f t="shared" si="4"/>
        <v>272</v>
      </c>
      <c r="C276" s="106"/>
      <c r="D276" s="57"/>
      <c r="E276" s="57"/>
      <c r="F276" s="57"/>
      <c r="G276" s="57"/>
      <c r="H276" s="76"/>
      <c r="I276" s="135"/>
      <c r="J276" s="139"/>
      <c r="K276" s="140"/>
      <c r="L276" s="147"/>
      <c r="M276" s="115"/>
      <c r="N276" s="140"/>
      <c r="O276" s="144"/>
    </row>
    <row r="277" spans="2:15" x14ac:dyDescent="0.25">
      <c r="B277" s="167">
        <f t="shared" si="4"/>
        <v>273</v>
      </c>
      <c r="C277" s="106"/>
      <c r="D277" s="57"/>
      <c r="E277" s="57"/>
      <c r="F277" s="57"/>
      <c r="G277" s="57"/>
      <c r="H277" s="76"/>
      <c r="I277" s="135"/>
      <c r="J277" s="139"/>
      <c r="K277" s="140"/>
      <c r="L277" s="147"/>
      <c r="M277" s="115"/>
      <c r="N277" s="140"/>
      <c r="O277" s="144"/>
    </row>
    <row r="278" spans="2:15" x14ac:dyDescent="0.25">
      <c r="B278" s="167">
        <f t="shared" si="4"/>
        <v>274</v>
      </c>
      <c r="C278" s="106"/>
      <c r="D278" s="57"/>
      <c r="E278" s="57"/>
      <c r="F278" s="57"/>
      <c r="G278" s="57"/>
      <c r="H278" s="76"/>
      <c r="I278" s="135"/>
      <c r="J278" s="139"/>
      <c r="K278" s="140"/>
      <c r="L278" s="147"/>
      <c r="M278" s="115"/>
      <c r="N278" s="140"/>
      <c r="O278" s="144"/>
    </row>
    <row r="279" spans="2:15" x14ac:dyDescent="0.25">
      <c r="B279" s="167">
        <f t="shared" si="4"/>
        <v>275</v>
      </c>
      <c r="C279" s="106"/>
      <c r="D279" s="57"/>
      <c r="E279" s="57"/>
      <c r="F279" s="57"/>
      <c r="G279" s="57"/>
      <c r="H279" s="76"/>
      <c r="I279" s="135"/>
      <c r="J279" s="139"/>
      <c r="K279" s="140"/>
      <c r="L279" s="147"/>
      <c r="M279" s="115"/>
      <c r="N279" s="140"/>
      <c r="O279" s="144"/>
    </row>
    <row r="280" spans="2:15" x14ac:dyDescent="0.25">
      <c r="B280" s="167">
        <f t="shared" si="4"/>
        <v>276</v>
      </c>
      <c r="C280" s="106"/>
      <c r="D280" s="57"/>
      <c r="E280" s="57"/>
      <c r="F280" s="57"/>
      <c r="G280" s="57"/>
      <c r="H280" s="76"/>
      <c r="I280" s="135"/>
      <c r="J280" s="139"/>
      <c r="K280" s="140"/>
      <c r="L280" s="147"/>
      <c r="M280" s="115"/>
      <c r="N280" s="140"/>
      <c r="O280" s="144"/>
    </row>
    <row r="281" spans="2:15" x14ac:dyDescent="0.25">
      <c r="B281" s="167">
        <f t="shared" si="4"/>
        <v>277</v>
      </c>
      <c r="C281" s="106"/>
      <c r="D281" s="57"/>
      <c r="E281" s="57"/>
      <c r="F281" s="57"/>
      <c r="G281" s="57"/>
      <c r="H281" s="76"/>
      <c r="I281" s="135"/>
      <c r="J281" s="139"/>
      <c r="K281" s="140"/>
      <c r="L281" s="147"/>
      <c r="M281" s="115"/>
      <c r="N281" s="140"/>
      <c r="O281" s="144"/>
    </row>
    <row r="282" spans="2:15" x14ac:dyDescent="0.25">
      <c r="B282" s="167">
        <f t="shared" si="4"/>
        <v>278</v>
      </c>
      <c r="C282" s="106"/>
      <c r="D282" s="57"/>
      <c r="E282" s="57"/>
      <c r="F282" s="57"/>
      <c r="G282" s="57"/>
      <c r="H282" s="76"/>
      <c r="I282" s="135"/>
      <c r="J282" s="139"/>
      <c r="K282" s="140"/>
      <c r="L282" s="147"/>
      <c r="M282" s="115"/>
      <c r="N282" s="140"/>
      <c r="O282" s="144"/>
    </row>
    <row r="283" spans="2:15" x14ac:dyDescent="0.25">
      <c r="B283" s="167">
        <f t="shared" si="4"/>
        <v>279</v>
      </c>
      <c r="C283" s="106"/>
      <c r="D283" s="57"/>
      <c r="E283" s="57"/>
      <c r="F283" s="57"/>
      <c r="G283" s="57"/>
      <c r="H283" s="76"/>
      <c r="I283" s="135"/>
      <c r="J283" s="139"/>
      <c r="K283" s="140"/>
      <c r="L283" s="147"/>
      <c r="M283" s="115"/>
      <c r="N283" s="140"/>
      <c r="O283" s="144"/>
    </row>
    <row r="284" spans="2:15" x14ac:dyDescent="0.25">
      <c r="B284" s="167">
        <f t="shared" si="4"/>
        <v>280</v>
      </c>
      <c r="C284" s="106"/>
      <c r="D284" s="57"/>
      <c r="E284" s="57"/>
      <c r="F284" s="57"/>
      <c r="G284" s="57"/>
      <c r="H284" s="76"/>
      <c r="I284" s="135"/>
      <c r="J284" s="139"/>
      <c r="K284" s="140"/>
      <c r="L284" s="147"/>
      <c r="M284" s="115"/>
      <c r="N284" s="140"/>
      <c r="O284" s="144"/>
    </row>
    <row r="285" spans="2:15" x14ac:dyDescent="0.25">
      <c r="B285" s="167">
        <f t="shared" si="4"/>
        <v>281</v>
      </c>
      <c r="C285" s="106"/>
      <c r="D285" s="57"/>
      <c r="E285" s="57"/>
      <c r="F285" s="57"/>
      <c r="G285" s="57"/>
      <c r="H285" s="76"/>
      <c r="I285" s="135"/>
      <c r="J285" s="139"/>
      <c r="K285" s="140"/>
      <c r="L285" s="147"/>
      <c r="M285" s="115"/>
      <c r="N285" s="140"/>
      <c r="O285" s="144"/>
    </row>
    <row r="286" spans="2:15" x14ac:dyDescent="0.25">
      <c r="B286" s="167">
        <f t="shared" si="4"/>
        <v>282</v>
      </c>
      <c r="C286" s="106"/>
      <c r="D286" s="57"/>
      <c r="E286" s="57"/>
      <c r="F286" s="57"/>
      <c r="G286" s="57"/>
      <c r="H286" s="76"/>
      <c r="I286" s="135"/>
      <c r="J286" s="139"/>
      <c r="K286" s="140"/>
      <c r="L286" s="147"/>
      <c r="M286" s="115"/>
      <c r="N286" s="140"/>
      <c r="O286" s="144"/>
    </row>
    <row r="287" spans="2:15" x14ac:dyDescent="0.25">
      <c r="B287" s="167">
        <f t="shared" si="4"/>
        <v>283</v>
      </c>
      <c r="C287" s="106"/>
      <c r="D287" s="57"/>
      <c r="E287" s="57"/>
      <c r="F287" s="57"/>
      <c r="G287" s="57"/>
      <c r="H287" s="76"/>
      <c r="I287" s="135"/>
      <c r="J287" s="139"/>
      <c r="K287" s="140"/>
      <c r="L287" s="147"/>
      <c r="M287" s="115"/>
      <c r="N287" s="140"/>
      <c r="O287" s="144"/>
    </row>
    <row r="288" spans="2:15" x14ac:dyDescent="0.25">
      <c r="B288" s="167">
        <f t="shared" si="4"/>
        <v>284</v>
      </c>
      <c r="C288" s="106"/>
      <c r="D288" s="57"/>
      <c r="E288" s="57"/>
      <c r="F288" s="57"/>
      <c r="G288" s="57"/>
      <c r="H288" s="76"/>
      <c r="I288" s="135"/>
      <c r="J288" s="139"/>
      <c r="K288" s="140"/>
      <c r="L288" s="147"/>
      <c r="M288" s="115"/>
      <c r="N288" s="140"/>
      <c r="O288" s="144"/>
    </row>
    <row r="289" spans="2:15" x14ac:dyDescent="0.25">
      <c r="B289" s="167">
        <f t="shared" si="4"/>
        <v>285</v>
      </c>
      <c r="C289" s="106"/>
      <c r="D289" s="57"/>
      <c r="E289" s="57"/>
      <c r="F289" s="57"/>
      <c r="G289" s="57"/>
      <c r="H289" s="76"/>
      <c r="I289" s="135"/>
      <c r="J289" s="139"/>
      <c r="K289" s="140"/>
      <c r="L289" s="147"/>
      <c r="M289" s="115"/>
      <c r="N289" s="140"/>
      <c r="O289" s="144"/>
    </row>
    <row r="290" spans="2:15" x14ac:dyDescent="0.25">
      <c r="B290" s="167">
        <f t="shared" si="4"/>
        <v>286</v>
      </c>
      <c r="C290" s="106"/>
      <c r="D290" s="57"/>
      <c r="E290" s="57"/>
      <c r="F290" s="57"/>
      <c r="G290" s="57"/>
      <c r="H290" s="76"/>
      <c r="I290" s="135"/>
      <c r="J290" s="139"/>
      <c r="K290" s="140"/>
      <c r="L290" s="147"/>
      <c r="M290" s="115"/>
      <c r="N290" s="140"/>
      <c r="O290" s="144"/>
    </row>
    <row r="291" spans="2:15" x14ac:dyDescent="0.25">
      <c r="B291" s="167">
        <f t="shared" si="4"/>
        <v>287</v>
      </c>
      <c r="C291" s="106"/>
      <c r="D291" s="57"/>
      <c r="E291" s="57"/>
      <c r="F291" s="57"/>
      <c r="G291" s="57"/>
      <c r="H291" s="76"/>
      <c r="I291" s="135"/>
      <c r="J291" s="139"/>
      <c r="K291" s="140"/>
      <c r="L291" s="147"/>
      <c r="M291" s="115"/>
      <c r="N291" s="140"/>
      <c r="O291" s="144"/>
    </row>
    <row r="292" spans="2:15" x14ac:dyDescent="0.25">
      <c r="B292" s="167">
        <f t="shared" si="4"/>
        <v>288</v>
      </c>
      <c r="C292" s="106"/>
      <c r="D292" s="57"/>
      <c r="E292" s="57"/>
      <c r="F292" s="57"/>
      <c r="G292" s="57"/>
      <c r="H292" s="76"/>
      <c r="I292" s="135"/>
      <c r="J292" s="139"/>
      <c r="K292" s="140"/>
      <c r="L292" s="147"/>
      <c r="M292" s="115"/>
      <c r="N292" s="140"/>
      <c r="O292" s="144"/>
    </row>
    <row r="293" spans="2:15" x14ac:dyDescent="0.25">
      <c r="B293" s="167">
        <f t="shared" si="4"/>
        <v>289</v>
      </c>
      <c r="C293" s="106"/>
      <c r="D293" s="57"/>
      <c r="E293" s="57"/>
      <c r="F293" s="57"/>
      <c r="G293" s="57"/>
      <c r="H293" s="76"/>
      <c r="I293" s="135"/>
      <c r="J293" s="139"/>
      <c r="K293" s="140"/>
      <c r="L293" s="147"/>
      <c r="M293" s="115"/>
      <c r="N293" s="140"/>
      <c r="O293" s="144"/>
    </row>
    <row r="294" spans="2:15" x14ac:dyDescent="0.25">
      <c r="B294" s="167">
        <f t="shared" si="4"/>
        <v>290</v>
      </c>
      <c r="C294" s="106"/>
      <c r="D294" s="57"/>
      <c r="E294" s="57"/>
      <c r="F294" s="57"/>
      <c r="G294" s="57"/>
      <c r="H294" s="76"/>
      <c r="I294" s="135"/>
      <c r="J294" s="139"/>
      <c r="K294" s="140"/>
      <c r="L294" s="147"/>
      <c r="M294" s="115"/>
      <c r="N294" s="140"/>
      <c r="O294" s="144"/>
    </row>
    <row r="295" spans="2:15" x14ac:dyDescent="0.25">
      <c r="B295" s="167">
        <f t="shared" si="4"/>
        <v>291</v>
      </c>
      <c r="C295" s="106"/>
      <c r="D295" s="57"/>
      <c r="E295" s="57"/>
      <c r="F295" s="57"/>
      <c r="G295" s="57"/>
      <c r="H295" s="76"/>
      <c r="I295" s="135"/>
      <c r="J295" s="139"/>
      <c r="K295" s="140"/>
      <c r="L295" s="147"/>
      <c r="M295" s="115"/>
      <c r="N295" s="140"/>
      <c r="O295" s="144"/>
    </row>
    <row r="296" spans="2:15" x14ac:dyDescent="0.25">
      <c r="B296" s="167">
        <f t="shared" si="4"/>
        <v>292</v>
      </c>
      <c r="C296" s="106"/>
      <c r="D296" s="57"/>
      <c r="E296" s="57"/>
      <c r="F296" s="57"/>
      <c r="G296" s="57"/>
      <c r="H296" s="76"/>
      <c r="I296" s="135"/>
      <c r="J296" s="139"/>
      <c r="K296" s="140"/>
      <c r="L296" s="147"/>
      <c r="M296" s="115"/>
      <c r="N296" s="140"/>
      <c r="O296" s="144"/>
    </row>
    <row r="297" spans="2:15" x14ac:dyDescent="0.25">
      <c r="B297" s="167">
        <f t="shared" si="4"/>
        <v>293</v>
      </c>
      <c r="C297" s="106"/>
      <c r="D297" s="57"/>
      <c r="E297" s="57"/>
      <c r="F297" s="57"/>
      <c r="G297" s="57"/>
      <c r="H297" s="76"/>
      <c r="I297" s="135"/>
      <c r="J297" s="139"/>
      <c r="K297" s="140"/>
      <c r="L297" s="147"/>
      <c r="M297" s="115"/>
      <c r="N297" s="140"/>
      <c r="O297" s="144"/>
    </row>
    <row r="298" spans="2:15" x14ac:dyDescent="0.25">
      <c r="B298" s="167">
        <f t="shared" si="4"/>
        <v>294</v>
      </c>
      <c r="C298" s="106"/>
      <c r="D298" s="57"/>
      <c r="E298" s="57"/>
      <c r="F298" s="57"/>
      <c r="G298" s="57"/>
      <c r="H298" s="76"/>
      <c r="I298" s="135"/>
      <c r="J298" s="139"/>
      <c r="K298" s="140"/>
      <c r="L298" s="147"/>
      <c r="M298" s="115"/>
      <c r="N298" s="140"/>
      <c r="O298" s="144"/>
    </row>
    <row r="299" spans="2:15" x14ac:dyDescent="0.25">
      <c r="B299" s="167">
        <f t="shared" si="4"/>
        <v>295</v>
      </c>
      <c r="C299" s="106"/>
      <c r="D299" s="57"/>
      <c r="E299" s="57"/>
      <c r="F299" s="57"/>
      <c r="G299" s="57"/>
      <c r="H299" s="76"/>
      <c r="I299" s="135"/>
      <c r="J299" s="139"/>
      <c r="K299" s="140"/>
      <c r="L299" s="147"/>
      <c r="M299" s="115"/>
      <c r="N299" s="140"/>
      <c r="O299" s="144"/>
    </row>
    <row r="300" spans="2:15" x14ac:dyDescent="0.25">
      <c r="B300" s="167">
        <f t="shared" si="4"/>
        <v>296</v>
      </c>
      <c r="C300" s="106"/>
      <c r="D300" s="96"/>
      <c r="E300" s="57"/>
      <c r="F300" s="57"/>
      <c r="G300" s="57"/>
      <c r="H300" s="76"/>
      <c r="I300" s="135"/>
      <c r="J300" s="139"/>
      <c r="K300" s="140"/>
      <c r="L300" s="147"/>
      <c r="M300" s="115"/>
      <c r="N300" s="140"/>
      <c r="O300" s="144"/>
    </row>
    <row r="301" spans="2:15" x14ac:dyDescent="0.25">
      <c r="B301" s="167">
        <f t="shared" si="4"/>
        <v>297</v>
      </c>
      <c r="C301" s="106"/>
      <c r="D301" s="96"/>
      <c r="E301" s="57"/>
      <c r="F301" s="57"/>
      <c r="G301" s="57"/>
      <c r="H301" s="76"/>
      <c r="I301" s="135"/>
      <c r="J301" s="139"/>
      <c r="K301" s="140"/>
      <c r="L301" s="147"/>
      <c r="M301" s="115"/>
      <c r="N301" s="140"/>
      <c r="O301" s="144"/>
    </row>
    <row r="302" spans="2:15" x14ac:dyDescent="0.25">
      <c r="B302" s="167">
        <f t="shared" si="4"/>
        <v>298</v>
      </c>
      <c r="C302" s="106"/>
      <c r="D302" s="96"/>
      <c r="E302" s="57"/>
      <c r="F302" s="57"/>
      <c r="G302" s="57"/>
      <c r="H302" s="76"/>
      <c r="I302" s="135"/>
      <c r="J302" s="139"/>
      <c r="K302" s="140"/>
      <c r="L302" s="147"/>
      <c r="M302" s="115"/>
      <c r="N302" s="140"/>
      <c r="O302" s="144"/>
    </row>
    <row r="303" spans="2:15" x14ac:dyDescent="0.25">
      <c r="B303" s="167">
        <f t="shared" si="4"/>
        <v>299</v>
      </c>
      <c r="C303" s="106"/>
      <c r="D303" s="96"/>
      <c r="E303" s="57"/>
      <c r="F303" s="57"/>
      <c r="G303" s="57"/>
      <c r="H303" s="76"/>
      <c r="I303" s="135"/>
      <c r="J303" s="139"/>
      <c r="K303" s="140"/>
      <c r="L303" s="147"/>
      <c r="M303" s="115"/>
      <c r="N303" s="140"/>
      <c r="O303" s="144"/>
    </row>
    <row r="304" spans="2:15" x14ac:dyDescent="0.25">
      <c r="B304" s="167">
        <f t="shared" si="4"/>
        <v>300</v>
      </c>
      <c r="C304" s="106"/>
      <c r="D304" s="96"/>
      <c r="E304" s="57"/>
      <c r="F304" s="57"/>
      <c r="G304" s="57"/>
      <c r="H304" s="76"/>
      <c r="I304" s="135"/>
      <c r="J304" s="139"/>
      <c r="K304" s="140"/>
      <c r="L304" s="147"/>
      <c r="M304" s="115"/>
      <c r="N304" s="140"/>
      <c r="O304" s="144"/>
    </row>
    <row r="305" spans="2:15" x14ac:dyDescent="0.25">
      <c r="B305" s="167">
        <f t="shared" si="4"/>
        <v>301</v>
      </c>
      <c r="C305" s="106"/>
      <c r="D305" s="96"/>
      <c r="E305" s="57"/>
      <c r="F305" s="57"/>
      <c r="G305" s="57"/>
      <c r="H305" s="76"/>
      <c r="I305" s="135"/>
      <c r="J305" s="139"/>
      <c r="K305" s="140"/>
      <c r="L305" s="147"/>
      <c r="M305" s="115"/>
      <c r="N305" s="140"/>
      <c r="O305" s="144"/>
    </row>
    <row r="306" spans="2:15" x14ac:dyDescent="0.25">
      <c r="B306" s="167">
        <f t="shared" si="4"/>
        <v>302</v>
      </c>
      <c r="C306" s="106"/>
      <c r="D306" s="96"/>
      <c r="E306" s="57"/>
      <c r="F306" s="57"/>
      <c r="G306" s="57"/>
      <c r="H306" s="76"/>
      <c r="I306" s="135"/>
      <c r="J306" s="139"/>
      <c r="K306" s="140"/>
      <c r="L306" s="147"/>
      <c r="M306" s="115"/>
      <c r="N306" s="140"/>
      <c r="O306" s="144"/>
    </row>
    <row r="307" spans="2:15" x14ac:dyDescent="0.25">
      <c r="B307" s="167">
        <f t="shared" si="4"/>
        <v>303</v>
      </c>
      <c r="C307" s="106"/>
      <c r="D307" s="96"/>
      <c r="E307" s="57"/>
      <c r="F307" s="57"/>
      <c r="G307" s="57"/>
      <c r="H307" s="76"/>
      <c r="I307" s="135"/>
      <c r="J307" s="139"/>
      <c r="K307" s="140"/>
      <c r="L307" s="147"/>
      <c r="M307" s="115"/>
      <c r="N307" s="140"/>
      <c r="O307" s="144"/>
    </row>
    <row r="308" spans="2:15" x14ac:dyDescent="0.25">
      <c r="B308" s="167">
        <f t="shared" si="4"/>
        <v>304</v>
      </c>
      <c r="C308" s="106"/>
      <c r="D308" s="96"/>
      <c r="E308" s="57"/>
      <c r="F308" s="57"/>
      <c r="G308" s="57"/>
      <c r="H308" s="76"/>
      <c r="I308" s="135"/>
      <c r="J308" s="139"/>
      <c r="K308" s="140"/>
      <c r="L308" s="147"/>
      <c r="M308" s="115"/>
      <c r="N308" s="140"/>
      <c r="O308" s="144"/>
    </row>
    <row r="309" spans="2:15" x14ac:dyDescent="0.25">
      <c r="B309" s="167">
        <f t="shared" si="4"/>
        <v>305</v>
      </c>
      <c r="C309" s="106"/>
      <c r="D309" s="96"/>
      <c r="E309" s="57"/>
      <c r="F309" s="57"/>
      <c r="G309" s="57"/>
      <c r="H309" s="76"/>
      <c r="I309" s="135"/>
      <c r="J309" s="139"/>
      <c r="K309" s="140"/>
      <c r="L309" s="147"/>
      <c r="M309" s="115"/>
      <c r="N309" s="140"/>
      <c r="O309" s="144"/>
    </row>
    <row r="310" spans="2:15" x14ac:dyDescent="0.25">
      <c r="B310" s="167">
        <f t="shared" si="4"/>
        <v>306</v>
      </c>
      <c r="C310" s="106"/>
      <c r="D310" s="96"/>
      <c r="E310" s="57"/>
      <c r="F310" s="57"/>
      <c r="G310" s="57"/>
      <c r="H310" s="76"/>
      <c r="I310" s="135"/>
      <c r="J310" s="139"/>
      <c r="K310" s="140"/>
      <c r="L310" s="147"/>
      <c r="M310" s="115"/>
      <c r="N310" s="140"/>
      <c r="O310" s="144"/>
    </row>
    <row r="311" spans="2:15" x14ac:dyDescent="0.25">
      <c r="B311" s="167">
        <f t="shared" si="4"/>
        <v>307</v>
      </c>
      <c r="C311" s="106"/>
      <c r="D311" s="96"/>
      <c r="E311" s="57"/>
      <c r="F311" s="57"/>
      <c r="G311" s="57"/>
      <c r="H311" s="76"/>
      <c r="I311" s="135"/>
      <c r="J311" s="139"/>
      <c r="K311" s="140"/>
      <c r="L311" s="147"/>
      <c r="M311" s="115"/>
      <c r="N311" s="140"/>
      <c r="O311" s="144"/>
    </row>
    <row r="312" spans="2:15" x14ac:dyDescent="0.25">
      <c r="B312" s="167">
        <f t="shared" si="4"/>
        <v>308</v>
      </c>
      <c r="C312" s="106"/>
      <c r="D312" s="96"/>
      <c r="E312" s="57"/>
      <c r="F312" s="57"/>
      <c r="G312" s="57"/>
      <c r="H312" s="76"/>
      <c r="I312" s="135"/>
      <c r="J312" s="139"/>
      <c r="K312" s="140"/>
      <c r="L312" s="147"/>
      <c r="M312" s="115"/>
      <c r="N312" s="140"/>
      <c r="O312" s="144"/>
    </row>
    <row r="313" spans="2:15" x14ac:dyDescent="0.25">
      <c r="B313" s="167">
        <f t="shared" si="4"/>
        <v>309</v>
      </c>
      <c r="C313" s="106"/>
      <c r="D313" s="96"/>
      <c r="E313" s="57"/>
      <c r="F313" s="57"/>
      <c r="G313" s="57"/>
      <c r="H313" s="76"/>
      <c r="I313" s="135"/>
      <c r="J313" s="139"/>
      <c r="K313" s="140"/>
      <c r="L313" s="147"/>
      <c r="M313" s="115"/>
      <c r="N313" s="140"/>
      <c r="O313" s="144"/>
    </row>
    <row r="314" spans="2:15" x14ac:dyDescent="0.25">
      <c r="B314" s="167">
        <f t="shared" si="4"/>
        <v>310</v>
      </c>
      <c r="C314" s="106"/>
      <c r="D314" s="96"/>
      <c r="E314" s="57"/>
      <c r="F314" s="57"/>
      <c r="G314" s="57"/>
      <c r="H314" s="76"/>
      <c r="I314" s="135"/>
      <c r="J314" s="139"/>
      <c r="K314" s="140"/>
      <c r="L314" s="147"/>
      <c r="M314" s="115"/>
      <c r="N314" s="140"/>
      <c r="O314" s="144"/>
    </row>
    <row r="315" spans="2:15" x14ac:dyDescent="0.25">
      <c r="B315" s="167">
        <f t="shared" si="4"/>
        <v>311</v>
      </c>
      <c r="C315" s="106"/>
      <c r="D315" s="96"/>
      <c r="E315" s="57"/>
      <c r="F315" s="57"/>
      <c r="G315" s="57"/>
      <c r="H315" s="76"/>
      <c r="I315" s="135"/>
      <c r="J315" s="139"/>
      <c r="K315" s="140"/>
      <c r="L315" s="147"/>
      <c r="M315" s="115"/>
      <c r="N315" s="140"/>
      <c r="O315" s="144"/>
    </row>
    <row r="316" spans="2:15" x14ac:dyDescent="0.25">
      <c r="B316" s="167">
        <f t="shared" si="4"/>
        <v>312</v>
      </c>
      <c r="C316" s="106"/>
      <c r="D316" s="96"/>
      <c r="E316" s="57"/>
      <c r="F316" s="57"/>
      <c r="G316" s="57"/>
      <c r="H316" s="76"/>
      <c r="I316" s="135"/>
      <c r="J316" s="139"/>
      <c r="K316" s="140"/>
      <c r="L316" s="147"/>
      <c r="M316" s="115"/>
      <c r="N316" s="140"/>
      <c r="O316" s="144"/>
    </row>
    <row r="317" spans="2:15" x14ac:dyDescent="0.25">
      <c r="B317" s="167">
        <f t="shared" si="4"/>
        <v>313</v>
      </c>
      <c r="C317" s="106"/>
      <c r="D317" s="96"/>
      <c r="E317" s="57"/>
      <c r="F317" s="57"/>
      <c r="G317" s="57"/>
      <c r="H317" s="76"/>
      <c r="I317" s="135"/>
      <c r="J317" s="139"/>
      <c r="K317" s="140"/>
      <c r="L317" s="147"/>
      <c r="M317" s="115"/>
      <c r="N317" s="140"/>
      <c r="O317" s="144"/>
    </row>
    <row r="318" spans="2:15" x14ac:dyDescent="0.25">
      <c r="B318" s="167">
        <f t="shared" si="4"/>
        <v>314</v>
      </c>
      <c r="C318" s="106"/>
      <c r="D318" s="96"/>
      <c r="E318" s="57"/>
      <c r="F318" s="57"/>
      <c r="G318" s="57"/>
      <c r="H318" s="76"/>
      <c r="I318" s="135"/>
      <c r="J318" s="139"/>
      <c r="K318" s="140"/>
      <c r="L318" s="147"/>
      <c r="M318" s="115"/>
      <c r="N318" s="140"/>
      <c r="O318" s="144"/>
    </row>
    <row r="319" spans="2:15" x14ac:dyDescent="0.25">
      <c r="B319" s="167">
        <f t="shared" si="4"/>
        <v>315</v>
      </c>
      <c r="C319" s="106"/>
      <c r="D319" s="96"/>
      <c r="E319" s="57"/>
      <c r="F319" s="57"/>
      <c r="G319" s="57"/>
      <c r="H319" s="76"/>
      <c r="I319" s="135"/>
      <c r="J319" s="139"/>
      <c r="K319" s="140"/>
      <c r="L319" s="147"/>
      <c r="M319" s="115"/>
      <c r="N319" s="140"/>
      <c r="O319" s="144"/>
    </row>
    <row r="320" spans="2:15" x14ac:dyDescent="0.25">
      <c r="B320" s="167">
        <f t="shared" si="4"/>
        <v>316</v>
      </c>
      <c r="C320" s="106"/>
      <c r="D320" s="96"/>
      <c r="E320" s="57"/>
      <c r="F320" s="57"/>
      <c r="G320" s="57"/>
      <c r="H320" s="76"/>
      <c r="I320" s="135"/>
      <c r="J320" s="139"/>
      <c r="K320" s="140"/>
      <c r="L320" s="147"/>
      <c r="M320" s="115"/>
      <c r="N320" s="140"/>
      <c r="O320" s="144"/>
    </row>
    <row r="321" spans="2:15" x14ac:dyDescent="0.25">
      <c r="B321" s="167">
        <f t="shared" si="4"/>
        <v>317</v>
      </c>
      <c r="C321" s="106"/>
      <c r="D321" s="96"/>
      <c r="E321" s="57"/>
      <c r="F321" s="57"/>
      <c r="G321" s="57"/>
      <c r="H321" s="76"/>
      <c r="I321" s="135"/>
      <c r="J321" s="139"/>
      <c r="K321" s="140"/>
      <c r="L321" s="147"/>
      <c r="M321" s="115"/>
      <c r="N321" s="140"/>
      <c r="O321" s="144"/>
    </row>
    <row r="322" spans="2:15" x14ac:dyDescent="0.25">
      <c r="B322" s="167">
        <f t="shared" si="4"/>
        <v>318</v>
      </c>
      <c r="C322" s="106"/>
      <c r="D322" s="96"/>
      <c r="E322" s="57"/>
      <c r="F322" s="57"/>
      <c r="G322" s="57"/>
      <c r="H322" s="76"/>
      <c r="I322" s="135"/>
      <c r="J322" s="139"/>
      <c r="K322" s="140"/>
      <c r="L322" s="147"/>
      <c r="M322" s="115"/>
      <c r="N322" s="140"/>
      <c r="O322" s="144"/>
    </row>
    <row r="323" spans="2:15" x14ac:dyDescent="0.25">
      <c r="B323" s="167">
        <f t="shared" si="4"/>
        <v>319</v>
      </c>
      <c r="C323" s="106"/>
      <c r="D323" s="96"/>
      <c r="E323" s="57"/>
      <c r="F323" s="57"/>
      <c r="G323" s="57"/>
      <c r="H323" s="76"/>
      <c r="I323" s="135"/>
      <c r="J323" s="139"/>
      <c r="K323" s="140"/>
      <c r="L323" s="147"/>
      <c r="M323" s="115"/>
      <c r="N323" s="140"/>
      <c r="O323" s="144"/>
    </row>
    <row r="324" spans="2:15" x14ac:dyDescent="0.25">
      <c r="B324" s="167">
        <f t="shared" si="4"/>
        <v>320</v>
      </c>
      <c r="C324" s="106"/>
      <c r="D324" s="96"/>
      <c r="E324" s="57"/>
      <c r="F324" s="57"/>
      <c r="G324" s="57"/>
      <c r="H324" s="76"/>
      <c r="I324" s="135"/>
      <c r="J324" s="139"/>
      <c r="K324" s="140"/>
      <c r="L324" s="147"/>
      <c r="M324" s="115"/>
      <c r="N324" s="140"/>
      <c r="O324" s="144"/>
    </row>
    <row r="325" spans="2:15" x14ac:dyDescent="0.25">
      <c r="B325" s="167">
        <f t="shared" si="4"/>
        <v>321</v>
      </c>
      <c r="C325" s="106"/>
      <c r="D325" s="96"/>
      <c r="E325" s="57"/>
      <c r="F325" s="57"/>
      <c r="G325" s="57"/>
      <c r="H325" s="76"/>
      <c r="I325" s="135"/>
      <c r="J325" s="139"/>
      <c r="K325" s="140"/>
      <c r="L325" s="147"/>
      <c r="M325" s="115"/>
      <c r="N325" s="140"/>
      <c r="O325" s="144"/>
    </row>
    <row r="326" spans="2:15" x14ac:dyDescent="0.25">
      <c r="B326" s="167">
        <f t="shared" si="4"/>
        <v>322</v>
      </c>
      <c r="C326" s="106"/>
      <c r="D326" s="96"/>
      <c r="E326" s="57"/>
      <c r="F326" s="57"/>
      <c r="G326" s="57"/>
      <c r="H326" s="76"/>
      <c r="I326" s="135"/>
      <c r="J326" s="139"/>
      <c r="K326" s="140"/>
      <c r="L326" s="147"/>
      <c r="M326" s="115"/>
      <c r="N326" s="140"/>
      <c r="O326" s="144"/>
    </row>
    <row r="327" spans="2:15" x14ac:dyDescent="0.25">
      <c r="B327" s="167">
        <f t="shared" ref="B327:B390" si="5">B326+1</f>
        <v>323</v>
      </c>
      <c r="C327" s="106"/>
      <c r="D327" s="96"/>
      <c r="E327" s="57"/>
      <c r="F327" s="57"/>
      <c r="G327" s="57"/>
      <c r="H327" s="76"/>
      <c r="I327" s="135"/>
      <c r="J327" s="139"/>
      <c r="K327" s="140"/>
      <c r="L327" s="147"/>
      <c r="M327" s="115"/>
      <c r="N327" s="140"/>
      <c r="O327" s="144"/>
    </row>
    <row r="328" spans="2:15" x14ac:dyDescent="0.25">
      <c r="B328" s="167">
        <f t="shared" si="5"/>
        <v>324</v>
      </c>
      <c r="C328" s="106"/>
      <c r="D328" s="96"/>
      <c r="E328" s="57"/>
      <c r="F328" s="57"/>
      <c r="G328" s="57"/>
      <c r="H328" s="76"/>
      <c r="I328" s="135"/>
      <c r="J328" s="139"/>
      <c r="K328" s="140"/>
      <c r="L328" s="147"/>
      <c r="M328" s="115"/>
      <c r="N328" s="140"/>
      <c r="O328" s="144"/>
    </row>
    <row r="329" spans="2:15" x14ac:dyDescent="0.25">
      <c r="B329" s="167">
        <f t="shared" si="5"/>
        <v>325</v>
      </c>
      <c r="C329" s="106"/>
      <c r="D329" s="96"/>
      <c r="E329" s="57"/>
      <c r="F329" s="57"/>
      <c r="G329" s="57"/>
      <c r="H329" s="76"/>
      <c r="I329" s="135"/>
      <c r="J329" s="139"/>
      <c r="K329" s="140"/>
      <c r="L329" s="147"/>
      <c r="M329" s="115"/>
      <c r="N329" s="140"/>
      <c r="O329" s="144"/>
    </row>
    <row r="330" spans="2:15" x14ac:dyDescent="0.25">
      <c r="B330" s="167">
        <f t="shared" si="5"/>
        <v>326</v>
      </c>
      <c r="C330" s="106"/>
      <c r="D330" s="96"/>
      <c r="E330" s="57"/>
      <c r="F330" s="57"/>
      <c r="G330" s="57"/>
      <c r="H330" s="76"/>
      <c r="I330" s="135"/>
      <c r="J330" s="139"/>
      <c r="K330" s="140"/>
      <c r="L330" s="147"/>
      <c r="M330" s="115"/>
      <c r="N330" s="140"/>
      <c r="O330" s="144"/>
    </row>
    <row r="331" spans="2:15" x14ac:dyDescent="0.25">
      <c r="B331" s="167">
        <f t="shared" si="5"/>
        <v>327</v>
      </c>
      <c r="C331" s="106"/>
      <c r="D331" s="96"/>
      <c r="E331" s="57"/>
      <c r="F331" s="57"/>
      <c r="G331" s="57"/>
      <c r="H331" s="76"/>
      <c r="I331" s="135"/>
      <c r="J331" s="139"/>
      <c r="K331" s="140"/>
      <c r="L331" s="147"/>
      <c r="M331" s="115"/>
      <c r="N331" s="140"/>
      <c r="O331" s="144"/>
    </row>
    <row r="332" spans="2:15" x14ac:dyDescent="0.25">
      <c r="B332" s="167">
        <f t="shared" si="5"/>
        <v>328</v>
      </c>
      <c r="C332" s="106"/>
      <c r="D332" s="96"/>
      <c r="E332" s="57"/>
      <c r="F332" s="57"/>
      <c r="G332" s="57"/>
      <c r="H332" s="76"/>
      <c r="I332" s="135"/>
      <c r="J332" s="139"/>
      <c r="K332" s="140"/>
      <c r="L332" s="147"/>
      <c r="M332" s="115"/>
      <c r="N332" s="140"/>
      <c r="O332" s="144"/>
    </row>
    <row r="333" spans="2:15" x14ac:dyDescent="0.25">
      <c r="B333" s="167">
        <f t="shared" si="5"/>
        <v>329</v>
      </c>
      <c r="C333" s="106"/>
      <c r="D333" s="96"/>
      <c r="E333" s="57"/>
      <c r="F333" s="57"/>
      <c r="G333" s="57"/>
      <c r="H333" s="76"/>
      <c r="I333" s="135"/>
      <c r="J333" s="139"/>
      <c r="K333" s="140"/>
      <c r="L333" s="147"/>
      <c r="M333" s="115"/>
      <c r="N333" s="140"/>
      <c r="O333" s="144"/>
    </row>
    <row r="334" spans="2:15" x14ac:dyDescent="0.25">
      <c r="B334" s="167">
        <f t="shared" si="5"/>
        <v>330</v>
      </c>
      <c r="C334" s="106"/>
      <c r="D334" s="96"/>
      <c r="E334" s="57"/>
      <c r="F334" s="57"/>
      <c r="G334" s="57"/>
      <c r="H334" s="76"/>
      <c r="I334" s="135"/>
      <c r="J334" s="139"/>
      <c r="K334" s="140"/>
      <c r="L334" s="147"/>
      <c r="M334" s="115"/>
      <c r="N334" s="140"/>
      <c r="O334" s="144"/>
    </row>
    <row r="335" spans="2:15" x14ac:dyDescent="0.25">
      <c r="B335" s="167">
        <f t="shared" si="5"/>
        <v>331</v>
      </c>
      <c r="C335" s="106"/>
      <c r="D335" s="96"/>
      <c r="E335" s="57"/>
      <c r="F335" s="57"/>
      <c r="G335" s="57"/>
      <c r="H335" s="76"/>
      <c r="I335" s="135"/>
      <c r="J335" s="139"/>
      <c r="K335" s="140"/>
      <c r="L335" s="147"/>
      <c r="M335" s="115"/>
      <c r="N335" s="140"/>
      <c r="O335" s="144"/>
    </row>
    <row r="336" spans="2:15" x14ac:dyDescent="0.25">
      <c r="B336" s="167">
        <f t="shared" si="5"/>
        <v>332</v>
      </c>
      <c r="C336" s="106"/>
      <c r="D336" s="96"/>
      <c r="E336" s="57"/>
      <c r="F336" s="57"/>
      <c r="G336" s="57"/>
      <c r="H336" s="76"/>
      <c r="I336" s="135"/>
      <c r="J336" s="139"/>
      <c r="K336" s="140"/>
      <c r="L336" s="147"/>
      <c r="M336" s="115"/>
      <c r="N336" s="140"/>
      <c r="O336" s="144"/>
    </row>
    <row r="337" spans="2:15" x14ac:dyDescent="0.25">
      <c r="B337" s="167">
        <f t="shared" si="5"/>
        <v>333</v>
      </c>
      <c r="C337" s="106"/>
      <c r="D337" s="96"/>
      <c r="E337" s="57"/>
      <c r="F337" s="57"/>
      <c r="G337" s="57"/>
      <c r="H337" s="76"/>
      <c r="I337" s="135"/>
      <c r="J337" s="139"/>
      <c r="K337" s="140"/>
      <c r="L337" s="147"/>
      <c r="M337" s="115"/>
      <c r="N337" s="140"/>
      <c r="O337" s="144"/>
    </row>
    <row r="338" spans="2:15" x14ac:dyDescent="0.25">
      <c r="B338" s="167">
        <f t="shared" si="5"/>
        <v>334</v>
      </c>
      <c r="C338" s="106"/>
      <c r="D338" s="57"/>
      <c r="E338" s="57"/>
      <c r="F338" s="57"/>
      <c r="G338" s="57"/>
      <c r="H338" s="76"/>
      <c r="I338" s="135"/>
      <c r="J338" s="139"/>
      <c r="K338" s="140"/>
      <c r="L338" s="147"/>
      <c r="M338" s="115"/>
      <c r="N338" s="140"/>
      <c r="O338" s="144"/>
    </row>
    <row r="339" spans="2:15" x14ac:dyDescent="0.25">
      <c r="B339" s="167">
        <f t="shared" si="5"/>
        <v>335</v>
      </c>
      <c r="C339" s="106"/>
      <c r="D339" s="57"/>
      <c r="E339" s="57"/>
      <c r="F339" s="57"/>
      <c r="G339" s="57"/>
      <c r="H339" s="76"/>
      <c r="I339" s="135"/>
      <c r="J339" s="139"/>
      <c r="K339" s="140"/>
      <c r="L339" s="147"/>
      <c r="M339" s="115"/>
      <c r="N339" s="140"/>
      <c r="O339" s="144"/>
    </row>
    <row r="340" spans="2:15" x14ac:dyDescent="0.25">
      <c r="B340" s="167">
        <f t="shared" si="5"/>
        <v>336</v>
      </c>
      <c r="C340" s="106"/>
      <c r="D340" s="57"/>
      <c r="E340" s="57"/>
      <c r="F340" s="57"/>
      <c r="G340" s="57"/>
      <c r="H340" s="76"/>
      <c r="I340" s="135"/>
      <c r="J340" s="139"/>
      <c r="K340" s="140"/>
      <c r="L340" s="147"/>
      <c r="M340" s="115"/>
      <c r="N340" s="140"/>
      <c r="O340" s="144"/>
    </row>
    <row r="341" spans="2:15" x14ac:dyDescent="0.25">
      <c r="B341" s="167">
        <f t="shared" si="5"/>
        <v>337</v>
      </c>
      <c r="C341" s="106"/>
      <c r="D341" s="57"/>
      <c r="E341" s="57"/>
      <c r="F341" s="57"/>
      <c r="G341" s="57"/>
      <c r="H341" s="76"/>
      <c r="I341" s="135"/>
      <c r="J341" s="139"/>
      <c r="K341" s="140"/>
      <c r="L341" s="147"/>
      <c r="M341" s="115"/>
      <c r="N341" s="140"/>
      <c r="O341" s="144"/>
    </row>
    <row r="342" spans="2:15" x14ac:dyDescent="0.25">
      <c r="B342" s="167">
        <f t="shared" si="5"/>
        <v>338</v>
      </c>
      <c r="C342" s="106"/>
      <c r="D342" s="57"/>
      <c r="E342" s="57"/>
      <c r="F342" s="57"/>
      <c r="G342" s="57"/>
      <c r="H342" s="76"/>
      <c r="I342" s="135"/>
      <c r="J342" s="139"/>
      <c r="K342" s="140"/>
      <c r="L342" s="147"/>
      <c r="M342" s="115"/>
      <c r="N342" s="140"/>
      <c r="O342" s="144"/>
    </row>
    <row r="343" spans="2:15" x14ac:dyDescent="0.25">
      <c r="B343" s="167">
        <f t="shared" si="5"/>
        <v>339</v>
      </c>
      <c r="C343" s="106"/>
      <c r="D343" s="57"/>
      <c r="E343" s="57"/>
      <c r="F343" s="57"/>
      <c r="G343" s="57"/>
      <c r="H343" s="76"/>
      <c r="I343" s="135"/>
      <c r="J343" s="139"/>
      <c r="K343" s="140"/>
      <c r="L343" s="147"/>
      <c r="M343" s="115"/>
      <c r="N343" s="140"/>
      <c r="O343" s="144"/>
    </row>
    <row r="344" spans="2:15" x14ac:dyDescent="0.25">
      <c r="B344" s="167">
        <f t="shared" si="5"/>
        <v>340</v>
      </c>
      <c r="C344" s="106"/>
      <c r="D344" s="57"/>
      <c r="E344" s="57"/>
      <c r="F344" s="57"/>
      <c r="G344" s="57"/>
      <c r="H344" s="76"/>
      <c r="I344" s="135"/>
      <c r="J344" s="139"/>
      <c r="K344" s="140"/>
      <c r="L344" s="147"/>
      <c r="M344" s="115"/>
      <c r="N344" s="140"/>
      <c r="O344" s="144"/>
    </row>
    <row r="345" spans="2:15" x14ac:dyDescent="0.25">
      <c r="B345" s="167">
        <f t="shared" si="5"/>
        <v>341</v>
      </c>
      <c r="C345" s="106"/>
      <c r="D345" s="57"/>
      <c r="E345" s="57"/>
      <c r="F345" s="57"/>
      <c r="G345" s="57"/>
      <c r="H345" s="76"/>
      <c r="I345" s="135"/>
      <c r="J345" s="139"/>
      <c r="K345" s="140"/>
      <c r="L345" s="147"/>
      <c r="M345" s="115"/>
      <c r="N345" s="140"/>
      <c r="O345" s="144"/>
    </row>
    <row r="346" spans="2:15" x14ac:dyDescent="0.25">
      <c r="B346" s="167">
        <f t="shared" si="5"/>
        <v>342</v>
      </c>
      <c r="C346" s="106"/>
      <c r="D346" s="57"/>
      <c r="E346" s="57"/>
      <c r="F346" s="57"/>
      <c r="G346" s="57"/>
      <c r="H346" s="76"/>
      <c r="I346" s="135"/>
      <c r="J346" s="139"/>
      <c r="K346" s="140"/>
      <c r="L346" s="147"/>
      <c r="M346" s="115"/>
      <c r="N346" s="140"/>
      <c r="O346" s="144"/>
    </row>
    <row r="347" spans="2:15" x14ac:dyDescent="0.25">
      <c r="B347" s="167">
        <f t="shared" si="5"/>
        <v>343</v>
      </c>
      <c r="C347" s="106"/>
      <c r="D347" s="57"/>
      <c r="E347" s="57"/>
      <c r="F347" s="57"/>
      <c r="G347" s="57"/>
      <c r="H347" s="76"/>
      <c r="I347" s="135"/>
      <c r="J347" s="139"/>
      <c r="K347" s="140"/>
      <c r="L347" s="147"/>
      <c r="M347" s="115"/>
      <c r="N347" s="140"/>
      <c r="O347" s="144"/>
    </row>
    <row r="348" spans="2:15" x14ac:dyDescent="0.25">
      <c r="B348" s="167">
        <f t="shared" si="5"/>
        <v>344</v>
      </c>
      <c r="C348" s="106"/>
      <c r="D348" s="57"/>
      <c r="E348" s="57"/>
      <c r="F348" s="57"/>
      <c r="G348" s="57"/>
      <c r="H348" s="76"/>
      <c r="I348" s="135"/>
      <c r="J348" s="139"/>
      <c r="K348" s="140"/>
      <c r="L348" s="147"/>
      <c r="M348" s="115"/>
      <c r="N348" s="140"/>
      <c r="O348" s="144"/>
    </row>
    <row r="349" spans="2:15" x14ac:dyDescent="0.25">
      <c r="B349" s="167">
        <f t="shared" si="5"/>
        <v>345</v>
      </c>
      <c r="C349" s="106"/>
      <c r="D349" s="57"/>
      <c r="E349" s="57"/>
      <c r="F349" s="57"/>
      <c r="G349" s="57"/>
      <c r="H349" s="76"/>
      <c r="I349" s="135"/>
      <c r="J349" s="139"/>
      <c r="K349" s="140"/>
      <c r="L349" s="147"/>
      <c r="M349" s="115"/>
      <c r="N349" s="140"/>
      <c r="O349" s="144"/>
    </row>
    <row r="350" spans="2:15" x14ac:dyDescent="0.25">
      <c r="B350" s="167">
        <f t="shared" si="5"/>
        <v>346</v>
      </c>
      <c r="C350" s="106"/>
      <c r="D350" s="57"/>
      <c r="E350" s="57"/>
      <c r="F350" s="57"/>
      <c r="G350" s="57"/>
      <c r="H350" s="76"/>
      <c r="I350" s="135"/>
      <c r="J350" s="139"/>
      <c r="K350" s="140"/>
      <c r="L350" s="147"/>
      <c r="M350" s="115"/>
      <c r="N350" s="140"/>
      <c r="O350" s="144"/>
    </row>
    <row r="351" spans="2:15" x14ac:dyDescent="0.25">
      <c r="B351" s="167">
        <f t="shared" si="5"/>
        <v>347</v>
      </c>
      <c r="C351" s="106"/>
      <c r="D351" s="57"/>
      <c r="E351" s="57"/>
      <c r="F351" s="57"/>
      <c r="G351" s="57"/>
      <c r="H351" s="76"/>
      <c r="I351" s="135"/>
      <c r="J351" s="139"/>
      <c r="K351" s="140"/>
      <c r="L351" s="147"/>
      <c r="M351" s="115"/>
      <c r="N351" s="140"/>
      <c r="O351" s="144"/>
    </row>
    <row r="352" spans="2:15" x14ac:dyDescent="0.25">
      <c r="B352" s="167">
        <f t="shared" si="5"/>
        <v>348</v>
      </c>
      <c r="C352" s="106"/>
      <c r="D352" s="57"/>
      <c r="E352" s="57"/>
      <c r="F352" s="57"/>
      <c r="G352" s="57"/>
      <c r="H352" s="76"/>
      <c r="I352" s="135"/>
      <c r="J352" s="139"/>
      <c r="K352" s="140"/>
      <c r="L352" s="147"/>
      <c r="M352" s="115"/>
      <c r="N352" s="140"/>
      <c r="O352" s="144"/>
    </row>
    <row r="353" spans="2:15" x14ac:dyDescent="0.25">
      <c r="B353" s="167">
        <f t="shared" si="5"/>
        <v>349</v>
      </c>
      <c r="C353" s="106"/>
      <c r="D353" s="57"/>
      <c r="E353" s="57"/>
      <c r="F353" s="57"/>
      <c r="G353" s="57"/>
      <c r="H353" s="76"/>
      <c r="I353" s="135"/>
      <c r="J353" s="139"/>
      <c r="K353" s="140"/>
      <c r="L353" s="147"/>
      <c r="M353" s="115"/>
      <c r="N353" s="140"/>
      <c r="O353" s="144"/>
    </row>
    <row r="354" spans="2:15" x14ac:dyDescent="0.25">
      <c r="B354" s="167">
        <f t="shared" si="5"/>
        <v>350</v>
      </c>
      <c r="C354" s="106"/>
      <c r="D354" s="57"/>
      <c r="E354" s="57"/>
      <c r="F354" s="57"/>
      <c r="G354" s="57"/>
      <c r="H354" s="76"/>
      <c r="I354" s="135"/>
      <c r="J354" s="139"/>
      <c r="K354" s="140"/>
      <c r="L354" s="147"/>
      <c r="M354" s="115"/>
      <c r="N354" s="140"/>
      <c r="O354" s="144"/>
    </row>
    <row r="355" spans="2:15" x14ac:dyDescent="0.25">
      <c r="B355" s="167">
        <f t="shared" si="5"/>
        <v>351</v>
      </c>
      <c r="C355" s="106"/>
      <c r="D355" s="57"/>
      <c r="E355" s="57"/>
      <c r="F355" s="57"/>
      <c r="G355" s="57"/>
      <c r="H355" s="76"/>
      <c r="I355" s="135"/>
      <c r="J355" s="139"/>
      <c r="K355" s="140"/>
      <c r="L355" s="147"/>
      <c r="M355" s="115"/>
      <c r="N355" s="140"/>
      <c r="O355" s="144"/>
    </row>
    <row r="356" spans="2:15" x14ac:dyDescent="0.25">
      <c r="B356" s="167">
        <f t="shared" si="5"/>
        <v>352</v>
      </c>
      <c r="C356" s="106"/>
      <c r="D356" s="57"/>
      <c r="E356" s="57"/>
      <c r="F356" s="57"/>
      <c r="G356" s="57"/>
      <c r="H356" s="76"/>
      <c r="I356" s="135"/>
      <c r="J356" s="139"/>
      <c r="K356" s="140"/>
      <c r="L356" s="147"/>
      <c r="M356" s="115"/>
      <c r="N356" s="140"/>
      <c r="O356" s="144"/>
    </row>
    <row r="357" spans="2:15" x14ac:dyDescent="0.25">
      <c r="B357" s="167">
        <f t="shared" si="5"/>
        <v>353</v>
      </c>
      <c r="C357" s="106"/>
      <c r="D357" s="57"/>
      <c r="E357" s="57"/>
      <c r="F357" s="57"/>
      <c r="G357" s="57"/>
      <c r="H357" s="76"/>
      <c r="I357" s="135"/>
      <c r="J357" s="139"/>
      <c r="K357" s="140"/>
      <c r="L357" s="147"/>
      <c r="M357" s="115"/>
      <c r="N357" s="140"/>
      <c r="O357" s="144"/>
    </row>
    <row r="358" spans="2:15" x14ac:dyDescent="0.25">
      <c r="B358" s="167">
        <f t="shared" si="5"/>
        <v>354</v>
      </c>
      <c r="C358" s="106"/>
      <c r="D358" s="57"/>
      <c r="E358" s="57"/>
      <c r="F358" s="57"/>
      <c r="G358" s="57"/>
      <c r="H358" s="76"/>
      <c r="I358" s="135"/>
      <c r="J358" s="139"/>
      <c r="K358" s="140"/>
      <c r="L358" s="147"/>
      <c r="M358" s="115"/>
      <c r="N358" s="140"/>
      <c r="O358" s="144"/>
    </row>
    <row r="359" spans="2:15" x14ac:dyDescent="0.25">
      <c r="B359" s="167">
        <f t="shared" si="5"/>
        <v>355</v>
      </c>
      <c r="C359" s="106"/>
      <c r="D359" s="57"/>
      <c r="E359" s="57"/>
      <c r="F359" s="57"/>
      <c r="G359" s="57"/>
      <c r="H359" s="76"/>
      <c r="I359" s="135"/>
      <c r="J359" s="139"/>
      <c r="K359" s="140"/>
      <c r="L359" s="147"/>
      <c r="M359" s="115"/>
      <c r="N359" s="140"/>
      <c r="O359" s="144"/>
    </row>
    <row r="360" spans="2:15" x14ac:dyDescent="0.25">
      <c r="B360" s="167">
        <f t="shared" si="5"/>
        <v>356</v>
      </c>
      <c r="C360" s="106"/>
      <c r="D360" s="57"/>
      <c r="E360" s="57"/>
      <c r="F360" s="57"/>
      <c r="G360" s="57"/>
      <c r="H360" s="76"/>
      <c r="I360" s="135"/>
      <c r="J360" s="139"/>
      <c r="K360" s="140"/>
      <c r="L360" s="147"/>
      <c r="M360" s="115"/>
      <c r="N360" s="140"/>
      <c r="O360" s="144"/>
    </row>
    <row r="361" spans="2:15" x14ac:dyDescent="0.25">
      <c r="B361" s="167">
        <f t="shared" si="5"/>
        <v>357</v>
      </c>
      <c r="C361" s="106"/>
      <c r="D361" s="57"/>
      <c r="E361" s="57"/>
      <c r="F361" s="57"/>
      <c r="G361" s="57"/>
      <c r="H361" s="76"/>
      <c r="I361" s="135"/>
      <c r="J361" s="139"/>
      <c r="K361" s="140"/>
      <c r="L361" s="147"/>
      <c r="M361" s="115"/>
      <c r="N361" s="140"/>
      <c r="O361" s="144"/>
    </row>
    <row r="362" spans="2:15" x14ac:dyDescent="0.25">
      <c r="B362" s="167">
        <f t="shared" si="5"/>
        <v>358</v>
      </c>
      <c r="C362" s="106"/>
      <c r="D362" s="57"/>
      <c r="E362" s="57"/>
      <c r="F362" s="57"/>
      <c r="G362" s="57"/>
      <c r="H362" s="76"/>
      <c r="I362" s="135"/>
      <c r="J362" s="139"/>
      <c r="K362" s="140"/>
      <c r="L362" s="147"/>
      <c r="M362" s="115"/>
      <c r="N362" s="140"/>
      <c r="O362" s="144"/>
    </row>
    <row r="363" spans="2:15" x14ac:dyDescent="0.25">
      <c r="B363" s="167">
        <f t="shared" si="5"/>
        <v>359</v>
      </c>
      <c r="C363" s="106"/>
      <c r="D363" s="76"/>
      <c r="E363" s="57"/>
      <c r="F363" s="57"/>
      <c r="G363" s="57"/>
      <c r="H363" s="76"/>
      <c r="I363" s="135"/>
      <c r="J363" s="139"/>
      <c r="K363" s="140"/>
      <c r="L363" s="147"/>
      <c r="M363" s="115"/>
      <c r="N363" s="140"/>
      <c r="O363" s="144"/>
    </row>
    <row r="364" spans="2:15" x14ac:dyDescent="0.25">
      <c r="B364" s="167">
        <f t="shared" si="5"/>
        <v>360</v>
      </c>
      <c r="C364" s="106"/>
      <c r="D364" s="57"/>
      <c r="E364" s="57"/>
      <c r="F364" s="57"/>
      <c r="G364" s="57"/>
      <c r="H364" s="76"/>
      <c r="I364" s="135"/>
      <c r="J364" s="139"/>
      <c r="K364" s="140"/>
      <c r="L364" s="147"/>
      <c r="M364" s="115"/>
      <c r="N364" s="140"/>
      <c r="O364" s="144"/>
    </row>
    <row r="365" spans="2:15" x14ac:dyDescent="0.25">
      <c r="B365" s="167">
        <f t="shared" si="5"/>
        <v>361</v>
      </c>
      <c r="C365" s="106"/>
      <c r="D365" s="57"/>
      <c r="E365" s="57"/>
      <c r="F365" s="57"/>
      <c r="G365" s="57"/>
      <c r="H365" s="76"/>
      <c r="I365" s="135"/>
      <c r="J365" s="139"/>
      <c r="K365" s="140"/>
      <c r="L365" s="147"/>
      <c r="M365" s="115"/>
      <c r="N365" s="140"/>
      <c r="O365" s="144"/>
    </row>
    <row r="366" spans="2:15" x14ac:dyDescent="0.25">
      <c r="B366" s="167">
        <f t="shared" si="5"/>
        <v>362</v>
      </c>
      <c r="C366" s="106"/>
      <c r="D366" s="57"/>
      <c r="E366" s="57"/>
      <c r="F366" s="57"/>
      <c r="G366" s="57"/>
      <c r="H366" s="76"/>
      <c r="I366" s="135"/>
      <c r="J366" s="139"/>
      <c r="K366" s="140"/>
      <c r="L366" s="147"/>
      <c r="M366" s="115"/>
      <c r="N366" s="140"/>
      <c r="O366" s="144"/>
    </row>
    <row r="367" spans="2:15" x14ac:dyDescent="0.25">
      <c r="B367" s="167">
        <f t="shared" si="5"/>
        <v>363</v>
      </c>
      <c r="C367" s="106"/>
      <c r="D367" s="57"/>
      <c r="E367" s="57"/>
      <c r="F367" s="57"/>
      <c r="G367" s="57"/>
      <c r="H367" s="76"/>
      <c r="I367" s="135"/>
      <c r="J367" s="139"/>
      <c r="K367" s="140"/>
      <c r="L367" s="147"/>
      <c r="M367" s="115"/>
      <c r="N367" s="140"/>
      <c r="O367" s="144"/>
    </row>
    <row r="368" spans="2:15" x14ac:dyDescent="0.25">
      <c r="B368" s="167">
        <f t="shared" si="5"/>
        <v>364</v>
      </c>
      <c r="C368" s="106"/>
      <c r="D368" s="57"/>
      <c r="E368" s="57"/>
      <c r="F368" s="57"/>
      <c r="G368" s="57"/>
      <c r="H368" s="76"/>
      <c r="I368" s="135"/>
      <c r="J368" s="139"/>
      <c r="K368" s="140"/>
      <c r="L368" s="147"/>
      <c r="M368" s="115"/>
      <c r="N368" s="140"/>
      <c r="O368" s="144"/>
    </row>
    <row r="369" spans="2:15" x14ac:dyDescent="0.25">
      <c r="B369" s="167">
        <f t="shared" si="5"/>
        <v>365</v>
      </c>
      <c r="C369" s="106"/>
      <c r="D369" s="57"/>
      <c r="E369" s="57"/>
      <c r="F369" s="57"/>
      <c r="G369" s="57"/>
      <c r="H369" s="76"/>
      <c r="I369" s="135"/>
      <c r="J369" s="139"/>
      <c r="K369" s="140"/>
      <c r="L369" s="147"/>
      <c r="M369" s="115"/>
      <c r="N369" s="140"/>
      <c r="O369" s="144"/>
    </row>
    <row r="370" spans="2:15" x14ac:dyDescent="0.25">
      <c r="B370" s="167">
        <f t="shared" si="5"/>
        <v>366</v>
      </c>
      <c r="C370" s="106"/>
      <c r="D370" s="57"/>
      <c r="E370" s="57"/>
      <c r="F370" s="57"/>
      <c r="G370" s="57"/>
      <c r="H370" s="76"/>
      <c r="I370" s="135"/>
      <c r="J370" s="139"/>
      <c r="K370" s="140"/>
      <c r="L370" s="147"/>
      <c r="M370" s="115"/>
      <c r="N370" s="140"/>
      <c r="O370" s="144"/>
    </row>
    <row r="371" spans="2:15" x14ac:dyDescent="0.25">
      <c r="B371" s="167">
        <f t="shared" si="5"/>
        <v>367</v>
      </c>
      <c r="C371" s="106"/>
      <c r="D371" s="57"/>
      <c r="E371" s="57"/>
      <c r="F371" s="57"/>
      <c r="G371" s="57"/>
      <c r="H371" s="76"/>
      <c r="I371" s="135"/>
      <c r="J371" s="139"/>
      <c r="K371" s="140"/>
      <c r="L371" s="147"/>
      <c r="M371" s="115"/>
      <c r="N371" s="140"/>
      <c r="O371" s="144"/>
    </row>
    <row r="372" spans="2:15" x14ac:dyDescent="0.25">
      <c r="B372" s="167">
        <f t="shared" si="5"/>
        <v>368</v>
      </c>
      <c r="C372" s="106"/>
      <c r="D372" s="57"/>
      <c r="E372" s="57"/>
      <c r="F372" s="57"/>
      <c r="G372" s="57"/>
      <c r="H372" s="76"/>
      <c r="I372" s="135"/>
      <c r="J372" s="139"/>
      <c r="K372" s="140"/>
      <c r="L372" s="147"/>
      <c r="M372" s="115"/>
      <c r="N372" s="140"/>
      <c r="O372" s="144"/>
    </row>
    <row r="373" spans="2:15" x14ac:dyDescent="0.25">
      <c r="B373" s="167">
        <f t="shared" si="5"/>
        <v>369</v>
      </c>
      <c r="C373" s="106"/>
      <c r="D373" s="57"/>
      <c r="E373" s="57"/>
      <c r="F373" s="57"/>
      <c r="G373" s="57"/>
      <c r="H373" s="76"/>
      <c r="I373" s="135"/>
      <c r="J373" s="139"/>
      <c r="K373" s="140"/>
      <c r="L373" s="147"/>
      <c r="M373" s="115"/>
      <c r="N373" s="140"/>
      <c r="O373" s="144"/>
    </row>
    <row r="374" spans="2:15" x14ac:dyDescent="0.25">
      <c r="B374" s="167">
        <f t="shared" si="5"/>
        <v>370</v>
      </c>
      <c r="C374" s="106"/>
      <c r="D374" s="57"/>
      <c r="E374" s="57"/>
      <c r="F374" s="57"/>
      <c r="G374" s="57"/>
      <c r="H374" s="76"/>
      <c r="I374" s="135"/>
      <c r="J374" s="139"/>
      <c r="K374" s="140"/>
      <c r="L374" s="147"/>
      <c r="M374" s="115"/>
      <c r="N374" s="140"/>
      <c r="O374" s="144"/>
    </row>
    <row r="375" spans="2:15" x14ac:dyDescent="0.25">
      <c r="B375" s="167">
        <f t="shared" si="5"/>
        <v>371</v>
      </c>
      <c r="C375" s="106"/>
      <c r="D375" s="57"/>
      <c r="E375" s="57"/>
      <c r="F375" s="57"/>
      <c r="G375" s="57"/>
      <c r="H375" s="76"/>
      <c r="I375" s="135"/>
      <c r="J375" s="139"/>
      <c r="K375" s="140"/>
      <c r="L375" s="147"/>
      <c r="M375" s="115"/>
      <c r="N375" s="140"/>
      <c r="O375" s="144"/>
    </row>
    <row r="376" spans="2:15" x14ac:dyDescent="0.25">
      <c r="B376" s="167">
        <f t="shared" si="5"/>
        <v>372</v>
      </c>
      <c r="C376" s="106"/>
      <c r="D376" s="57"/>
      <c r="E376" s="57"/>
      <c r="F376" s="57"/>
      <c r="G376" s="57"/>
      <c r="H376" s="76"/>
      <c r="I376" s="135"/>
      <c r="J376" s="139"/>
      <c r="K376" s="140"/>
      <c r="L376" s="147"/>
      <c r="M376" s="115"/>
      <c r="N376" s="140"/>
      <c r="O376" s="144"/>
    </row>
    <row r="377" spans="2:15" x14ac:dyDescent="0.25">
      <c r="B377" s="167">
        <f t="shared" si="5"/>
        <v>373</v>
      </c>
      <c r="C377" s="106"/>
      <c r="D377" s="57"/>
      <c r="E377" s="57"/>
      <c r="F377" s="57"/>
      <c r="G377" s="57"/>
      <c r="H377" s="76"/>
      <c r="I377" s="135"/>
      <c r="J377" s="139"/>
      <c r="K377" s="140"/>
      <c r="L377" s="147"/>
      <c r="M377" s="115"/>
      <c r="N377" s="140"/>
      <c r="O377" s="144"/>
    </row>
    <row r="378" spans="2:15" x14ac:dyDescent="0.25">
      <c r="B378" s="167">
        <f t="shared" si="5"/>
        <v>374</v>
      </c>
      <c r="C378" s="106"/>
      <c r="D378" s="57"/>
      <c r="E378" s="57"/>
      <c r="F378" s="57"/>
      <c r="G378" s="57"/>
      <c r="H378" s="76"/>
      <c r="I378" s="135"/>
      <c r="J378" s="139"/>
      <c r="K378" s="140"/>
      <c r="L378" s="147"/>
      <c r="M378" s="115"/>
      <c r="N378" s="140"/>
      <c r="O378" s="144"/>
    </row>
    <row r="379" spans="2:15" x14ac:dyDescent="0.25">
      <c r="B379" s="167">
        <f t="shared" si="5"/>
        <v>375</v>
      </c>
      <c r="C379" s="106"/>
      <c r="D379" s="57"/>
      <c r="E379" s="57"/>
      <c r="F379" s="57"/>
      <c r="G379" s="57"/>
      <c r="H379" s="76"/>
      <c r="I379" s="135"/>
      <c r="J379" s="139"/>
      <c r="K379" s="140"/>
      <c r="L379" s="147"/>
      <c r="M379" s="115"/>
      <c r="N379" s="140"/>
      <c r="O379" s="144"/>
    </row>
    <row r="380" spans="2:15" x14ac:dyDescent="0.25">
      <c r="B380" s="167">
        <f t="shared" si="5"/>
        <v>376</v>
      </c>
      <c r="C380" s="106"/>
      <c r="D380" s="57"/>
      <c r="E380" s="57"/>
      <c r="F380" s="57"/>
      <c r="G380" s="57"/>
      <c r="H380" s="76"/>
      <c r="I380" s="135"/>
      <c r="J380" s="139"/>
      <c r="K380" s="140"/>
      <c r="L380" s="147"/>
      <c r="M380" s="115"/>
      <c r="N380" s="140"/>
      <c r="O380" s="144"/>
    </row>
    <row r="381" spans="2:15" x14ac:dyDescent="0.25">
      <c r="B381" s="167">
        <f t="shared" si="5"/>
        <v>377</v>
      </c>
      <c r="C381" s="106"/>
      <c r="D381" s="57"/>
      <c r="E381" s="57"/>
      <c r="F381" s="57"/>
      <c r="G381" s="57"/>
      <c r="H381" s="76"/>
      <c r="I381" s="135"/>
      <c r="J381" s="139"/>
      <c r="K381" s="140"/>
      <c r="L381" s="147"/>
      <c r="M381" s="115"/>
      <c r="N381" s="140"/>
      <c r="O381" s="144"/>
    </row>
    <row r="382" spans="2:15" x14ac:dyDescent="0.25">
      <c r="B382" s="167">
        <f t="shared" si="5"/>
        <v>378</v>
      </c>
      <c r="C382" s="106"/>
      <c r="D382" s="57"/>
      <c r="E382" s="57"/>
      <c r="F382" s="57"/>
      <c r="G382" s="57"/>
      <c r="H382" s="76"/>
      <c r="I382" s="135"/>
      <c r="J382" s="139"/>
      <c r="K382" s="140"/>
      <c r="L382" s="147"/>
      <c r="M382" s="115"/>
      <c r="N382" s="140"/>
      <c r="O382" s="144"/>
    </row>
    <row r="383" spans="2:15" x14ac:dyDescent="0.25">
      <c r="B383" s="167">
        <f t="shared" si="5"/>
        <v>379</v>
      </c>
      <c r="C383" s="106"/>
      <c r="D383" s="57"/>
      <c r="E383" s="57"/>
      <c r="F383" s="57"/>
      <c r="G383" s="57"/>
      <c r="H383" s="76"/>
      <c r="I383" s="135"/>
      <c r="J383" s="139"/>
      <c r="K383" s="140"/>
      <c r="L383" s="147"/>
      <c r="M383" s="115"/>
      <c r="N383" s="140"/>
      <c r="O383" s="144"/>
    </row>
    <row r="384" spans="2:15" x14ac:dyDescent="0.25">
      <c r="B384" s="167">
        <f t="shared" si="5"/>
        <v>380</v>
      </c>
      <c r="C384" s="106"/>
      <c r="D384" s="57"/>
      <c r="E384" s="57"/>
      <c r="F384" s="57"/>
      <c r="G384" s="57"/>
      <c r="H384" s="76"/>
      <c r="I384" s="135"/>
      <c r="J384" s="139"/>
      <c r="K384" s="140"/>
      <c r="L384" s="147"/>
      <c r="M384" s="115"/>
      <c r="N384" s="140"/>
      <c r="O384" s="144"/>
    </row>
    <row r="385" spans="2:15" x14ac:dyDescent="0.25">
      <c r="B385" s="167">
        <f t="shared" si="5"/>
        <v>381</v>
      </c>
      <c r="C385" s="106"/>
      <c r="D385" s="57"/>
      <c r="E385" s="57"/>
      <c r="F385" s="57"/>
      <c r="G385" s="57"/>
      <c r="H385" s="76"/>
      <c r="I385" s="135"/>
      <c r="J385" s="139"/>
      <c r="K385" s="140"/>
      <c r="L385" s="147"/>
      <c r="M385" s="115"/>
      <c r="N385" s="140"/>
      <c r="O385" s="144"/>
    </row>
    <row r="386" spans="2:15" x14ac:dyDescent="0.25">
      <c r="B386" s="167">
        <f t="shared" si="5"/>
        <v>382</v>
      </c>
      <c r="C386" s="106"/>
      <c r="D386" s="57"/>
      <c r="E386" s="57"/>
      <c r="F386" s="57"/>
      <c r="G386" s="57"/>
      <c r="H386" s="76"/>
      <c r="I386" s="135"/>
      <c r="J386" s="139"/>
      <c r="K386" s="140"/>
      <c r="L386" s="147"/>
      <c r="M386" s="115"/>
      <c r="N386" s="140"/>
      <c r="O386" s="144"/>
    </row>
    <row r="387" spans="2:15" x14ac:dyDescent="0.25">
      <c r="B387" s="167">
        <f t="shared" si="5"/>
        <v>383</v>
      </c>
      <c r="C387" s="106"/>
      <c r="D387" s="57"/>
      <c r="E387" s="57"/>
      <c r="F387" s="57"/>
      <c r="G387" s="57"/>
      <c r="H387" s="76"/>
      <c r="I387" s="135"/>
      <c r="J387" s="139"/>
      <c r="K387" s="140"/>
      <c r="L387" s="147"/>
      <c r="M387" s="115"/>
      <c r="N387" s="140"/>
      <c r="O387" s="144"/>
    </row>
    <row r="388" spans="2:15" x14ac:dyDescent="0.25">
      <c r="B388" s="167">
        <f t="shared" si="5"/>
        <v>384</v>
      </c>
      <c r="C388" s="106"/>
      <c r="D388" s="57"/>
      <c r="E388" s="57"/>
      <c r="F388" s="57"/>
      <c r="G388" s="57"/>
      <c r="H388" s="76"/>
      <c r="I388" s="135"/>
      <c r="J388" s="139"/>
      <c r="K388" s="140"/>
      <c r="L388" s="147"/>
      <c r="M388" s="115"/>
      <c r="N388" s="140"/>
      <c r="O388" s="144"/>
    </row>
    <row r="389" spans="2:15" x14ac:dyDescent="0.25">
      <c r="B389" s="167">
        <f t="shared" si="5"/>
        <v>385</v>
      </c>
      <c r="C389" s="106"/>
      <c r="D389" s="57"/>
      <c r="E389" s="57"/>
      <c r="F389" s="57"/>
      <c r="G389" s="57"/>
      <c r="H389" s="76"/>
      <c r="I389" s="135"/>
      <c r="J389" s="139"/>
      <c r="K389" s="140"/>
      <c r="L389" s="147"/>
      <c r="M389" s="115"/>
      <c r="N389" s="140"/>
      <c r="O389" s="144"/>
    </row>
    <row r="390" spans="2:15" x14ac:dyDescent="0.25">
      <c r="B390" s="167">
        <f t="shared" si="5"/>
        <v>386</v>
      </c>
      <c r="C390" s="106"/>
      <c r="D390" s="57"/>
      <c r="E390" s="57"/>
      <c r="F390" s="57"/>
      <c r="G390" s="57"/>
      <c r="H390" s="76"/>
      <c r="I390" s="135"/>
      <c r="J390" s="139"/>
      <c r="K390" s="140"/>
      <c r="L390" s="147"/>
      <c r="M390" s="115"/>
      <c r="N390" s="140"/>
      <c r="O390" s="144"/>
    </row>
    <row r="391" spans="2:15" x14ac:dyDescent="0.25">
      <c r="B391" s="167">
        <f t="shared" ref="B391:B454" si="6">B390+1</f>
        <v>387</v>
      </c>
      <c r="C391" s="106"/>
      <c r="D391" s="57"/>
      <c r="E391" s="57"/>
      <c r="F391" s="57"/>
      <c r="G391" s="57"/>
      <c r="H391" s="76"/>
      <c r="I391" s="135"/>
      <c r="J391" s="139"/>
      <c r="K391" s="140"/>
      <c r="L391" s="147"/>
      <c r="M391" s="115"/>
      <c r="N391" s="140"/>
      <c r="O391" s="144"/>
    </row>
    <row r="392" spans="2:15" x14ac:dyDescent="0.25">
      <c r="B392" s="167">
        <f t="shared" si="6"/>
        <v>388</v>
      </c>
      <c r="C392" s="106"/>
      <c r="D392" s="57"/>
      <c r="E392" s="57"/>
      <c r="F392" s="57"/>
      <c r="G392" s="57"/>
      <c r="H392" s="76"/>
      <c r="I392" s="135"/>
      <c r="J392" s="139"/>
      <c r="K392" s="140"/>
      <c r="L392" s="147"/>
      <c r="M392" s="115"/>
      <c r="N392" s="140"/>
      <c r="O392" s="144"/>
    </row>
    <row r="393" spans="2:15" x14ac:dyDescent="0.25">
      <c r="B393" s="167">
        <f t="shared" si="6"/>
        <v>389</v>
      </c>
      <c r="C393" s="106"/>
      <c r="D393" s="57"/>
      <c r="E393" s="57"/>
      <c r="F393" s="57"/>
      <c r="G393" s="57"/>
      <c r="H393" s="76"/>
      <c r="I393" s="135"/>
      <c r="J393" s="139"/>
      <c r="K393" s="140"/>
      <c r="L393" s="147"/>
      <c r="M393" s="115"/>
      <c r="N393" s="140"/>
      <c r="O393" s="144"/>
    </row>
    <row r="394" spans="2:15" x14ac:dyDescent="0.25">
      <c r="B394" s="167">
        <f t="shared" si="6"/>
        <v>390</v>
      </c>
      <c r="C394" s="106"/>
      <c r="D394" s="57"/>
      <c r="E394" s="57"/>
      <c r="F394" s="57"/>
      <c r="G394" s="57"/>
      <c r="H394" s="76"/>
      <c r="I394" s="135"/>
      <c r="J394" s="139"/>
      <c r="K394" s="140"/>
      <c r="L394" s="147"/>
      <c r="M394" s="115"/>
      <c r="N394" s="140"/>
      <c r="O394" s="144"/>
    </row>
    <row r="395" spans="2:15" x14ac:dyDescent="0.25">
      <c r="B395" s="167">
        <f t="shared" si="6"/>
        <v>391</v>
      </c>
      <c r="C395" s="106"/>
      <c r="D395" s="57"/>
      <c r="E395" s="57"/>
      <c r="F395" s="57"/>
      <c r="G395" s="57"/>
      <c r="H395" s="76"/>
      <c r="I395" s="135"/>
      <c r="J395" s="139"/>
      <c r="K395" s="140"/>
      <c r="L395" s="147"/>
      <c r="M395" s="115"/>
      <c r="N395" s="140"/>
      <c r="O395" s="144"/>
    </row>
    <row r="396" spans="2:15" x14ac:dyDescent="0.25">
      <c r="B396" s="167">
        <f t="shared" si="6"/>
        <v>392</v>
      </c>
      <c r="C396" s="106"/>
      <c r="D396" s="57"/>
      <c r="E396" s="57"/>
      <c r="F396" s="57"/>
      <c r="G396" s="57"/>
      <c r="H396" s="76"/>
      <c r="I396" s="135"/>
      <c r="J396" s="139"/>
      <c r="K396" s="140"/>
      <c r="L396" s="147"/>
      <c r="M396" s="115"/>
      <c r="N396" s="140"/>
      <c r="O396" s="144"/>
    </row>
    <row r="397" spans="2:15" x14ac:dyDescent="0.25">
      <c r="B397" s="167">
        <f t="shared" si="6"/>
        <v>393</v>
      </c>
      <c r="C397" s="106"/>
      <c r="D397" s="57"/>
      <c r="E397" s="57"/>
      <c r="F397" s="57"/>
      <c r="G397" s="57"/>
      <c r="H397" s="76"/>
      <c r="I397" s="135"/>
      <c r="J397" s="139"/>
      <c r="K397" s="140"/>
      <c r="L397" s="147"/>
      <c r="M397" s="115"/>
      <c r="N397" s="140"/>
      <c r="O397" s="144"/>
    </row>
    <row r="398" spans="2:15" x14ac:dyDescent="0.25">
      <c r="B398" s="167">
        <f t="shared" si="6"/>
        <v>394</v>
      </c>
      <c r="C398" s="106"/>
      <c r="D398" s="96"/>
      <c r="E398" s="57"/>
      <c r="F398" s="57"/>
      <c r="G398" s="57"/>
      <c r="H398" s="76"/>
      <c r="I398" s="135"/>
      <c r="J398" s="139"/>
      <c r="K398" s="140"/>
      <c r="L398" s="147"/>
      <c r="M398" s="115"/>
      <c r="N398" s="140"/>
      <c r="O398" s="144"/>
    </row>
    <row r="399" spans="2:15" x14ac:dyDescent="0.25">
      <c r="B399" s="167">
        <f t="shared" si="6"/>
        <v>395</v>
      </c>
      <c r="C399" s="106"/>
      <c r="D399" s="96"/>
      <c r="E399" s="57"/>
      <c r="F399" s="57"/>
      <c r="G399" s="57"/>
      <c r="H399" s="76"/>
      <c r="I399" s="135"/>
      <c r="J399" s="139"/>
      <c r="K399" s="140"/>
      <c r="L399" s="147"/>
      <c r="M399" s="115"/>
      <c r="N399" s="140"/>
      <c r="O399" s="144"/>
    </row>
    <row r="400" spans="2:15" x14ac:dyDescent="0.25">
      <c r="B400" s="167">
        <f t="shared" si="6"/>
        <v>396</v>
      </c>
      <c r="C400" s="106"/>
      <c r="D400" s="96"/>
      <c r="E400" s="57"/>
      <c r="F400" s="57"/>
      <c r="G400" s="57"/>
      <c r="H400" s="76"/>
      <c r="I400" s="135"/>
      <c r="J400" s="139"/>
      <c r="K400" s="140"/>
      <c r="L400" s="147"/>
      <c r="M400" s="115"/>
      <c r="N400" s="140"/>
      <c r="O400" s="144"/>
    </row>
    <row r="401" spans="2:15" x14ac:dyDescent="0.25">
      <c r="B401" s="167">
        <f t="shared" si="6"/>
        <v>397</v>
      </c>
      <c r="C401" s="106"/>
      <c r="D401" s="96"/>
      <c r="E401" s="57"/>
      <c r="F401" s="57"/>
      <c r="G401" s="57"/>
      <c r="H401" s="76"/>
      <c r="I401" s="135"/>
      <c r="J401" s="139"/>
      <c r="K401" s="140"/>
      <c r="L401" s="147"/>
      <c r="M401" s="115"/>
      <c r="N401" s="140"/>
      <c r="O401" s="144"/>
    </row>
    <row r="402" spans="2:15" x14ac:dyDescent="0.25">
      <c r="B402" s="167">
        <f t="shared" si="6"/>
        <v>398</v>
      </c>
      <c r="C402" s="106"/>
      <c r="D402" s="96"/>
      <c r="E402" s="57"/>
      <c r="F402" s="57"/>
      <c r="G402" s="57"/>
      <c r="H402" s="76"/>
      <c r="I402" s="135"/>
      <c r="J402" s="139"/>
      <c r="K402" s="140"/>
      <c r="L402" s="147"/>
      <c r="M402" s="115"/>
      <c r="N402" s="140"/>
      <c r="O402" s="144"/>
    </row>
    <row r="403" spans="2:15" x14ac:dyDescent="0.25">
      <c r="B403" s="167">
        <f t="shared" si="6"/>
        <v>399</v>
      </c>
      <c r="C403" s="106"/>
      <c r="D403" s="96"/>
      <c r="E403" s="57"/>
      <c r="F403" s="57"/>
      <c r="G403" s="57"/>
      <c r="H403" s="76"/>
      <c r="I403" s="135"/>
      <c r="J403" s="139"/>
      <c r="K403" s="140"/>
      <c r="L403" s="147"/>
      <c r="M403" s="115"/>
      <c r="N403" s="140"/>
      <c r="O403" s="144"/>
    </row>
    <row r="404" spans="2:15" x14ac:dyDescent="0.25">
      <c r="B404" s="167">
        <f t="shared" si="6"/>
        <v>400</v>
      </c>
      <c r="C404" s="106"/>
      <c r="D404" s="96"/>
      <c r="E404" s="57"/>
      <c r="F404" s="57"/>
      <c r="G404" s="57"/>
      <c r="H404" s="76"/>
      <c r="I404" s="135"/>
      <c r="J404" s="139"/>
      <c r="K404" s="140"/>
      <c r="L404" s="147"/>
      <c r="M404" s="115"/>
      <c r="N404" s="140"/>
      <c r="O404" s="144"/>
    </row>
    <row r="405" spans="2:15" x14ac:dyDescent="0.25">
      <c r="B405" s="167">
        <f t="shared" si="6"/>
        <v>401</v>
      </c>
      <c r="C405" s="106"/>
      <c r="D405" s="96"/>
      <c r="E405" s="57"/>
      <c r="F405" s="57"/>
      <c r="G405" s="57"/>
      <c r="H405" s="76"/>
      <c r="I405" s="135"/>
      <c r="J405" s="139"/>
      <c r="K405" s="140"/>
      <c r="L405" s="147"/>
      <c r="M405" s="115"/>
      <c r="N405" s="140"/>
      <c r="O405" s="144"/>
    </row>
    <row r="406" spans="2:15" x14ac:dyDescent="0.25">
      <c r="B406" s="167">
        <f t="shared" si="6"/>
        <v>402</v>
      </c>
      <c r="C406" s="106"/>
      <c r="D406" s="96"/>
      <c r="E406" s="57"/>
      <c r="F406" s="57"/>
      <c r="G406" s="57"/>
      <c r="H406" s="76"/>
      <c r="I406" s="135"/>
      <c r="J406" s="139"/>
      <c r="K406" s="140"/>
      <c r="L406" s="147"/>
      <c r="M406" s="115"/>
      <c r="N406" s="140"/>
      <c r="O406" s="144"/>
    </row>
    <row r="407" spans="2:15" x14ac:dyDescent="0.25">
      <c r="B407" s="167">
        <f t="shared" si="6"/>
        <v>403</v>
      </c>
      <c r="C407" s="106"/>
      <c r="D407" s="96"/>
      <c r="E407" s="57"/>
      <c r="F407" s="57"/>
      <c r="G407" s="57"/>
      <c r="H407" s="76"/>
      <c r="I407" s="135"/>
      <c r="J407" s="139"/>
      <c r="K407" s="140"/>
      <c r="L407" s="147"/>
      <c r="M407" s="115"/>
      <c r="N407" s="140"/>
      <c r="O407" s="144"/>
    </row>
    <row r="408" spans="2:15" x14ac:dyDescent="0.25">
      <c r="B408" s="167">
        <f t="shared" si="6"/>
        <v>404</v>
      </c>
      <c r="C408" s="106"/>
      <c r="D408" s="96"/>
      <c r="E408" s="57"/>
      <c r="F408" s="57"/>
      <c r="G408" s="57"/>
      <c r="H408" s="76"/>
      <c r="I408" s="135"/>
      <c r="J408" s="139"/>
      <c r="K408" s="140"/>
      <c r="L408" s="147"/>
      <c r="M408" s="115"/>
      <c r="N408" s="140"/>
      <c r="O408" s="144"/>
    </row>
    <row r="409" spans="2:15" x14ac:dyDescent="0.25">
      <c r="B409" s="167">
        <f t="shared" si="6"/>
        <v>405</v>
      </c>
      <c r="C409" s="106"/>
      <c r="D409" s="96"/>
      <c r="E409" s="57"/>
      <c r="F409" s="57"/>
      <c r="G409" s="57"/>
      <c r="H409" s="76"/>
      <c r="I409" s="135"/>
      <c r="J409" s="139"/>
      <c r="K409" s="140"/>
      <c r="L409" s="147"/>
      <c r="M409" s="115"/>
      <c r="N409" s="140"/>
      <c r="O409" s="144"/>
    </row>
    <row r="410" spans="2:15" x14ac:dyDescent="0.25">
      <c r="B410" s="167">
        <f t="shared" si="6"/>
        <v>406</v>
      </c>
      <c r="C410" s="106"/>
      <c r="D410" s="96"/>
      <c r="E410" s="57"/>
      <c r="F410" s="57"/>
      <c r="G410" s="57"/>
      <c r="H410" s="76"/>
      <c r="I410" s="135"/>
      <c r="J410" s="139"/>
      <c r="K410" s="140"/>
      <c r="L410" s="147"/>
      <c r="M410" s="115"/>
      <c r="N410" s="140"/>
      <c r="O410" s="144"/>
    </row>
    <row r="411" spans="2:15" x14ac:dyDescent="0.25">
      <c r="B411" s="167">
        <f t="shared" si="6"/>
        <v>407</v>
      </c>
      <c r="C411" s="106"/>
      <c r="D411" s="96"/>
      <c r="E411" s="57"/>
      <c r="F411" s="57"/>
      <c r="G411" s="57"/>
      <c r="H411" s="76"/>
      <c r="I411" s="135"/>
      <c r="J411" s="139"/>
      <c r="K411" s="140"/>
      <c r="L411" s="147"/>
      <c r="M411" s="115"/>
      <c r="N411" s="140"/>
      <c r="O411" s="144"/>
    </row>
    <row r="412" spans="2:15" x14ac:dyDescent="0.25">
      <c r="B412" s="167">
        <f t="shared" si="6"/>
        <v>408</v>
      </c>
      <c r="C412" s="106"/>
      <c r="D412" s="96"/>
      <c r="E412" s="57"/>
      <c r="F412" s="57"/>
      <c r="G412" s="57"/>
      <c r="H412" s="76"/>
      <c r="I412" s="135"/>
      <c r="J412" s="139"/>
      <c r="K412" s="140"/>
      <c r="L412" s="147"/>
      <c r="M412" s="115"/>
      <c r="N412" s="140"/>
      <c r="O412" s="144"/>
    </row>
    <row r="413" spans="2:15" x14ac:dyDescent="0.25">
      <c r="B413" s="167">
        <f t="shared" si="6"/>
        <v>409</v>
      </c>
      <c r="C413" s="106"/>
      <c r="D413" s="96"/>
      <c r="E413" s="57"/>
      <c r="F413" s="57"/>
      <c r="G413" s="57"/>
      <c r="H413" s="76"/>
      <c r="I413" s="135"/>
      <c r="J413" s="139"/>
      <c r="K413" s="140"/>
      <c r="L413" s="147"/>
      <c r="M413" s="115"/>
      <c r="N413" s="140"/>
      <c r="O413" s="144"/>
    </row>
    <row r="414" spans="2:15" x14ac:dyDescent="0.25">
      <c r="B414" s="167">
        <f t="shared" si="6"/>
        <v>410</v>
      </c>
      <c r="C414" s="106"/>
      <c r="D414" s="96"/>
      <c r="E414" s="57"/>
      <c r="F414" s="57"/>
      <c r="G414" s="57"/>
      <c r="H414" s="76"/>
      <c r="I414" s="135"/>
      <c r="J414" s="139"/>
      <c r="K414" s="140"/>
      <c r="L414" s="147"/>
      <c r="M414" s="115"/>
      <c r="N414" s="140"/>
      <c r="O414" s="144"/>
    </row>
    <row r="415" spans="2:15" x14ac:dyDescent="0.25">
      <c r="B415" s="167">
        <f t="shared" si="6"/>
        <v>411</v>
      </c>
      <c r="C415" s="106"/>
      <c r="D415" s="96"/>
      <c r="E415" s="57"/>
      <c r="F415" s="57"/>
      <c r="G415" s="57"/>
      <c r="H415" s="76"/>
      <c r="I415" s="135"/>
      <c r="J415" s="139"/>
      <c r="K415" s="140"/>
      <c r="L415" s="147"/>
      <c r="M415" s="115"/>
      <c r="N415" s="140"/>
      <c r="O415" s="144"/>
    </row>
    <row r="416" spans="2:15" x14ac:dyDescent="0.25">
      <c r="B416" s="167">
        <f t="shared" si="6"/>
        <v>412</v>
      </c>
      <c r="C416" s="106"/>
      <c r="D416" s="96"/>
      <c r="E416" s="57"/>
      <c r="F416" s="57"/>
      <c r="G416" s="57"/>
      <c r="H416" s="76"/>
      <c r="I416" s="135"/>
      <c r="J416" s="139"/>
      <c r="K416" s="140"/>
      <c r="L416" s="147"/>
      <c r="M416" s="115"/>
      <c r="N416" s="140"/>
      <c r="O416" s="144"/>
    </row>
    <row r="417" spans="2:15" x14ac:dyDescent="0.25">
      <c r="B417" s="167">
        <f t="shared" si="6"/>
        <v>413</v>
      </c>
      <c r="C417" s="106"/>
      <c r="D417" s="96"/>
      <c r="E417" s="57"/>
      <c r="F417" s="57"/>
      <c r="G417" s="57"/>
      <c r="H417" s="76"/>
      <c r="I417" s="135"/>
      <c r="J417" s="139"/>
      <c r="K417" s="140"/>
      <c r="L417" s="147"/>
      <c r="M417" s="115"/>
      <c r="N417" s="140"/>
      <c r="O417" s="144"/>
    </row>
    <row r="418" spans="2:15" x14ac:dyDescent="0.25">
      <c r="B418" s="167">
        <f t="shared" si="6"/>
        <v>414</v>
      </c>
      <c r="C418" s="106"/>
      <c r="D418" s="96"/>
      <c r="E418" s="57"/>
      <c r="F418" s="57"/>
      <c r="G418" s="57"/>
      <c r="H418" s="76"/>
      <c r="I418" s="135"/>
      <c r="J418" s="139"/>
      <c r="K418" s="140"/>
      <c r="L418" s="147"/>
      <c r="M418" s="115"/>
      <c r="N418" s="140"/>
      <c r="O418" s="144"/>
    </row>
    <row r="419" spans="2:15" x14ac:dyDescent="0.25">
      <c r="B419" s="167">
        <f t="shared" si="6"/>
        <v>415</v>
      </c>
      <c r="C419" s="106"/>
      <c r="D419" s="96"/>
      <c r="E419" s="57"/>
      <c r="F419" s="57"/>
      <c r="G419" s="57"/>
      <c r="H419" s="76"/>
      <c r="I419" s="135"/>
      <c r="J419" s="139"/>
      <c r="K419" s="140"/>
      <c r="L419" s="147"/>
      <c r="M419" s="115"/>
      <c r="N419" s="140"/>
      <c r="O419" s="144"/>
    </row>
    <row r="420" spans="2:15" x14ac:dyDescent="0.25">
      <c r="B420" s="167">
        <f t="shared" si="6"/>
        <v>416</v>
      </c>
      <c r="C420" s="106"/>
      <c r="D420" s="96"/>
      <c r="E420" s="57"/>
      <c r="F420" s="57"/>
      <c r="G420" s="57"/>
      <c r="H420" s="76"/>
      <c r="I420" s="135"/>
      <c r="J420" s="139"/>
      <c r="K420" s="140"/>
      <c r="L420" s="147"/>
      <c r="M420" s="115"/>
      <c r="N420" s="140"/>
      <c r="O420" s="144"/>
    </row>
    <row r="421" spans="2:15" x14ac:dyDescent="0.25">
      <c r="B421" s="167">
        <f t="shared" si="6"/>
        <v>417</v>
      </c>
      <c r="C421" s="106"/>
      <c r="D421" s="96"/>
      <c r="E421" s="57"/>
      <c r="F421" s="57"/>
      <c r="G421" s="57"/>
      <c r="H421" s="76"/>
      <c r="I421" s="135"/>
      <c r="J421" s="139"/>
      <c r="K421" s="140"/>
      <c r="L421" s="147"/>
      <c r="M421" s="115"/>
      <c r="N421" s="140"/>
      <c r="O421" s="144"/>
    </row>
    <row r="422" spans="2:15" x14ac:dyDescent="0.25">
      <c r="B422" s="167">
        <f t="shared" si="6"/>
        <v>418</v>
      </c>
      <c r="C422" s="106"/>
      <c r="D422" s="96"/>
      <c r="E422" s="57"/>
      <c r="F422" s="57"/>
      <c r="G422" s="57"/>
      <c r="H422" s="76"/>
      <c r="I422" s="135"/>
      <c r="J422" s="139"/>
      <c r="K422" s="140"/>
      <c r="L422" s="147"/>
      <c r="M422" s="115"/>
      <c r="N422" s="140"/>
      <c r="O422" s="144"/>
    </row>
    <row r="423" spans="2:15" x14ac:dyDescent="0.25">
      <c r="B423" s="167">
        <f t="shared" si="6"/>
        <v>419</v>
      </c>
      <c r="C423" s="106"/>
      <c r="D423" s="96"/>
      <c r="E423" s="57"/>
      <c r="F423" s="57"/>
      <c r="G423" s="57"/>
      <c r="H423" s="76"/>
      <c r="I423" s="135"/>
      <c r="J423" s="139"/>
      <c r="K423" s="140"/>
      <c r="L423" s="147"/>
      <c r="M423" s="115"/>
      <c r="N423" s="140"/>
      <c r="O423" s="144"/>
    </row>
    <row r="424" spans="2:15" x14ac:dyDescent="0.25">
      <c r="B424" s="167">
        <f t="shared" si="6"/>
        <v>420</v>
      </c>
      <c r="C424" s="106"/>
      <c r="D424" s="96"/>
      <c r="E424" s="57"/>
      <c r="F424" s="57"/>
      <c r="G424" s="57"/>
      <c r="H424" s="76"/>
      <c r="I424" s="135"/>
      <c r="J424" s="139"/>
      <c r="K424" s="140"/>
      <c r="L424" s="147"/>
      <c r="M424" s="115"/>
      <c r="N424" s="140"/>
      <c r="O424" s="144"/>
    </row>
    <row r="425" spans="2:15" x14ac:dyDescent="0.25">
      <c r="B425" s="167">
        <f t="shared" si="6"/>
        <v>421</v>
      </c>
      <c r="C425" s="106"/>
      <c r="D425" s="96"/>
      <c r="E425" s="57"/>
      <c r="F425" s="57"/>
      <c r="G425" s="57"/>
      <c r="H425" s="76"/>
      <c r="I425" s="135"/>
      <c r="J425" s="139"/>
      <c r="K425" s="140"/>
      <c r="L425" s="147"/>
      <c r="M425" s="115"/>
      <c r="N425" s="140"/>
      <c r="O425" s="144"/>
    </row>
    <row r="426" spans="2:15" x14ac:dyDescent="0.25">
      <c r="B426" s="167">
        <f t="shared" si="6"/>
        <v>422</v>
      </c>
      <c r="C426" s="106"/>
      <c r="D426" s="96"/>
      <c r="E426" s="57"/>
      <c r="F426" s="57"/>
      <c r="G426" s="57"/>
      <c r="H426" s="76"/>
      <c r="I426" s="135"/>
      <c r="J426" s="139"/>
      <c r="K426" s="140"/>
      <c r="L426" s="147"/>
      <c r="M426" s="115"/>
      <c r="N426" s="140"/>
      <c r="O426" s="144"/>
    </row>
    <row r="427" spans="2:15" x14ac:dyDescent="0.25">
      <c r="B427" s="167">
        <f t="shared" si="6"/>
        <v>423</v>
      </c>
      <c r="C427" s="106"/>
      <c r="D427" s="96"/>
      <c r="E427" s="57"/>
      <c r="F427" s="57"/>
      <c r="G427" s="57"/>
      <c r="H427" s="76"/>
      <c r="I427" s="135"/>
      <c r="J427" s="139"/>
      <c r="K427" s="140"/>
      <c r="L427" s="147"/>
      <c r="M427" s="115"/>
      <c r="N427" s="140"/>
      <c r="O427" s="144"/>
    </row>
    <row r="428" spans="2:15" x14ac:dyDescent="0.25">
      <c r="B428" s="167">
        <f t="shared" si="6"/>
        <v>424</v>
      </c>
      <c r="C428" s="106"/>
      <c r="D428" s="96"/>
      <c r="E428" s="57"/>
      <c r="F428" s="57"/>
      <c r="G428" s="57"/>
      <c r="H428" s="76"/>
      <c r="I428" s="135"/>
      <c r="J428" s="139"/>
      <c r="K428" s="140"/>
      <c r="L428" s="147"/>
      <c r="M428" s="115"/>
      <c r="N428" s="140"/>
      <c r="O428" s="144"/>
    </row>
    <row r="429" spans="2:15" x14ac:dyDescent="0.25">
      <c r="B429" s="167">
        <f t="shared" si="6"/>
        <v>425</v>
      </c>
      <c r="C429" s="106"/>
      <c r="D429" s="96"/>
      <c r="E429" s="57"/>
      <c r="F429" s="57"/>
      <c r="G429" s="57"/>
      <c r="H429" s="76"/>
      <c r="I429" s="135"/>
      <c r="J429" s="139"/>
      <c r="K429" s="140"/>
      <c r="L429" s="147"/>
      <c r="M429" s="115"/>
      <c r="N429" s="140"/>
      <c r="O429" s="144"/>
    </row>
    <row r="430" spans="2:15" x14ac:dyDescent="0.25">
      <c r="B430" s="167">
        <f t="shared" si="6"/>
        <v>426</v>
      </c>
      <c r="C430" s="106"/>
      <c r="D430" s="96"/>
      <c r="E430" s="57"/>
      <c r="F430" s="57"/>
      <c r="G430" s="57"/>
      <c r="H430" s="76"/>
      <c r="I430" s="135"/>
      <c r="J430" s="139"/>
      <c r="K430" s="140"/>
      <c r="L430" s="147"/>
      <c r="M430" s="115"/>
      <c r="N430" s="140"/>
      <c r="O430" s="144"/>
    </row>
    <row r="431" spans="2:15" x14ac:dyDescent="0.25">
      <c r="B431" s="167">
        <f t="shared" si="6"/>
        <v>427</v>
      </c>
      <c r="C431" s="106"/>
      <c r="D431" s="96"/>
      <c r="E431" s="57"/>
      <c r="F431" s="57"/>
      <c r="G431" s="57"/>
      <c r="H431" s="76"/>
      <c r="I431" s="135"/>
      <c r="J431" s="139"/>
      <c r="K431" s="140"/>
      <c r="L431" s="147"/>
      <c r="M431" s="115"/>
      <c r="N431" s="140"/>
      <c r="O431" s="144"/>
    </row>
    <row r="432" spans="2:15" x14ac:dyDescent="0.25">
      <c r="B432" s="167">
        <f t="shared" si="6"/>
        <v>428</v>
      </c>
      <c r="C432" s="106"/>
      <c r="D432" s="96"/>
      <c r="E432" s="57"/>
      <c r="F432" s="57"/>
      <c r="G432" s="57"/>
      <c r="H432" s="76"/>
      <c r="I432" s="135"/>
      <c r="J432" s="139"/>
      <c r="K432" s="140"/>
      <c r="L432" s="147"/>
      <c r="M432" s="115"/>
      <c r="N432" s="140"/>
      <c r="O432" s="144"/>
    </row>
    <row r="433" spans="2:15" x14ac:dyDescent="0.25">
      <c r="B433" s="167">
        <f t="shared" si="6"/>
        <v>429</v>
      </c>
      <c r="C433" s="106"/>
      <c r="D433" s="96"/>
      <c r="E433" s="57"/>
      <c r="F433" s="57"/>
      <c r="G433" s="57"/>
      <c r="H433" s="76"/>
      <c r="I433" s="135"/>
      <c r="J433" s="139"/>
      <c r="K433" s="140"/>
      <c r="L433" s="147"/>
      <c r="M433" s="115"/>
      <c r="N433" s="140"/>
      <c r="O433" s="144"/>
    </row>
    <row r="434" spans="2:15" x14ac:dyDescent="0.25">
      <c r="B434" s="167">
        <f t="shared" si="6"/>
        <v>430</v>
      </c>
      <c r="C434" s="106"/>
      <c r="D434" s="96"/>
      <c r="E434" s="57"/>
      <c r="F434" s="57"/>
      <c r="G434" s="57"/>
      <c r="H434" s="76"/>
      <c r="I434" s="135"/>
      <c r="J434" s="139"/>
      <c r="K434" s="140"/>
      <c r="L434" s="147"/>
      <c r="M434" s="115"/>
      <c r="N434" s="140"/>
      <c r="O434" s="144"/>
    </row>
    <row r="435" spans="2:15" x14ac:dyDescent="0.25">
      <c r="B435" s="167">
        <f t="shared" si="6"/>
        <v>431</v>
      </c>
      <c r="C435" s="106"/>
      <c r="D435" s="96"/>
      <c r="E435" s="57"/>
      <c r="F435" s="57"/>
      <c r="G435" s="57"/>
      <c r="H435" s="76"/>
      <c r="I435" s="135"/>
      <c r="J435" s="139"/>
      <c r="K435" s="140"/>
      <c r="L435" s="147"/>
      <c r="M435" s="115"/>
      <c r="N435" s="140"/>
      <c r="O435" s="144"/>
    </row>
    <row r="436" spans="2:15" x14ac:dyDescent="0.25">
      <c r="B436" s="167">
        <f t="shared" si="6"/>
        <v>432</v>
      </c>
      <c r="C436" s="106"/>
      <c r="D436" s="57"/>
      <c r="E436" s="57"/>
      <c r="F436" s="57"/>
      <c r="G436" s="57"/>
      <c r="H436" s="76"/>
      <c r="I436" s="135"/>
      <c r="J436" s="139"/>
      <c r="K436" s="140"/>
      <c r="L436" s="147"/>
      <c r="M436" s="115"/>
      <c r="N436" s="140"/>
      <c r="O436" s="144"/>
    </row>
    <row r="437" spans="2:15" x14ac:dyDescent="0.25">
      <c r="B437" s="167">
        <f t="shared" si="6"/>
        <v>433</v>
      </c>
      <c r="C437" s="106"/>
      <c r="D437" s="57"/>
      <c r="E437" s="57"/>
      <c r="F437" s="57"/>
      <c r="G437" s="57"/>
      <c r="H437" s="76"/>
      <c r="I437" s="135"/>
      <c r="J437" s="139"/>
      <c r="K437" s="140"/>
      <c r="L437" s="147"/>
      <c r="M437" s="115"/>
      <c r="N437" s="140"/>
      <c r="O437" s="144"/>
    </row>
    <row r="438" spans="2:15" x14ac:dyDescent="0.25">
      <c r="B438" s="167">
        <f t="shared" si="6"/>
        <v>434</v>
      </c>
      <c r="C438" s="106"/>
      <c r="D438" s="57"/>
      <c r="E438" s="57"/>
      <c r="F438" s="57"/>
      <c r="G438" s="57"/>
      <c r="H438" s="76"/>
      <c r="I438" s="135"/>
      <c r="J438" s="139"/>
      <c r="K438" s="140"/>
      <c r="L438" s="147"/>
      <c r="M438" s="115"/>
      <c r="N438" s="140"/>
      <c r="O438" s="144"/>
    </row>
    <row r="439" spans="2:15" x14ac:dyDescent="0.25">
      <c r="B439" s="167">
        <f t="shared" si="6"/>
        <v>435</v>
      </c>
      <c r="C439" s="106"/>
      <c r="D439" s="57"/>
      <c r="E439" s="57"/>
      <c r="F439" s="57"/>
      <c r="G439" s="57"/>
      <c r="H439" s="76"/>
      <c r="I439" s="135"/>
      <c r="J439" s="139"/>
      <c r="K439" s="140"/>
      <c r="L439" s="147"/>
      <c r="M439" s="115"/>
      <c r="N439" s="140"/>
      <c r="O439" s="144"/>
    </row>
    <row r="440" spans="2:15" x14ac:dyDescent="0.25">
      <c r="B440" s="167">
        <f t="shared" si="6"/>
        <v>436</v>
      </c>
      <c r="C440" s="106"/>
      <c r="D440" s="57"/>
      <c r="E440" s="57"/>
      <c r="F440" s="57"/>
      <c r="G440" s="57"/>
      <c r="H440" s="76"/>
      <c r="I440" s="135"/>
      <c r="J440" s="139"/>
      <c r="K440" s="140"/>
      <c r="L440" s="147"/>
      <c r="M440" s="115"/>
      <c r="N440" s="140"/>
      <c r="O440" s="144"/>
    </row>
    <row r="441" spans="2:15" x14ac:dyDescent="0.25">
      <c r="B441" s="167">
        <f t="shared" si="6"/>
        <v>437</v>
      </c>
      <c r="C441" s="106"/>
      <c r="D441" s="57"/>
      <c r="E441" s="57"/>
      <c r="F441" s="57"/>
      <c r="G441" s="57"/>
      <c r="H441" s="76"/>
      <c r="I441" s="135"/>
      <c r="J441" s="139"/>
      <c r="K441" s="140"/>
      <c r="L441" s="147"/>
      <c r="M441" s="115"/>
      <c r="N441" s="140"/>
      <c r="O441" s="144"/>
    </row>
    <row r="442" spans="2:15" x14ac:dyDescent="0.25">
      <c r="B442" s="167">
        <f t="shared" si="6"/>
        <v>438</v>
      </c>
      <c r="C442" s="106"/>
      <c r="D442" s="57"/>
      <c r="E442" s="57"/>
      <c r="F442" s="57"/>
      <c r="G442" s="57"/>
      <c r="H442" s="76"/>
      <c r="I442" s="135"/>
      <c r="J442" s="139"/>
      <c r="K442" s="140"/>
      <c r="L442" s="147"/>
      <c r="M442" s="115"/>
      <c r="N442" s="140"/>
      <c r="O442" s="144"/>
    </row>
    <row r="443" spans="2:15" x14ac:dyDescent="0.25">
      <c r="B443" s="167">
        <f t="shared" si="6"/>
        <v>439</v>
      </c>
      <c r="C443" s="106"/>
      <c r="D443" s="57"/>
      <c r="E443" s="57"/>
      <c r="F443" s="57"/>
      <c r="G443" s="57"/>
      <c r="H443" s="76"/>
      <c r="I443" s="135"/>
      <c r="J443" s="139"/>
      <c r="K443" s="140"/>
      <c r="L443" s="147"/>
      <c r="M443" s="115"/>
      <c r="N443" s="140"/>
      <c r="O443" s="144"/>
    </row>
    <row r="444" spans="2:15" x14ac:dyDescent="0.25">
      <c r="B444" s="167">
        <f t="shared" si="6"/>
        <v>440</v>
      </c>
      <c r="C444" s="106"/>
      <c r="D444" s="57"/>
      <c r="E444" s="57"/>
      <c r="F444" s="57"/>
      <c r="G444" s="57"/>
      <c r="H444" s="76"/>
      <c r="I444" s="135"/>
      <c r="J444" s="139"/>
      <c r="K444" s="140"/>
      <c r="L444" s="147"/>
      <c r="M444" s="115"/>
      <c r="N444" s="140"/>
      <c r="O444" s="144"/>
    </row>
    <row r="445" spans="2:15" x14ac:dyDescent="0.25">
      <c r="B445" s="167">
        <f t="shared" si="6"/>
        <v>441</v>
      </c>
      <c r="C445" s="106"/>
      <c r="D445" s="57"/>
      <c r="E445" s="57"/>
      <c r="F445" s="57"/>
      <c r="G445" s="57"/>
      <c r="H445" s="76"/>
      <c r="I445" s="135"/>
      <c r="J445" s="139"/>
      <c r="K445" s="140"/>
      <c r="L445" s="147"/>
      <c r="M445" s="115"/>
      <c r="N445" s="140"/>
      <c r="O445" s="144"/>
    </row>
    <row r="446" spans="2:15" x14ac:dyDescent="0.25">
      <c r="B446" s="167">
        <f t="shared" si="6"/>
        <v>442</v>
      </c>
      <c r="C446" s="106"/>
      <c r="D446" s="57"/>
      <c r="E446" s="57"/>
      <c r="F446" s="57"/>
      <c r="G446" s="57"/>
      <c r="H446" s="76"/>
      <c r="I446" s="135"/>
      <c r="J446" s="139"/>
      <c r="K446" s="140"/>
      <c r="L446" s="147"/>
      <c r="M446" s="115"/>
      <c r="N446" s="140"/>
      <c r="O446" s="144"/>
    </row>
    <row r="447" spans="2:15" x14ac:dyDescent="0.25">
      <c r="B447" s="167">
        <f t="shared" si="6"/>
        <v>443</v>
      </c>
      <c r="C447" s="106"/>
      <c r="D447" s="57"/>
      <c r="E447" s="57"/>
      <c r="F447" s="57"/>
      <c r="G447" s="57"/>
      <c r="H447" s="76"/>
      <c r="I447" s="135"/>
      <c r="J447" s="139"/>
      <c r="K447" s="140"/>
      <c r="L447" s="147"/>
      <c r="M447" s="115"/>
      <c r="N447" s="140"/>
      <c r="O447" s="144"/>
    </row>
    <row r="448" spans="2:15" x14ac:dyDescent="0.25">
      <c r="B448" s="167">
        <f t="shared" si="6"/>
        <v>444</v>
      </c>
      <c r="C448" s="106"/>
      <c r="D448" s="57"/>
      <c r="E448" s="57"/>
      <c r="F448" s="57"/>
      <c r="G448" s="57"/>
      <c r="H448" s="76"/>
      <c r="I448" s="135"/>
      <c r="J448" s="139"/>
      <c r="K448" s="140"/>
      <c r="L448" s="147"/>
      <c r="M448" s="115"/>
      <c r="N448" s="140"/>
      <c r="O448" s="144"/>
    </row>
    <row r="449" spans="2:15" x14ac:dyDescent="0.25">
      <c r="B449" s="167">
        <f t="shared" si="6"/>
        <v>445</v>
      </c>
      <c r="C449" s="106"/>
      <c r="D449" s="57"/>
      <c r="E449" s="57"/>
      <c r="F449" s="57"/>
      <c r="G449" s="57"/>
      <c r="H449" s="76"/>
      <c r="I449" s="135"/>
      <c r="J449" s="139"/>
      <c r="K449" s="140"/>
      <c r="L449" s="147"/>
      <c r="M449" s="115"/>
      <c r="N449" s="140"/>
      <c r="O449" s="144"/>
    </row>
    <row r="450" spans="2:15" x14ac:dyDescent="0.25">
      <c r="B450" s="167">
        <f t="shared" si="6"/>
        <v>446</v>
      </c>
      <c r="C450" s="106"/>
      <c r="D450" s="57"/>
      <c r="E450" s="57"/>
      <c r="F450" s="57"/>
      <c r="G450" s="57"/>
      <c r="H450" s="76"/>
      <c r="I450" s="135"/>
      <c r="J450" s="139"/>
      <c r="K450" s="140"/>
      <c r="L450" s="147"/>
      <c r="M450" s="115"/>
      <c r="N450" s="140"/>
      <c r="O450" s="144"/>
    </row>
    <row r="451" spans="2:15" x14ac:dyDescent="0.25">
      <c r="B451" s="167">
        <f t="shared" si="6"/>
        <v>447</v>
      </c>
      <c r="C451" s="106"/>
      <c r="D451" s="57"/>
      <c r="E451" s="57"/>
      <c r="F451" s="57"/>
      <c r="G451" s="57"/>
      <c r="H451" s="76"/>
      <c r="I451" s="135"/>
      <c r="J451" s="139"/>
      <c r="K451" s="140"/>
      <c r="L451" s="147"/>
      <c r="M451" s="115"/>
      <c r="N451" s="140"/>
      <c r="O451" s="144"/>
    </row>
    <row r="452" spans="2:15" x14ac:dyDescent="0.25">
      <c r="B452" s="167">
        <f t="shared" si="6"/>
        <v>448</v>
      </c>
      <c r="C452" s="106"/>
      <c r="D452" s="57"/>
      <c r="E452" s="57"/>
      <c r="F452" s="57"/>
      <c r="G452" s="57"/>
      <c r="H452" s="76"/>
      <c r="I452" s="135"/>
      <c r="J452" s="139"/>
      <c r="K452" s="140"/>
      <c r="L452" s="147"/>
      <c r="M452" s="115"/>
      <c r="N452" s="140"/>
      <c r="O452" s="144"/>
    </row>
    <row r="453" spans="2:15" x14ac:dyDescent="0.25">
      <c r="B453" s="167">
        <f t="shared" si="6"/>
        <v>449</v>
      </c>
      <c r="C453" s="106"/>
      <c r="D453" s="57"/>
      <c r="E453" s="57"/>
      <c r="F453" s="57"/>
      <c r="G453" s="57"/>
      <c r="H453" s="76"/>
      <c r="I453" s="135"/>
      <c r="J453" s="139"/>
      <c r="K453" s="140"/>
      <c r="L453" s="147"/>
      <c r="M453" s="115"/>
      <c r="N453" s="140"/>
      <c r="O453" s="144"/>
    </row>
    <row r="454" spans="2:15" x14ac:dyDescent="0.25">
      <c r="B454" s="167">
        <f t="shared" si="6"/>
        <v>450</v>
      </c>
      <c r="C454" s="106"/>
      <c r="D454" s="57"/>
      <c r="E454" s="57"/>
      <c r="F454" s="57"/>
      <c r="G454" s="57"/>
      <c r="H454" s="76"/>
      <c r="I454" s="135"/>
      <c r="J454" s="139"/>
      <c r="K454" s="140"/>
      <c r="L454" s="147"/>
      <c r="M454" s="115"/>
      <c r="N454" s="140"/>
      <c r="O454" s="144"/>
    </row>
    <row r="455" spans="2:15" x14ac:dyDescent="0.25">
      <c r="B455" s="167">
        <f t="shared" ref="B455:B518" si="7">B454+1</f>
        <v>451</v>
      </c>
      <c r="C455" s="106"/>
      <c r="D455" s="57"/>
      <c r="E455" s="57"/>
      <c r="F455" s="57"/>
      <c r="G455" s="57"/>
      <c r="H455" s="76"/>
      <c r="I455" s="135"/>
      <c r="J455" s="139"/>
      <c r="K455" s="140"/>
      <c r="L455" s="147"/>
      <c r="M455" s="115"/>
      <c r="N455" s="140"/>
      <c r="O455" s="144"/>
    </row>
    <row r="456" spans="2:15" x14ac:dyDescent="0.25">
      <c r="B456" s="167">
        <f t="shared" si="7"/>
        <v>452</v>
      </c>
      <c r="C456" s="106"/>
      <c r="D456" s="57"/>
      <c r="E456" s="57"/>
      <c r="F456" s="57"/>
      <c r="G456" s="57"/>
      <c r="H456" s="76"/>
      <c r="I456" s="135"/>
      <c r="J456" s="139"/>
      <c r="K456" s="140"/>
      <c r="L456" s="147"/>
      <c r="M456" s="115"/>
      <c r="N456" s="140"/>
      <c r="O456" s="144"/>
    </row>
    <row r="457" spans="2:15" x14ac:dyDescent="0.25">
      <c r="B457" s="167">
        <f t="shared" si="7"/>
        <v>453</v>
      </c>
      <c r="C457" s="106"/>
      <c r="D457" s="57"/>
      <c r="E457" s="57"/>
      <c r="F457" s="57"/>
      <c r="G457" s="57"/>
      <c r="H457" s="76"/>
      <c r="I457" s="135"/>
      <c r="J457" s="139"/>
      <c r="K457" s="140"/>
      <c r="L457" s="147"/>
      <c r="M457" s="115"/>
      <c r="N457" s="140"/>
      <c r="O457" s="144"/>
    </row>
    <row r="458" spans="2:15" x14ac:dyDescent="0.25">
      <c r="B458" s="167">
        <f t="shared" si="7"/>
        <v>454</v>
      </c>
      <c r="C458" s="106"/>
      <c r="D458" s="57"/>
      <c r="E458" s="57"/>
      <c r="F458" s="57"/>
      <c r="G458" s="57"/>
      <c r="H458" s="76"/>
      <c r="I458" s="135"/>
      <c r="J458" s="139"/>
      <c r="K458" s="140"/>
      <c r="L458" s="147"/>
      <c r="M458" s="115"/>
      <c r="N458" s="140"/>
      <c r="O458" s="144"/>
    </row>
    <row r="459" spans="2:15" x14ac:dyDescent="0.25">
      <c r="B459" s="167">
        <f t="shared" si="7"/>
        <v>455</v>
      </c>
      <c r="C459" s="106"/>
      <c r="D459" s="57"/>
      <c r="E459" s="57"/>
      <c r="F459" s="57"/>
      <c r="G459" s="57"/>
      <c r="H459" s="76"/>
      <c r="I459" s="135"/>
      <c r="J459" s="139"/>
      <c r="K459" s="140"/>
      <c r="L459" s="147"/>
      <c r="M459" s="115"/>
      <c r="N459" s="140"/>
      <c r="O459" s="144"/>
    </row>
    <row r="460" spans="2:15" x14ac:dyDescent="0.25">
      <c r="B460" s="167">
        <f t="shared" si="7"/>
        <v>456</v>
      </c>
      <c r="C460" s="106"/>
      <c r="D460" s="57"/>
      <c r="E460" s="57"/>
      <c r="F460" s="57"/>
      <c r="G460" s="57"/>
      <c r="H460" s="76"/>
      <c r="I460" s="135"/>
      <c r="J460" s="139"/>
      <c r="K460" s="140"/>
      <c r="L460" s="147"/>
      <c r="M460" s="115"/>
      <c r="N460" s="140"/>
      <c r="O460" s="144"/>
    </row>
    <row r="461" spans="2:15" x14ac:dyDescent="0.25">
      <c r="B461" s="167">
        <f t="shared" si="7"/>
        <v>457</v>
      </c>
      <c r="C461" s="106"/>
      <c r="D461" s="76"/>
      <c r="E461" s="57"/>
      <c r="F461" s="57"/>
      <c r="G461" s="57"/>
      <c r="H461" s="76"/>
      <c r="I461" s="135"/>
      <c r="J461" s="139"/>
      <c r="K461" s="140"/>
      <c r="L461" s="147"/>
      <c r="M461" s="115"/>
      <c r="N461" s="140"/>
      <c r="O461" s="144"/>
    </row>
    <row r="462" spans="2:15" x14ac:dyDescent="0.25">
      <c r="B462" s="167">
        <f t="shared" si="7"/>
        <v>458</v>
      </c>
      <c r="C462" s="106"/>
      <c r="D462" s="57"/>
      <c r="E462" s="57"/>
      <c r="F462" s="57"/>
      <c r="G462" s="57"/>
      <c r="H462" s="76"/>
      <c r="I462" s="135"/>
      <c r="J462" s="139"/>
      <c r="K462" s="140"/>
      <c r="L462" s="147"/>
      <c r="M462" s="115"/>
      <c r="N462" s="140"/>
      <c r="O462" s="144"/>
    </row>
    <row r="463" spans="2:15" x14ac:dyDescent="0.25">
      <c r="B463" s="167">
        <f t="shared" si="7"/>
        <v>459</v>
      </c>
      <c r="C463" s="106"/>
      <c r="D463" s="57"/>
      <c r="E463" s="57"/>
      <c r="F463" s="57"/>
      <c r="G463" s="57"/>
      <c r="H463" s="76"/>
      <c r="I463" s="135"/>
      <c r="J463" s="139"/>
      <c r="K463" s="140"/>
      <c r="L463" s="147"/>
      <c r="M463" s="115"/>
      <c r="N463" s="140"/>
      <c r="O463" s="144"/>
    </row>
    <row r="464" spans="2:15" x14ac:dyDescent="0.25">
      <c r="B464" s="167">
        <f t="shared" si="7"/>
        <v>460</v>
      </c>
      <c r="C464" s="106"/>
      <c r="D464" s="57"/>
      <c r="E464" s="57"/>
      <c r="F464" s="57"/>
      <c r="G464" s="57"/>
      <c r="H464" s="76"/>
      <c r="I464" s="135"/>
      <c r="J464" s="139"/>
      <c r="K464" s="140"/>
      <c r="L464" s="147"/>
      <c r="M464" s="115"/>
      <c r="N464" s="140"/>
      <c r="O464" s="144"/>
    </row>
    <row r="465" spans="2:15" x14ac:dyDescent="0.25">
      <c r="B465" s="167">
        <f t="shared" si="7"/>
        <v>461</v>
      </c>
      <c r="C465" s="106"/>
      <c r="D465" s="57"/>
      <c r="E465" s="57"/>
      <c r="F465" s="57"/>
      <c r="G465" s="57"/>
      <c r="H465" s="76"/>
      <c r="I465" s="135"/>
      <c r="J465" s="139"/>
      <c r="K465" s="140"/>
      <c r="L465" s="147"/>
      <c r="M465" s="115"/>
      <c r="N465" s="140"/>
      <c r="O465" s="144"/>
    </row>
    <row r="466" spans="2:15" x14ac:dyDescent="0.25">
      <c r="B466" s="167">
        <f t="shared" si="7"/>
        <v>462</v>
      </c>
      <c r="C466" s="106"/>
      <c r="D466" s="57"/>
      <c r="E466" s="57"/>
      <c r="F466" s="57"/>
      <c r="G466" s="57"/>
      <c r="H466" s="76"/>
      <c r="I466" s="135"/>
      <c r="J466" s="139"/>
      <c r="K466" s="140"/>
      <c r="L466" s="147"/>
      <c r="M466" s="115"/>
      <c r="N466" s="140"/>
      <c r="O466" s="144"/>
    </row>
    <row r="467" spans="2:15" x14ac:dyDescent="0.25">
      <c r="B467" s="167">
        <f t="shared" si="7"/>
        <v>463</v>
      </c>
      <c r="C467" s="106"/>
      <c r="D467" s="57"/>
      <c r="E467" s="57"/>
      <c r="F467" s="57"/>
      <c r="G467" s="57"/>
      <c r="H467" s="76"/>
      <c r="I467" s="135"/>
      <c r="J467" s="139"/>
      <c r="K467" s="140"/>
      <c r="L467" s="147"/>
      <c r="M467" s="115"/>
      <c r="N467" s="140"/>
      <c r="O467" s="144"/>
    </row>
    <row r="468" spans="2:15" x14ac:dyDescent="0.25">
      <c r="B468" s="167">
        <f t="shared" si="7"/>
        <v>464</v>
      </c>
      <c r="C468" s="106"/>
      <c r="D468" s="57"/>
      <c r="E468" s="57"/>
      <c r="F468" s="57"/>
      <c r="G468" s="57"/>
      <c r="H468" s="76"/>
      <c r="I468" s="135"/>
      <c r="J468" s="139"/>
      <c r="K468" s="140"/>
      <c r="L468" s="147"/>
      <c r="M468" s="115"/>
      <c r="N468" s="140"/>
      <c r="O468" s="144"/>
    </row>
    <row r="469" spans="2:15" x14ac:dyDescent="0.25">
      <c r="B469" s="167">
        <f t="shared" si="7"/>
        <v>465</v>
      </c>
      <c r="C469" s="106"/>
      <c r="D469" s="57"/>
      <c r="E469" s="57"/>
      <c r="F469" s="57"/>
      <c r="G469" s="57"/>
      <c r="H469" s="76"/>
      <c r="I469" s="135"/>
      <c r="J469" s="139"/>
      <c r="K469" s="140"/>
      <c r="L469" s="147"/>
      <c r="M469" s="115"/>
      <c r="N469" s="140"/>
      <c r="O469" s="144"/>
    </row>
    <row r="470" spans="2:15" x14ac:dyDescent="0.25">
      <c r="B470" s="167">
        <f t="shared" si="7"/>
        <v>466</v>
      </c>
      <c r="C470" s="106"/>
      <c r="D470" s="57"/>
      <c r="E470" s="57"/>
      <c r="F470" s="57"/>
      <c r="G470" s="57"/>
      <c r="H470" s="76"/>
      <c r="I470" s="135"/>
      <c r="J470" s="139"/>
      <c r="K470" s="140"/>
      <c r="L470" s="147"/>
      <c r="M470" s="115"/>
      <c r="N470" s="140"/>
      <c r="O470" s="144"/>
    </row>
    <row r="471" spans="2:15" x14ac:dyDescent="0.25">
      <c r="B471" s="167">
        <f t="shared" si="7"/>
        <v>467</v>
      </c>
      <c r="C471" s="106"/>
      <c r="D471" s="57"/>
      <c r="E471" s="57"/>
      <c r="F471" s="57"/>
      <c r="G471" s="57"/>
      <c r="H471" s="76"/>
      <c r="I471" s="135"/>
      <c r="J471" s="139"/>
      <c r="K471" s="140"/>
      <c r="L471" s="147"/>
      <c r="M471" s="115"/>
      <c r="N471" s="140"/>
      <c r="O471" s="144"/>
    </row>
    <row r="472" spans="2:15" x14ac:dyDescent="0.25">
      <c r="B472" s="167">
        <f t="shared" si="7"/>
        <v>468</v>
      </c>
      <c r="C472" s="106"/>
      <c r="D472" s="57"/>
      <c r="E472" s="57"/>
      <c r="F472" s="57"/>
      <c r="G472" s="57"/>
      <c r="H472" s="76"/>
      <c r="I472" s="135"/>
      <c r="J472" s="139"/>
      <c r="K472" s="140"/>
      <c r="L472" s="147"/>
      <c r="M472" s="115"/>
      <c r="N472" s="140"/>
      <c r="O472" s="144"/>
    </row>
    <row r="473" spans="2:15" x14ac:dyDescent="0.25">
      <c r="B473" s="167">
        <f t="shared" si="7"/>
        <v>469</v>
      </c>
      <c r="C473" s="106"/>
      <c r="D473" s="57"/>
      <c r="E473" s="57"/>
      <c r="F473" s="57"/>
      <c r="G473" s="57"/>
      <c r="H473" s="76"/>
      <c r="I473" s="135"/>
      <c r="J473" s="139"/>
      <c r="K473" s="140"/>
      <c r="L473" s="147"/>
      <c r="M473" s="115"/>
      <c r="N473" s="140"/>
      <c r="O473" s="144"/>
    </row>
    <row r="474" spans="2:15" x14ac:dyDescent="0.25">
      <c r="B474" s="167">
        <f t="shared" si="7"/>
        <v>470</v>
      </c>
      <c r="C474" s="106"/>
      <c r="D474" s="57"/>
      <c r="E474" s="57"/>
      <c r="F474" s="57"/>
      <c r="G474" s="57"/>
      <c r="H474" s="76"/>
      <c r="I474" s="135"/>
      <c r="J474" s="139"/>
      <c r="K474" s="140"/>
      <c r="L474" s="147"/>
      <c r="M474" s="115"/>
      <c r="N474" s="140"/>
      <c r="O474" s="144"/>
    </row>
    <row r="475" spans="2:15" x14ac:dyDescent="0.25">
      <c r="B475" s="167">
        <f t="shared" si="7"/>
        <v>471</v>
      </c>
      <c r="C475" s="106"/>
      <c r="D475" s="57"/>
      <c r="E475" s="57"/>
      <c r="F475" s="57"/>
      <c r="G475" s="57"/>
      <c r="H475" s="76"/>
      <c r="I475" s="135"/>
      <c r="J475" s="139"/>
      <c r="K475" s="140"/>
      <c r="L475" s="147"/>
      <c r="M475" s="115"/>
      <c r="N475" s="140"/>
      <c r="O475" s="144"/>
    </row>
    <row r="476" spans="2:15" x14ac:dyDescent="0.25">
      <c r="B476" s="167">
        <f t="shared" si="7"/>
        <v>472</v>
      </c>
      <c r="C476" s="106"/>
      <c r="D476" s="57"/>
      <c r="E476" s="57"/>
      <c r="F476" s="57"/>
      <c r="G476" s="57"/>
      <c r="H476" s="76"/>
      <c r="I476" s="135"/>
      <c r="J476" s="139"/>
      <c r="K476" s="140"/>
      <c r="L476" s="147"/>
      <c r="M476" s="115"/>
      <c r="N476" s="140"/>
      <c r="O476" s="144"/>
    </row>
    <row r="477" spans="2:15" x14ac:dyDescent="0.25">
      <c r="B477" s="167">
        <f t="shared" si="7"/>
        <v>473</v>
      </c>
      <c r="C477" s="106"/>
      <c r="D477" s="57"/>
      <c r="E477" s="57"/>
      <c r="F477" s="57"/>
      <c r="G477" s="57"/>
      <c r="H477" s="76"/>
      <c r="I477" s="135"/>
      <c r="J477" s="139"/>
      <c r="K477" s="140"/>
      <c r="L477" s="147"/>
      <c r="M477" s="115"/>
      <c r="N477" s="140"/>
      <c r="O477" s="144"/>
    </row>
    <row r="478" spans="2:15" x14ac:dyDescent="0.25">
      <c r="B478" s="167">
        <f t="shared" si="7"/>
        <v>474</v>
      </c>
      <c r="C478" s="106"/>
      <c r="D478" s="57"/>
      <c r="E478" s="57"/>
      <c r="F478" s="57"/>
      <c r="G478" s="57"/>
      <c r="H478" s="76"/>
      <c r="I478" s="135"/>
      <c r="J478" s="139"/>
      <c r="K478" s="140"/>
      <c r="L478" s="147"/>
      <c r="M478" s="115"/>
      <c r="N478" s="140"/>
      <c r="O478" s="144"/>
    </row>
    <row r="479" spans="2:15" x14ac:dyDescent="0.25">
      <c r="B479" s="167">
        <f t="shared" si="7"/>
        <v>475</v>
      </c>
      <c r="C479" s="106"/>
      <c r="D479" s="57"/>
      <c r="E479" s="57"/>
      <c r="F479" s="57"/>
      <c r="G479" s="57"/>
      <c r="H479" s="76"/>
      <c r="I479" s="135"/>
      <c r="J479" s="139"/>
      <c r="K479" s="140"/>
      <c r="L479" s="147"/>
      <c r="M479" s="115"/>
      <c r="N479" s="140"/>
      <c r="O479" s="144"/>
    </row>
    <row r="480" spans="2:15" x14ac:dyDescent="0.25">
      <c r="B480" s="167">
        <f t="shared" si="7"/>
        <v>476</v>
      </c>
      <c r="C480" s="106"/>
      <c r="D480" s="57"/>
      <c r="E480" s="57"/>
      <c r="F480" s="57"/>
      <c r="G480" s="57"/>
      <c r="H480" s="76"/>
      <c r="I480" s="135"/>
      <c r="J480" s="139"/>
      <c r="K480" s="140"/>
      <c r="L480" s="147"/>
      <c r="M480" s="115"/>
      <c r="N480" s="140"/>
      <c r="O480" s="144"/>
    </row>
    <row r="481" spans="2:15" x14ac:dyDescent="0.25">
      <c r="B481" s="167">
        <f t="shared" si="7"/>
        <v>477</v>
      </c>
      <c r="C481" s="106"/>
      <c r="D481" s="57"/>
      <c r="E481" s="57"/>
      <c r="F481" s="57"/>
      <c r="G481" s="57"/>
      <c r="H481" s="76"/>
      <c r="I481" s="135"/>
      <c r="J481" s="139"/>
      <c r="K481" s="140"/>
      <c r="L481" s="147"/>
      <c r="M481" s="115"/>
      <c r="N481" s="140"/>
      <c r="O481" s="144"/>
    </row>
    <row r="482" spans="2:15" x14ac:dyDescent="0.25">
      <c r="B482" s="167">
        <f t="shared" si="7"/>
        <v>478</v>
      </c>
      <c r="C482" s="106"/>
      <c r="D482" s="57"/>
      <c r="E482" s="57"/>
      <c r="F482" s="57"/>
      <c r="G482" s="57"/>
      <c r="H482" s="76"/>
      <c r="I482" s="135"/>
      <c r="J482" s="139"/>
      <c r="K482" s="140"/>
      <c r="L482" s="147"/>
      <c r="M482" s="115"/>
      <c r="N482" s="140"/>
      <c r="O482" s="144"/>
    </row>
    <row r="483" spans="2:15" x14ac:dyDescent="0.25">
      <c r="B483" s="167">
        <f t="shared" si="7"/>
        <v>479</v>
      </c>
      <c r="C483" s="106"/>
      <c r="D483" s="57"/>
      <c r="E483" s="57"/>
      <c r="F483" s="57"/>
      <c r="G483" s="57"/>
      <c r="H483" s="76"/>
      <c r="I483" s="135"/>
      <c r="J483" s="139"/>
      <c r="K483" s="140"/>
      <c r="L483" s="147"/>
      <c r="M483" s="115"/>
      <c r="N483" s="140"/>
      <c r="O483" s="144"/>
    </row>
    <row r="484" spans="2:15" x14ac:dyDescent="0.25">
      <c r="B484" s="167">
        <f t="shared" si="7"/>
        <v>480</v>
      </c>
      <c r="C484" s="106"/>
      <c r="D484" s="57"/>
      <c r="E484" s="57"/>
      <c r="F484" s="57"/>
      <c r="G484" s="57"/>
      <c r="H484" s="76"/>
      <c r="I484" s="135"/>
      <c r="J484" s="139"/>
      <c r="K484" s="140"/>
      <c r="L484" s="147"/>
      <c r="M484" s="115"/>
      <c r="N484" s="140"/>
      <c r="O484" s="144"/>
    </row>
    <row r="485" spans="2:15" x14ac:dyDescent="0.25">
      <c r="B485" s="167">
        <f t="shared" si="7"/>
        <v>481</v>
      </c>
      <c r="C485" s="106"/>
      <c r="D485" s="57"/>
      <c r="E485" s="57"/>
      <c r="F485" s="57"/>
      <c r="G485" s="57"/>
      <c r="H485" s="76"/>
      <c r="I485" s="135"/>
      <c r="J485" s="139"/>
      <c r="K485" s="140"/>
      <c r="L485" s="147"/>
      <c r="M485" s="115"/>
      <c r="N485" s="140"/>
      <c r="O485" s="144"/>
    </row>
    <row r="486" spans="2:15" x14ac:dyDescent="0.25">
      <c r="B486" s="167">
        <f t="shared" si="7"/>
        <v>482</v>
      </c>
      <c r="C486" s="106"/>
      <c r="D486" s="57"/>
      <c r="E486" s="57"/>
      <c r="F486" s="57"/>
      <c r="G486" s="57"/>
      <c r="H486" s="76"/>
      <c r="I486" s="135"/>
      <c r="J486" s="139"/>
      <c r="K486" s="140"/>
      <c r="L486" s="147"/>
      <c r="M486" s="115"/>
      <c r="N486" s="140"/>
      <c r="O486" s="144"/>
    </row>
    <row r="487" spans="2:15" x14ac:dyDescent="0.25">
      <c r="B487" s="167">
        <f t="shared" si="7"/>
        <v>483</v>
      </c>
      <c r="C487" s="106"/>
      <c r="D487" s="57"/>
      <c r="E487" s="57"/>
      <c r="F487" s="57"/>
      <c r="G487" s="57"/>
      <c r="H487" s="76"/>
      <c r="I487" s="135"/>
      <c r="J487" s="139"/>
      <c r="K487" s="140"/>
      <c r="L487" s="147"/>
      <c r="M487" s="115"/>
      <c r="N487" s="140"/>
      <c r="O487" s="144"/>
    </row>
    <row r="488" spans="2:15" x14ac:dyDescent="0.25">
      <c r="B488" s="167">
        <f t="shared" si="7"/>
        <v>484</v>
      </c>
      <c r="C488" s="106"/>
      <c r="D488" s="57"/>
      <c r="E488" s="57"/>
      <c r="F488" s="57"/>
      <c r="G488" s="57"/>
      <c r="H488" s="76"/>
      <c r="I488" s="135"/>
      <c r="J488" s="139"/>
      <c r="K488" s="140"/>
      <c r="L488" s="147"/>
      <c r="M488" s="115"/>
      <c r="N488" s="140"/>
      <c r="O488" s="144"/>
    </row>
    <row r="489" spans="2:15" x14ac:dyDescent="0.25">
      <c r="B489" s="167">
        <f t="shared" si="7"/>
        <v>485</v>
      </c>
      <c r="C489" s="106"/>
      <c r="D489" s="57"/>
      <c r="E489" s="57"/>
      <c r="F489" s="57"/>
      <c r="G489" s="57"/>
      <c r="H489" s="76"/>
      <c r="I489" s="135"/>
      <c r="J489" s="139"/>
      <c r="K489" s="140"/>
      <c r="L489" s="147"/>
      <c r="M489" s="115"/>
      <c r="N489" s="140"/>
      <c r="O489" s="144"/>
    </row>
    <row r="490" spans="2:15" x14ac:dyDescent="0.25">
      <c r="B490" s="167">
        <f t="shared" si="7"/>
        <v>486</v>
      </c>
      <c r="C490" s="106"/>
      <c r="D490" s="57"/>
      <c r="E490" s="57"/>
      <c r="F490" s="57"/>
      <c r="G490" s="57"/>
      <c r="H490" s="76"/>
      <c r="I490" s="135"/>
      <c r="J490" s="139"/>
      <c r="K490" s="140"/>
      <c r="L490" s="147"/>
      <c r="M490" s="115"/>
      <c r="N490" s="140"/>
      <c r="O490" s="144"/>
    </row>
    <row r="491" spans="2:15" x14ac:dyDescent="0.25">
      <c r="B491" s="167">
        <f t="shared" si="7"/>
        <v>487</v>
      </c>
      <c r="C491" s="106"/>
      <c r="D491" s="57"/>
      <c r="E491" s="57"/>
      <c r="F491" s="57"/>
      <c r="G491" s="57"/>
      <c r="H491" s="76"/>
      <c r="I491" s="135"/>
      <c r="J491" s="139"/>
      <c r="K491" s="140"/>
      <c r="L491" s="147"/>
      <c r="M491" s="115"/>
      <c r="N491" s="140"/>
      <c r="O491" s="144"/>
    </row>
    <row r="492" spans="2:15" x14ac:dyDescent="0.25">
      <c r="B492" s="167">
        <f t="shared" si="7"/>
        <v>488</v>
      </c>
      <c r="C492" s="106"/>
      <c r="D492" s="57"/>
      <c r="E492" s="57"/>
      <c r="F492" s="57"/>
      <c r="G492" s="57"/>
      <c r="H492" s="76"/>
      <c r="I492" s="135"/>
      <c r="J492" s="139"/>
      <c r="K492" s="140"/>
      <c r="L492" s="147"/>
      <c r="M492" s="115"/>
      <c r="N492" s="140"/>
      <c r="O492" s="144"/>
    </row>
    <row r="493" spans="2:15" x14ac:dyDescent="0.25">
      <c r="B493" s="167">
        <f t="shared" si="7"/>
        <v>489</v>
      </c>
      <c r="C493" s="106"/>
      <c r="D493" s="57"/>
      <c r="E493" s="57"/>
      <c r="F493" s="57"/>
      <c r="G493" s="57"/>
      <c r="H493" s="76"/>
      <c r="I493" s="135"/>
      <c r="J493" s="139"/>
      <c r="K493" s="140"/>
      <c r="L493" s="147"/>
      <c r="M493" s="115"/>
      <c r="N493" s="140"/>
      <c r="O493" s="144"/>
    </row>
    <row r="494" spans="2:15" x14ac:dyDescent="0.25">
      <c r="B494" s="167">
        <f t="shared" si="7"/>
        <v>490</v>
      </c>
      <c r="C494" s="106"/>
      <c r="D494" s="57"/>
      <c r="E494" s="57"/>
      <c r="F494" s="57"/>
      <c r="G494" s="57"/>
      <c r="H494" s="76"/>
      <c r="I494" s="135"/>
      <c r="J494" s="139"/>
      <c r="K494" s="140"/>
      <c r="L494" s="147"/>
      <c r="M494" s="115"/>
      <c r="N494" s="140"/>
      <c r="O494" s="144"/>
    </row>
    <row r="495" spans="2:15" x14ac:dyDescent="0.25">
      <c r="B495" s="167">
        <f t="shared" si="7"/>
        <v>491</v>
      </c>
      <c r="C495" s="106"/>
      <c r="D495" s="57"/>
      <c r="E495" s="57"/>
      <c r="F495" s="57"/>
      <c r="G495" s="57"/>
      <c r="H495" s="76"/>
      <c r="I495" s="135"/>
      <c r="J495" s="139"/>
      <c r="K495" s="140"/>
      <c r="L495" s="147"/>
      <c r="M495" s="115"/>
      <c r="N495" s="140"/>
      <c r="O495" s="144"/>
    </row>
    <row r="496" spans="2:15" x14ac:dyDescent="0.25">
      <c r="B496" s="167">
        <f t="shared" si="7"/>
        <v>492</v>
      </c>
      <c r="C496" s="106"/>
      <c r="D496" s="96"/>
      <c r="E496" s="57"/>
      <c r="F496" s="57"/>
      <c r="G496" s="57"/>
      <c r="H496" s="76"/>
      <c r="I496" s="135"/>
      <c r="J496" s="139"/>
      <c r="K496" s="140"/>
      <c r="L496" s="147"/>
      <c r="M496" s="115"/>
      <c r="N496" s="140"/>
      <c r="O496" s="144"/>
    </row>
    <row r="497" spans="2:15" x14ac:dyDescent="0.25">
      <c r="B497" s="167">
        <f t="shared" si="7"/>
        <v>493</v>
      </c>
      <c r="C497" s="106"/>
      <c r="D497" s="96"/>
      <c r="E497" s="57"/>
      <c r="F497" s="57"/>
      <c r="G497" s="57"/>
      <c r="H497" s="76"/>
      <c r="I497" s="135"/>
      <c r="J497" s="139"/>
      <c r="K497" s="140"/>
      <c r="L497" s="147"/>
      <c r="M497" s="115"/>
      <c r="N497" s="140"/>
      <c r="O497" s="144"/>
    </row>
    <row r="498" spans="2:15" x14ac:dyDescent="0.25">
      <c r="B498" s="167">
        <f t="shared" si="7"/>
        <v>494</v>
      </c>
      <c r="C498" s="106"/>
      <c r="D498" s="96"/>
      <c r="E498" s="57"/>
      <c r="F498" s="57"/>
      <c r="G498" s="57"/>
      <c r="H498" s="76"/>
      <c r="I498" s="135"/>
      <c r="J498" s="139"/>
      <c r="K498" s="140"/>
      <c r="L498" s="147"/>
      <c r="M498" s="115"/>
      <c r="N498" s="140"/>
      <c r="O498" s="144"/>
    </row>
    <row r="499" spans="2:15" x14ac:dyDescent="0.25">
      <c r="B499" s="167">
        <f t="shared" si="7"/>
        <v>495</v>
      </c>
      <c r="C499" s="106"/>
      <c r="D499" s="96"/>
      <c r="E499" s="57"/>
      <c r="F499" s="57"/>
      <c r="G499" s="57"/>
      <c r="H499" s="76"/>
      <c r="I499" s="135"/>
      <c r="J499" s="139"/>
      <c r="K499" s="140"/>
      <c r="L499" s="147"/>
      <c r="M499" s="115"/>
      <c r="N499" s="140"/>
      <c r="O499" s="144"/>
    </row>
    <row r="500" spans="2:15" x14ac:dyDescent="0.25">
      <c r="B500" s="167">
        <f t="shared" si="7"/>
        <v>496</v>
      </c>
      <c r="C500" s="106"/>
      <c r="D500" s="96"/>
      <c r="E500" s="57"/>
      <c r="F500" s="57"/>
      <c r="G500" s="57"/>
      <c r="H500" s="76"/>
      <c r="I500" s="135"/>
      <c r="J500" s="139"/>
      <c r="K500" s="140"/>
      <c r="L500" s="147"/>
      <c r="M500" s="115"/>
      <c r="N500" s="140"/>
      <c r="O500" s="144"/>
    </row>
    <row r="501" spans="2:15" x14ac:dyDescent="0.25">
      <c r="B501" s="167">
        <f t="shared" si="7"/>
        <v>497</v>
      </c>
      <c r="C501" s="106"/>
      <c r="D501" s="96"/>
      <c r="E501" s="57"/>
      <c r="F501" s="57"/>
      <c r="G501" s="57"/>
      <c r="H501" s="76"/>
      <c r="I501" s="135"/>
      <c r="J501" s="139"/>
      <c r="K501" s="140"/>
      <c r="L501" s="147"/>
      <c r="M501" s="115"/>
      <c r="N501" s="140"/>
      <c r="O501" s="144"/>
    </row>
    <row r="502" spans="2:15" x14ac:dyDescent="0.25">
      <c r="B502" s="167">
        <f t="shared" si="7"/>
        <v>498</v>
      </c>
      <c r="C502" s="106"/>
      <c r="D502" s="96"/>
      <c r="E502" s="57"/>
      <c r="F502" s="57"/>
      <c r="G502" s="57"/>
      <c r="H502" s="76"/>
      <c r="I502" s="135"/>
      <c r="J502" s="139"/>
      <c r="K502" s="140"/>
      <c r="L502" s="147"/>
      <c r="M502" s="115"/>
      <c r="N502" s="140"/>
      <c r="O502" s="144"/>
    </row>
    <row r="503" spans="2:15" x14ac:dyDescent="0.25">
      <c r="B503" s="167">
        <f t="shared" si="7"/>
        <v>499</v>
      </c>
      <c r="C503" s="106"/>
      <c r="D503" s="96"/>
      <c r="E503" s="57"/>
      <c r="F503" s="57"/>
      <c r="G503" s="57"/>
      <c r="H503" s="76"/>
      <c r="I503" s="135"/>
      <c r="J503" s="139"/>
      <c r="K503" s="140"/>
      <c r="L503" s="147"/>
      <c r="M503" s="115"/>
      <c r="N503" s="140"/>
      <c r="O503" s="144"/>
    </row>
    <row r="504" spans="2:15" x14ac:dyDescent="0.25">
      <c r="B504" s="167">
        <f t="shared" si="7"/>
        <v>500</v>
      </c>
      <c r="C504" s="106"/>
      <c r="D504" s="96"/>
      <c r="E504" s="57"/>
      <c r="F504" s="57"/>
      <c r="G504" s="57"/>
      <c r="H504" s="76"/>
      <c r="I504" s="135"/>
      <c r="J504" s="139"/>
      <c r="K504" s="140"/>
      <c r="L504" s="147"/>
      <c r="M504" s="115"/>
      <c r="N504" s="140"/>
      <c r="O504" s="144"/>
    </row>
    <row r="505" spans="2:15" x14ac:dyDescent="0.25">
      <c r="B505" s="167">
        <f t="shared" si="7"/>
        <v>501</v>
      </c>
      <c r="C505" s="106"/>
      <c r="D505" s="96"/>
      <c r="E505" s="57"/>
      <c r="F505" s="57"/>
      <c r="G505" s="57"/>
      <c r="H505" s="76"/>
      <c r="I505" s="135"/>
      <c r="J505" s="139"/>
      <c r="K505" s="140"/>
      <c r="L505" s="147"/>
      <c r="M505" s="115"/>
      <c r="N505" s="140"/>
      <c r="O505" s="144"/>
    </row>
    <row r="506" spans="2:15" x14ac:dyDescent="0.25">
      <c r="B506" s="167">
        <f t="shared" si="7"/>
        <v>502</v>
      </c>
      <c r="C506" s="106"/>
      <c r="D506" s="96"/>
      <c r="E506" s="57"/>
      <c r="F506" s="57"/>
      <c r="G506" s="57"/>
      <c r="H506" s="76"/>
      <c r="I506" s="135"/>
      <c r="J506" s="139"/>
      <c r="K506" s="140"/>
      <c r="L506" s="147"/>
      <c r="M506" s="115"/>
      <c r="N506" s="140"/>
      <c r="O506" s="144"/>
    </row>
    <row r="507" spans="2:15" x14ac:dyDescent="0.25">
      <c r="B507" s="167">
        <f t="shared" si="7"/>
        <v>503</v>
      </c>
      <c r="C507" s="106"/>
      <c r="D507" s="96"/>
      <c r="E507" s="57"/>
      <c r="F507" s="57"/>
      <c r="G507" s="57"/>
      <c r="H507" s="76"/>
      <c r="I507" s="135"/>
      <c r="J507" s="139"/>
      <c r="K507" s="140"/>
      <c r="L507" s="147"/>
      <c r="M507" s="115"/>
      <c r="N507" s="140"/>
      <c r="O507" s="144"/>
    </row>
    <row r="508" spans="2:15" x14ac:dyDescent="0.25">
      <c r="B508" s="167">
        <f t="shared" si="7"/>
        <v>504</v>
      </c>
      <c r="C508" s="106"/>
      <c r="D508" s="96"/>
      <c r="E508" s="57"/>
      <c r="F508" s="57"/>
      <c r="G508" s="57"/>
      <c r="H508" s="76"/>
      <c r="I508" s="135"/>
      <c r="J508" s="139"/>
      <c r="K508" s="140"/>
      <c r="L508" s="147"/>
      <c r="M508" s="115"/>
      <c r="N508" s="140"/>
      <c r="O508" s="144"/>
    </row>
    <row r="509" spans="2:15" x14ac:dyDescent="0.25">
      <c r="B509" s="167">
        <f t="shared" si="7"/>
        <v>505</v>
      </c>
      <c r="C509" s="106"/>
      <c r="D509" s="96"/>
      <c r="E509" s="57"/>
      <c r="F509" s="57"/>
      <c r="G509" s="57"/>
      <c r="H509" s="76"/>
      <c r="I509" s="135"/>
      <c r="J509" s="139"/>
      <c r="K509" s="140"/>
      <c r="L509" s="147"/>
      <c r="M509" s="115"/>
      <c r="N509" s="140"/>
      <c r="O509" s="144"/>
    </row>
    <row r="510" spans="2:15" x14ac:dyDescent="0.25">
      <c r="B510" s="167">
        <f t="shared" si="7"/>
        <v>506</v>
      </c>
      <c r="C510" s="106"/>
      <c r="D510" s="96"/>
      <c r="E510" s="57"/>
      <c r="F510" s="57"/>
      <c r="G510" s="57"/>
      <c r="H510" s="76"/>
      <c r="I510" s="135"/>
      <c r="J510" s="139"/>
      <c r="K510" s="140"/>
      <c r="L510" s="147"/>
      <c r="M510" s="115"/>
      <c r="N510" s="140"/>
      <c r="O510" s="144"/>
    </row>
    <row r="511" spans="2:15" x14ac:dyDescent="0.25">
      <c r="B511" s="167">
        <f t="shared" si="7"/>
        <v>507</v>
      </c>
      <c r="C511" s="106"/>
      <c r="D511" s="96"/>
      <c r="E511" s="57"/>
      <c r="F511" s="57"/>
      <c r="G511" s="57"/>
      <c r="H511" s="76"/>
      <c r="I511" s="135"/>
      <c r="J511" s="139"/>
      <c r="K511" s="140"/>
      <c r="L511" s="147"/>
      <c r="M511" s="115"/>
      <c r="N511" s="140"/>
      <c r="O511" s="144"/>
    </row>
    <row r="512" spans="2:15" x14ac:dyDescent="0.25">
      <c r="B512" s="167">
        <f t="shared" si="7"/>
        <v>508</v>
      </c>
      <c r="C512" s="106"/>
      <c r="D512" s="96"/>
      <c r="E512" s="57"/>
      <c r="F512" s="57"/>
      <c r="G512" s="57"/>
      <c r="H512" s="76"/>
      <c r="I512" s="135"/>
      <c r="J512" s="139"/>
      <c r="K512" s="140"/>
      <c r="L512" s="147"/>
      <c r="M512" s="115"/>
      <c r="N512" s="140"/>
      <c r="O512" s="144"/>
    </row>
    <row r="513" spans="2:15" x14ac:dyDescent="0.25">
      <c r="B513" s="167">
        <f t="shared" si="7"/>
        <v>509</v>
      </c>
      <c r="C513" s="106"/>
      <c r="D513" s="96"/>
      <c r="E513" s="57"/>
      <c r="F513" s="57"/>
      <c r="G513" s="57"/>
      <c r="H513" s="76"/>
      <c r="I513" s="135"/>
      <c r="J513" s="139"/>
      <c r="K513" s="140"/>
      <c r="L513" s="147"/>
      <c r="M513" s="115"/>
      <c r="N513" s="140"/>
      <c r="O513" s="144"/>
    </row>
    <row r="514" spans="2:15" x14ac:dyDescent="0.25">
      <c r="B514" s="167">
        <f t="shared" si="7"/>
        <v>510</v>
      </c>
      <c r="C514" s="106"/>
      <c r="D514" s="96"/>
      <c r="E514" s="57"/>
      <c r="F514" s="57"/>
      <c r="G514" s="57"/>
      <c r="H514" s="76"/>
      <c r="I514" s="135"/>
      <c r="J514" s="139"/>
      <c r="K514" s="140"/>
      <c r="L514" s="147"/>
      <c r="M514" s="115"/>
      <c r="N514" s="140"/>
      <c r="O514" s="144"/>
    </row>
    <row r="515" spans="2:15" x14ac:dyDescent="0.25">
      <c r="B515" s="167">
        <f t="shared" si="7"/>
        <v>511</v>
      </c>
      <c r="C515" s="106"/>
      <c r="D515" s="96"/>
      <c r="E515" s="57"/>
      <c r="F515" s="57"/>
      <c r="G515" s="57"/>
      <c r="H515" s="76"/>
      <c r="I515" s="135"/>
      <c r="J515" s="139"/>
      <c r="K515" s="140"/>
      <c r="L515" s="147"/>
      <c r="M515" s="115"/>
      <c r="N515" s="140"/>
      <c r="O515" s="144"/>
    </row>
    <row r="516" spans="2:15" x14ac:dyDescent="0.25">
      <c r="B516" s="167">
        <f t="shared" si="7"/>
        <v>512</v>
      </c>
      <c r="C516" s="106"/>
      <c r="D516" s="96"/>
      <c r="E516" s="57"/>
      <c r="F516" s="57"/>
      <c r="G516" s="57"/>
      <c r="H516" s="76"/>
      <c r="I516" s="135"/>
      <c r="J516" s="139"/>
      <c r="K516" s="140"/>
      <c r="L516" s="147"/>
      <c r="M516" s="115"/>
      <c r="N516" s="140"/>
      <c r="O516" s="144"/>
    </row>
    <row r="517" spans="2:15" x14ac:dyDescent="0.25">
      <c r="B517" s="167">
        <f t="shared" si="7"/>
        <v>513</v>
      </c>
      <c r="C517" s="106"/>
      <c r="D517" s="96"/>
      <c r="E517" s="57"/>
      <c r="F517" s="57"/>
      <c r="G517" s="57"/>
      <c r="H517" s="76"/>
      <c r="I517" s="135"/>
      <c r="J517" s="139"/>
      <c r="K517" s="140"/>
      <c r="L517" s="147"/>
      <c r="M517" s="115"/>
      <c r="N517" s="140"/>
      <c r="O517" s="144"/>
    </row>
    <row r="518" spans="2:15" x14ac:dyDescent="0.25">
      <c r="B518" s="167">
        <f t="shared" si="7"/>
        <v>514</v>
      </c>
      <c r="C518" s="106"/>
      <c r="D518" s="96"/>
      <c r="E518" s="57"/>
      <c r="F518" s="57"/>
      <c r="G518" s="57"/>
      <c r="H518" s="76"/>
      <c r="I518" s="135"/>
      <c r="J518" s="139"/>
      <c r="K518" s="140"/>
      <c r="L518" s="147"/>
      <c r="M518" s="115"/>
      <c r="N518" s="140"/>
      <c r="O518" s="144"/>
    </row>
    <row r="519" spans="2:15" x14ac:dyDescent="0.25">
      <c r="B519" s="167">
        <f t="shared" ref="B519:B582" si="8">B518+1</f>
        <v>515</v>
      </c>
      <c r="C519" s="106"/>
      <c r="D519" s="96"/>
      <c r="E519" s="57"/>
      <c r="F519" s="57"/>
      <c r="G519" s="57"/>
      <c r="H519" s="76"/>
      <c r="I519" s="135"/>
      <c r="J519" s="139"/>
      <c r="K519" s="140"/>
      <c r="L519" s="147"/>
      <c r="M519" s="115"/>
      <c r="N519" s="140"/>
      <c r="O519" s="144"/>
    </row>
    <row r="520" spans="2:15" x14ac:dyDescent="0.25">
      <c r="B520" s="167">
        <f t="shared" si="8"/>
        <v>516</v>
      </c>
      <c r="C520" s="106"/>
      <c r="D520" s="96"/>
      <c r="E520" s="57"/>
      <c r="F520" s="57"/>
      <c r="G520" s="57"/>
      <c r="H520" s="76"/>
      <c r="I520" s="135"/>
      <c r="J520" s="139"/>
      <c r="K520" s="140"/>
      <c r="L520" s="147"/>
      <c r="M520" s="115"/>
      <c r="N520" s="140"/>
      <c r="O520" s="144"/>
    </row>
    <row r="521" spans="2:15" x14ac:dyDescent="0.25">
      <c r="B521" s="167">
        <f t="shared" si="8"/>
        <v>517</v>
      </c>
      <c r="C521" s="106"/>
      <c r="D521" s="96"/>
      <c r="E521" s="57"/>
      <c r="F521" s="57"/>
      <c r="G521" s="57"/>
      <c r="H521" s="76"/>
      <c r="I521" s="135"/>
      <c r="J521" s="139"/>
      <c r="K521" s="140"/>
      <c r="L521" s="147"/>
      <c r="M521" s="115"/>
      <c r="N521" s="140"/>
      <c r="O521" s="144"/>
    </row>
    <row r="522" spans="2:15" x14ac:dyDescent="0.25">
      <c r="B522" s="167">
        <f t="shared" si="8"/>
        <v>518</v>
      </c>
      <c r="C522" s="106"/>
      <c r="D522" s="96"/>
      <c r="E522" s="57"/>
      <c r="F522" s="57"/>
      <c r="G522" s="57"/>
      <c r="H522" s="76"/>
      <c r="I522" s="135"/>
      <c r="J522" s="139"/>
      <c r="K522" s="140"/>
      <c r="L522" s="147"/>
      <c r="M522" s="115"/>
      <c r="N522" s="140"/>
      <c r="O522" s="144"/>
    </row>
    <row r="523" spans="2:15" x14ac:dyDescent="0.25">
      <c r="B523" s="167">
        <f t="shared" si="8"/>
        <v>519</v>
      </c>
      <c r="C523" s="106"/>
      <c r="D523" s="96"/>
      <c r="E523" s="57"/>
      <c r="F523" s="57"/>
      <c r="G523" s="57"/>
      <c r="H523" s="76"/>
      <c r="I523" s="135"/>
      <c r="J523" s="139"/>
      <c r="K523" s="140"/>
      <c r="L523" s="147"/>
      <c r="M523" s="115"/>
      <c r="N523" s="140"/>
      <c r="O523" s="144"/>
    </row>
    <row r="524" spans="2:15" x14ac:dyDescent="0.25">
      <c r="B524" s="167">
        <f t="shared" si="8"/>
        <v>520</v>
      </c>
      <c r="C524" s="106"/>
      <c r="D524" s="96"/>
      <c r="E524" s="57"/>
      <c r="F524" s="57"/>
      <c r="G524" s="57"/>
      <c r="H524" s="76"/>
      <c r="I524" s="135"/>
      <c r="J524" s="139"/>
      <c r="K524" s="140"/>
      <c r="L524" s="147"/>
      <c r="M524" s="115"/>
      <c r="N524" s="140"/>
      <c r="O524" s="144"/>
    </row>
    <row r="525" spans="2:15" x14ac:dyDescent="0.25">
      <c r="B525" s="167">
        <f t="shared" si="8"/>
        <v>521</v>
      </c>
      <c r="C525" s="106"/>
      <c r="D525" s="96"/>
      <c r="E525" s="57"/>
      <c r="F525" s="57"/>
      <c r="G525" s="57"/>
      <c r="H525" s="76"/>
      <c r="I525" s="135"/>
      <c r="J525" s="139"/>
      <c r="K525" s="140"/>
      <c r="L525" s="147"/>
      <c r="M525" s="115"/>
      <c r="N525" s="140"/>
      <c r="O525" s="144"/>
    </row>
    <row r="526" spans="2:15" x14ac:dyDescent="0.25">
      <c r="B526" s="167">
        <f t="shared" si="8"/>
        <v>522</v>
      </c>
      <c r="C526" s="106"/>
      <c r="D526" s="96"/>
      <c r="E526" s="57"/>
      <c r="F526" s="57"/>
      <c r="G526" s="57"/>
      <c r="H526" s="76"/>
      <c r="I526" s="135"/>
      <c r="J526" s="139"/>
      <c r="K526" s="140"/>
      <c r="L526" s="147"/>
      <c r="M526" s="115"/>
      <c r="N526" s="140"/>
      <c r="O526" s="144"/>
    </row>
    <row r="527" spans="2:15" x14ac:dyDescent="0.25">
      <c r="B527" s="167">
        <f t="shared" si="8"/>
        <v>523</v>
      </c>
      <c r="C527" s="106"/>
      <c r="D527" s="96"/>
      <c r="E527" s="57"/>
      <c r="F527" s="57"/>
      <c r="G527" s="57"/>
      <c r="H527" s="76"/>
      <c r="I527" s="135"/>
      <c r="J527" s="139"/>
      <c r="K527" s="140"/>
      <c r="L527" s="147"/>
      <c r="M527" s="115"/>
      <c r="N527" s="140"/>
      <c r="O527" s="144"/>
    </row>
    <row r="528" spans="2:15" x14ac:dyDescent="0.25">
      <c r="B528" s="167">
        <f t="shared" si="8"/>
        <v>524</v>
      </c>
      <c r="C528" s="106"/>
      <c r="D528" s="96"/>
      <c r="E528" s="57"/>
      <c r="F528" s="57"/>
      <c r="G528" s="57"/>
      <c r="H528" s="76"/>
      <c r="I528" s="135"/>
      <c r="J528" s="139"/>
      <c r="K528" s="140"/>
      <c r="L528" s="147"/>
      <c r="M528" s="115"/>
      <c r="N528" s="140"/>
      <c r="O528" s="144"/>
    </row>
    <row r="529" spans="2:15" x14ac:dyDescent="0.25">
      <c r="B529" s="167">
        <f t="shared" si="8"/>
        <v>525</v>
      </c>
      <c r="C529" s="106"/>
      <c r="D529" s="96"/>
      <c r="E529" s="57"/>
      <c r="F529" s="57"/>
      <c r="G529" s="57"/>
      <c r="H529" s="76"/>
      <c r="I529" s="135"/>
      <c r="J529" s="139"/>
      <c r="K529" s="140"/>
      <c r="L529" s="147"/>
      <c r="M529" s="115"/>
      <c r="N529" s="140"/>
      <c r="O529" s="144"/>
    </row>
    <row r="530" spans="2:15" x14ac:dyDescent="0.25">
      <c r="B530" s="167">
        <f t="shared" si="8"/>
        <v>526</v>
      </c>
      <c r="C530" s="106"/>
      <c r="D530" s="96"/>
      <c r="E530" s="57"/>
      <c r="F530" s="57"/>
      <c r="G530" s="57"/>
      <c r="H530" s="76"/>
      <c r="I530" s="135"/>
      <c r="J530" s="139"/>
      <c r="K530" s="140"/>
      <c r="L530" s="147"/>
      <c r="M530" s="115"/>
      <c r="N530" s="140"/>
      <c r="O530" s="144"/>
    </row>
    <row r="531" spans="2:15" x14ac:dyDescent="0.25">
      <c r="B531" s="167">
        <f t="shared" si="8"/>
        <v>527</v>
      </c>
      <c r="C531" s="106"/>
      <c r="D531" s="96"/>
      <c r="E531" s="57"/>
      <c r="F531" s="57"/>
      <c r="G531" s="57"/>
      <c r="H531" s="76"/>
      <c r="I531" s="135"/>
      <c r="J531" s="139"/>
      <c r="K531" s="140"/>
      <c r="L531" s="147"/>
      <c r="M531" s="115"/>
      <c r="N531" s="140"/>
      <c r="O531" s="144"/>
    </row>
    <row r="532" spans="2:15" x14ac:dyDescent="0.25">
      <c r="B532" s="167">
        <f t="shared" si="8"/>
        <v>528</v>
      </c>
      <c r="C532" s="106"/>
      <c r="D532" s="96"/>
      <c r="E532" s="57"/>
      <c r="F532" s="57"/>
      <c r="G532" s="57"/>
      <c r="H532" s="76"/>
      <c r="I532" s="135"/>
      <c r="J532" s="139"/>
      <c r="K532" s="140"/>
      <c r="L532" s="147"/>
      <c r="M532" s="115"/>
      <c r="N532" s="140"/>
      <c r="O532" s="144"/>
    </row>
    <row r="533" spans="2:15" x14ac:dyDescent="0.25">
      <c r="B533" s="167">
        <f t="shared" si="8"/>
        <v>529</v>
      </c>
      <c r="C533" s="106"/>
      <c r="D533" s="96"/>
      <c r="E533" s="57"/>
      <c r="F533" s="57"/>
      <c r="G533" s="57"/>
      <c r="H533" s="76"/>
      <c r="I533" s="135"/>
      <c r="J533" s="139"/>
      <c r="K533" s="140"/>
      <c r="L533" s="147"/>
      <c r="M533" s="115"/>
      <c r="N533" s="140"/>
      <c r="O533" s="144"/>
    </row>
    <row r="534" spans="2:15" x14ac:dyDescent="0.25">
      <c r="B534" s="167">
        <f t="shared" si="8"/>
        <v>530</v>
      </c>
      <c r="C534" s="106"/>
      <c r="D534" s="57"/>
      <c r="E534" s="57"/>
      <c r="F534" s="57"/>
      <c r="G534" s="57"/>
      <c r="H534" s="76"/>
      <c r="I534" s="135"/>
      <c r="J534" s="139"/>
      <c r="K534" s="140"/>
      <c r="L534" s="147"/>
      <c r="M534" s="115"/>
      <c r="N534" s="140"/>
      <c r="O534" s="144"/>
    </row>
    <row r="535" spans="2:15" x14ac:dyDescent="0.25">
      <c r="B535" s="167">
        <f t="shared" si="8"/>
        <v>531</v>
      </c>
      <c r="C535" s="106"/>
      <c r="D535" s="57"/>
      <c r="E535" s="57"/>
      <c r="F535" s="57"/>
      <c r="G535" s="57"/>
      <c r="H535" s="76"/>
      <c r="I535" s="135"/>
      <c r="J535" s="139"/>
      <c r="K535" s="140"/>
      <c r="L535" s="147"/>
      <c r="M535" s="115"/>
      <c r="N535" s="140"/>
      <c r="O535" s="144"/>
    </row>
    <row r="536" spans="2:15" x14ac:dyDescent="0.25">
      <c r="B536" s="167">
        <f t="shared" si="8"/>
        <v>532</v>
      </c>
      <c r="C536" s="106"/>
      <c r="D536" s="57"/>
      <c r="E536" s="57"/>
      <c r="F536" s="57"/>
      <c r="G536" s="57"/>
      <c r="H536" s="76"/>
      <c r="I536" s="135"/>
      <c r="J536" s="139"/>
      <c r="K536" s="140"/>
      <c r="L536" s="147"/>
      <c r="M536" s="115"/>
      <c r="N536" s="140"/>
      <c r="O536" s="144"/>
    </row>
    <row r="537" spans="2:15" x14ac:dyDescent="0.25">
      <c r="B537" s="167">
        <f t="shared" si="8"/>
        <v>533</v>
      </c>
      <c r="C537" s="106"/>
      <c r="D537" s="57"/>
      <c r="E537" s="57"/>
      <c r="F537" s="57"/>
      <c r="G537" s="57"/>
      <c r="H537" s="76"/>
      <c r="I537" s="135"/>
      <c r="J537" s="139"/>
      <c r="K537" s="140"/>
      <c r="L537" s="147"/>
      <c r="M537" s="115"/>
      <c r="N537" s="140"/>
      <c r="O537" s="144"/>
    </row>
    <row r="538" spans="2:15" x14ac:dyDescent="0.25">
      <c r="B538" s="167">
        <f t="shared" si="8"/>
        <v>534</v>
      </c>
      <c r="C538" s="106"/>
      <c r="D538" s="57"/>
      <c r="E538" s="57"/>
      <c r="F538" s="57"/>
      <c r="G538" s="57"/>
      <c r="H538" s="76"/>
      <c r="I538" s="135"/>
      <c r="J538" s="139"/>
      <c r="K538" s="140"/>
      <c r="L538" s="147"/>
      <c r="M538" s="115"/>
      <c r="N538" s="140"/>
      <c r="O538" s="144"/>
    </row>
    <row r="539" spans="2:15" x14ac:dyDescent="0.25">
      <c r="B539" s="167">
        <f t="shared" si="8"/>
        <v>535</v>
      </c>
      <c r="C539" s="106"/>
      <c r="D539" s="57"/>
      <c r="E539" s="57"/>
      <c r="F539" s="57"/>
      <c r="G539" s="57"/>
      <c r="H539" s="76"/>
      <c r="I539" s="135"/>
      <c r="J539" s="139"/>
      <c r="K539" s="140"/>
      <c r="L539" s="147"/>
      <c r="M539" s="115"/>
      <c r="N539" s="140"/>
      <c r="O539" s="144"/>
    </row>
    <row r="540" spans="2:15" x14ac:dyDescent="0.25">
      <c r="B540" s="167">
        <f t="shared" si="8"/>
        <v>536</v>
      </c>
      <c r="C540" s="106"/>
      <c r="D540" s="57"/>
      <c r="E540" s="57"/>
      <c r="F540" s="57"/>
      <c r="G540" s="57"/>
      <c r="H540" s="76"/>
      <c r="I540" s="135"/>
      <c r="J540" s="139"/>
      <c r="K540" s="140"/>
      <c r="L540" s="147"/>
      <c r="M540" s="115"/>
      <c r="N540" s="140"/>
      <c r="O540" s="144"/>
    </row>
    <row r="541" spans="2:15" x14ac:dyDescent="0.25">
      <c r="B541" s="167">
        <f t="shared" si="8"/>
        <v>537</v>
      </c>
      <c r="C541" s="106"/>
      <c r="D541" s="57"/>
      <c r="E541" s="57"/>
      <c r="F541" s="57"/>
      <c r="G541" s="57"/>
      <c r="H541" s="76"/>
      <c r="I541" s="135"/>
      <c r="J541" s="139"/>
      <c r="K541" s="140"/>
      <c r="L541" s="147"/>
      <c r="M541" s="115"/>
      <c r="N541" s="140"/>
      <c r="O541" s="144"/>
    </row>
    <row r="542" spans="2:15" x14ac:dyDescent="0.25">
      <c r="B542" s="167">
        <f t="shared" si="8"/>
        <v>538</v>
      </c>
      <c r="C542" s="106"/>
      <c r="D542" s="57"/>
      <c r="E542" s="57"/>
      <c r="F542" s="57"/>
      <c r="G542" s="57"/>
      <c r="H542" s="76"/>
      <c r="I542" s="135"/>
      <c r="J542" s="139"/>
      <c r="K542" s="140"/>
      <c r="L542" s="147"/>
      <c r="M542" s="115"/>
      <c r="N542" s="140"/>
      <c r="O542" s="144"/>
    </row>
    <row r="543" spans="2:15" x14ac:dyDescent="0.25">
      <c r="B543" s="167">
        <f t="shared" si="8"/>
        <v>539</v>
      </c>
      <c r="C543" s="106"/>
      <c r="D543" s="57"/>
      <c r="E543" s="57"/>
      <c r="F543" s="57"/>
      <c r="G543" s="57"/>
      <c r="H543" s="76"/>
      <c r="I543" s="135"/>
      <c r="J543" s="139"/>
      <c r="K543" s="140"/>
      <c r="L543" s="147"/>
      <c r="M543" s="115"/>
      <c r="N543" s="140"/>
      <c r="O543" s="144"/>
    </row>
    <row r="544" spans="2:15" x14ac:dyDescent="0.25">
      <c r="B544" s="167">
        <f t="shared" si="8"/>
        <v>540</v>
      </c>
      <c r="C544" s="106"/>
      <c r="D544" s="57"/>
      <c r="E544" s="57"/>
      <c r="F544" s="57"/>
      <c r="G544" s="57"/>
      <c r="H544" s="76"/>
      <c r="I544" s="135"/>
      <c r="J544" s="139"/>
      <c r="K544" s="140"/>
      <c r="L544" s="147"/>
      <c r="M544" s="115"/>
      <c r="N544" s="140"/>
      <c r="O544" s="144"/>
    </row>
    <row r="545" spans="2:15" x14ac:dyDescent="0.25">
      <c r="B545" s="167">
        <f t="shared" si="8"/>
        <v>541</v>
      </c>
      <c r="C545" s="106"/>
      <c r="D545" s="57"/>
      <c r="E545" s="57"/>
      <c r="F545" s="57"/>
      <c r="G545" s="57"/>
      <c r="H545" s="76"/>
      <c r="I545" s="135"/>
      <c r="J545" s="139"/>
      <c r="K545" s="140"/>
      <c r="L545" s="147"/>
      <c r="M545" s="115"/>
      <c r="N545" s="140"/>
      <c r="O545" s="144"/>
    </row>
    <row r="546" spans="2:15" x14ac:dyDescent="0.25">
      <c r="B546" s="167">
        <f t="shared" si="8"/>
        <v>542</v>
      </c>
      <c r="C546" s="106"/>
      <c r="D546" s="57"/>
      <c r="E546" s="57"/>
      <c r="F546" s="57"/>
      <c r="G546" s="57"/>
      <c r="H546" s="76"/>
      <c r="I546" s="135"/>
      <c r="J546" s="139"/>
      <c r="K546" s="140"/>
      <c r="L546" s="147"/>
      <c r="M546" s="115"/>
      <c r="N546" s="140"/>
      <c r="O546" s="144"/>
    </row>
    <row r="547" spans="2:15" x14ac:dyDescent="0.25">
      <c r="B547" s="167">
        <f t="shared" si="8"/>
        <v>543</v>
      </c>
      <c r="C547" s="106"/>
      <c r="D547" s="57"/>
      <c r="E547" s="57"/>
      <c r="F547" s="57"/>
      <c r="G547" s="57"/>
      <c r="H547" s="76"/>
      <c r="I547" s="135"/>
      <c r="J547" s="139"/>
      <c r="K547" s="140"/>
      <c r="L547" s="147"/>
      <c r="M547" s="115"/>
      <c r="N547" s="140"/>
      <c r="O547" s="144"/>
    </row>
    <row r="548" spans="2:15" x14ac:dyDescent="0.25">
      <c r="B548" s="167">
        <f t="shared" si="8"/>
        <v>544</v>
      </c>
      <c r="C548" s="106"/>
      <c r="D548" s="57"/>
      <c r="E548" s="57"/>
      <c r="F548" s="57"/>
      <c r="G548" s="57"/>
      <c r="H548" s="76"/>
      <c r="I548" s="135"/>
      <c r="J548" s="139"/>
      <c r="K548" s="140"/>
      <c r="L548" s="147"/>
      <c r="M548" s="115"/>
      <c r="N548" s="140"/>
      <c r="O548" s="144"/>
    </row>
    <row r="549" spans="2:15" x14ac:dyDescent="0.25">
      <c r="B549" s="167">
        <f t="shared" si="8"/>
        <v>545</v>
      </c>
      <c r="C549" s="106"/>
      <c r="D549" s="57"/>
      <c r="E549" s="57"/>
      <c r="F549" s="57"/>
      <c r="G549" s="57"/>
      <c r="H549" s="76"/>
      <c r="I549" s="135"/>
      <c r="J549" s="139"/>
      <c r="K549" s="140"/>
      <c r="L549" s="147"/>
      <c r="M549" s="115"/>
      <c r="N549" s="140"/>
      <c r="O549" s="144"/>
    </row>
    <row r="550" spans="2:15" x14ac:dyDescent="0.25">
      <c r="B550" s="167">
        <f t="shared" si="8"/>
        <v>546</v>
      </c>
      <c r="C550" s="106"/>
      <c r="D550" s="57"/>
      <c r="E550" s="57"/>
      <c r="F550" s="57"/>
      <c r="G550" s="57"/>
      <c r="H550" s="76"/>
      <c r="I550" s="135"/>
      <c r="J550" s="139"/>
      <c r="K550" s="140"/>
      <c r="L550" s="147"/>
      <c r="M550" s="115"/>
      <c r="N550" s="140"/>
      <c r="O550" s="144"/>
    </row>
    <row r="551" spans="2:15" x14ac:dyDescent="0.25">
      <c r="B551" s="167">
        <f t="shared" si="8"/>
        <v>547</v>
      </c>
      <c r="C551" s="106"/>
      <c r="D551" s="57"/>
      <c r="E551" s="57"/>
      <c r="F551" s="57"/>
      <c r="G551" s="57"/>
      <c r="H551" s="76"/>
      <c r="I551" s="135"/>
      <c r="J551" s="139"/>
      <c r="K551" s="140"/>
      <c r="L551" s="147"/>
      <c r="M551" s="115"/>
      <c r="N551" s="140"/>
      <c r="O551" s="144"/>
    </row>
    <row r="552" spans="2:15" x14ac:dyDescent="0.25">
      <c r="B552" s="167">
        <f t="shared" si="8"/>
        <v>548</v>
      </c>
      <c r="C552" s="106"/>
      <c r="D552" s="57"/>
      <c r="E552" s="57"/>
      <c r="F552" s="57"/>
      <c r="G552" s="57"/>
      <c r="H552" s="76"/>
      <c r="I552" s="135"/>
      <c r="J552" s="139"/>
      <c r="K552" s="140"/>
      <c r="L552" s="147"/>
      <c r="M552" s="115"/>
      <c r="N552" s="140"/>
      <c r="O552" s="144"/>
    </row>
    <row r="553" spans="2:15" x14ac:dyDescent="0.25">
      <c r="B553" s="167">
        <f t="shared" si="8"/>
        <v>549</v>
      </c>
      <c r="C553" s="106"/>
      <c r="D553" s="57"/>
      <c r="E553" s="57"/>
      <c r="F553" s="57"/>
      <c r="G553" s="57"/>
      <c r="H553" s="76"/>
      <c r="I553" s="135"/>
      <c r="J553" s="139"/>
      <c r="K553" s="140"/>
      <c r="L553" s="147"/>
      <c r="M553" s="115"/>
      <c r="N553" s="140"/>
      <c r="O553" s="144"/>
    </row>
    <row r="554" spans="2:15" x14ac:dyDescent="0.25">
      <c r="B554" s="167">
        <f t="shared" si="8"/>
        <v>550</v>
      </c>
      <c r="C554" s="106"/>
      <c r="D554" s="57"/>
      <c r="E554" s="57"/>
      <c r="F554" s="57"/>
      <c r="G554" s="57"/>
      <c r="H554" s="76"/>
      <c r="I554" s="135"/>
      <c r="J554" s="139"/>
      <c r="K554" s="140"/>
      <c r="L554" s="147"/>
      <c r="M554" s="115"/>
      <c r="N554" s="140"/>
      <c r="O554" s="144"/>
    </row>
    <row r="555" spans="2:15" x14ac:dyDescent="0.25">
      <c r="B555" s="167">
        <f t="shared" si="8"/>
        <v>551</v>
      </c>
      <c r="C555" s="106"/>
      <c r="D555" s="57"/>
      <c r="E555" s="57"/>
      <c r="F555" s="57"/>
      <c r="G555" s="57"/>
      <c r="H555" s="76"/>
      <c r="I555" s="135"/>
      <c r="J555" s="139"/>
      <c r="K555" s="140"/>
      <c r="L555" s="147"/>
      <c r="M555" s="115"/>
      <c r="N555" s="140"/>
      <c r="O555" s="144"/>
    </row>
    <row r="556" spans="2:15" x14ac:dyDescent="0.25">
      <c r="B556" s="167">
        <f t="shared" si="8"/>
        <v>552</v>
      </c>
      <c r="C556" s="106"/>
      <c r="D556" s="57"/>
      <c r="E556" s="57"/>
      <c r="F556" s="57"/>
      <c r="G556" s="57"/>
      <c r="H556" s="76"/>
      <c r="I556" s="135"/>
      <c r="J556" s="139"/>
      <c r="K556" s="140"/>
      <c r="L556" s="147"/>
      <c r="M556" s="115"/>
      <c r="N556" s="140"/>
      <c r="O556" s="144"/>
    </row>
    <row r="557" spans="2:15" x14ac:dyDescent="0.25">
      <c r="B557" s="167">
        <f t="shared" si="8"/>
        <v>553</v>
      </c>
      <c r="C557" s="106"/>
      <c r="D557" s="57"/>
      <c r="E557" s="57"/>
      <c r="F557" s="57"/>
      <c r="G557" s="57"/>
      <c r="H557" s="76"/>
      <c r="I557" s="135"/>
      <c r="J557" s="139"/>
      <c r="K557" s="140"/>
      <c r="L557" s="147"/>
      <c r="M557" s="115"/>
      <c r="N557" s="140"/>
      <c r="O557" s="144"/>
    </row>
    <row r="558" spans="2:15" x14ac:dyDescent="0.25">
      <c r="B558" s="167">
        <f t="shared" si="8"/>
        <v>554</v>
      </c>
      <c r="C558" s="106"/>
      <c r="D558" s="57"/>
      <c r="E558" s="57"/>
      <c r="F558" s="57"/>
      <c r="G558" s="57"/>
      <c r="H558" s="76"/>
      <c r="I558" s="135"/>
      <c r="J558" s="139"/>
      <c r="K558" s="140"/>
      <c r="L558" s="147"/>
      <c r="M558" s="115"/>
      <c r="N558" s="140"/>
      <c r="O558" s="144"/>
    </row>
    <row r="559" spans="2:15" x14ac:dyDescent="0.25">
      <c r="B559" s="167">
        <f t="shared" si="8"/>
        <v>555</v>
      </c>
      <c r="C559" s="106"/>
      <c r="D559" s="76"/>
      <c r="E559" s="57"/>
      <c r="F559" s="57"/>
      <c r="G559" s="57"/>
      <c r="H559" s="76"/>
      <c r="I559" s="135"/>
      <c r="J559" s="139"/>
      <c r="K559" s="140"/>
      <c r="L559" s="147"/>
      <c r="M559" s="115"/>
      <c r="N559" s="140"/>
      <c r="O559" s="144"/>
    </row>
    <row r="560" spans="2:15" x14ac:dyDescent="0.25">
      <c r="B560" s="167">
        <f t="shared" si="8"/>
        <v>556</v>
      </c>
      <c r="C560" s="106"/>
      <c r="D560" s="57"/>
      <c r="E560" s="57"/>
      <c r="F560" s="57"/>
      <c r="G560" s="57"/>
      <c r="H560" s="76"/>
      <c r="I560" s="135"/>
      <c r="J560" s="139"/>
      <c r="K560" s="140"/>
      <c r="L560" s="147"/>
      <c r="M560" s="115"/>
      <c r="N560" s="140"/>
      <c r="O560" s="144"/>
    </row>
    <row r="561" spans="2:15" x14ac:dyDescent="0.25">
      <c r="B561" s="167">
        <f t="shared" si="8"/>
        <v>557</v>
      </c>
      <c r="C561" s="106"/>
      <c r="D561" s="57"/>
      <c r="E561" s="57"/>
      <c r="F561" s="57"/>
      <c r="G561" s="57"/>
      <c r="H561" s="76"/>
      <c r="I561" s="135"/>
      <c r="J561" s="139"/>
      <c r="K561" s="140"/>
      <c r="L561" s="147"/>
      <c r="M561" s="115"/>
      <c r="N561" s="140"/>
      <c r="O561" s="144"/>
    </row>
    <row r="562" spans="2:15" x14ac:dyDescent="0.25">
      <c r="B562" s="167">
        <f t="shared" si="8"/>
        <v>558</v>
      </c>
      <c r="C562" s="106"/>
      <c r="D562" s="57"/>
      <c r="E562" s="57"/>
      <c r="F562" s="57"/>
      <c r="G562" s="57"/>
      <c r="H562" s="76"/>
      <c r="I562" s="135"/>
      <c r="J562" s="139"/>
      <c r="K562" s="140"/>
      <c r="L562" s="147"/>
      <c r="M562" s="115"/>
      <c r="N562" s="140"/>
      <c r="O562" s="144"/>
    </row>
    <row r="563" spans="2:15" x14ac:dyDescent="0.25">
      <c r="B563" s="167">
        <f t="shared" si="8"/>
        <v>559</v>
      </c>
      <c r="C563" s="106"/>
      <c r="D563" s="57"/>
      <c r="E563" s="57"/>
      <c r="F563" s="57"/>
      <c r="G563" s="57"/>
      <c r="H563" s="76"/>
      <c r="I563" s="135"/>
      <c r="J563" s="139"/>
      <c r="K563" s="140"/>
      <c r="L563" s="147"/>
      <c r="M563" s="115"/>
      <c r="N563" s="140"/>
      <c r="O563" s="144"/>
    </row>
    <row r="564" spans="2:15" x14ac:dyDescent="0.25">
      <c r="B564" s="167">
        <f t="shared" si="8"/>
        <v>560</v>
      </c>
      <c r="C564" s="106"/>
      <c r="D564" s="57"/>
      <c r="E564" s="57"/>
      <c r="F564" s="57"/>
      <c r="G564" s="57"/>
      <c r="H564" s="76"/>
      <c r="I564" s="135"/>
      <c r="J564" s="139"/>
      <c r="K564" s="140"/>
      <c r="L564" s="147"/>
      <c r="M564" s="115"/>
      <c r="N564" s="140"/>
      <c r="O564" s="144"/>
    </row>
    <row r="565" spans="2:15" x14ac:dyDescent="0.25">
      <c r="B565" s="167">
        <f t="shared" si="8"/>
        <v>561</v>
      </c>
      <c r="C565" s="106"/>
      <c r="D565" s="57"/>
      <c r="E565" s="57"/>
      <c r="F565" s="57"/>
      <c r="G565" s="57"/>
      <c r="H565" s="76"/>
      <c r="I565" s="135"/>
      <c r="J565" s="139"/>
      <c r="K565" s="140"/>
      <c r="L565" s="147"/>
      <c r="M565" s="115"/>
      <c r="N565" s="140"/>
      <c r="O565" s="144"/>
    </row>
    <row r="566" spans="2:15" x14ac:dyDescent="0.25">
      <c r="B566" s="167">
        <f t="shared" si="8"/>
        <v>562</v>
      </c>
      <c r="C566" s="106"/>
      <c r="D566" s="57"/>
      <c r="E566" s="57"/>
      <c r="F566" s="57"/>
      <c r="G566" s="57"/>
      <c r="H566" s="76"/>
      <c r="I566" s="135"/>
      <c r="J566" s="139"/>
      <c r="K566" s="140"/>
      <c r="L566" s="147"/>
      <c r="M566" s="115"/>
      <c r="N566" s="140"/>
      <c r="O566" s="144"/>
    </row>
    <row r="567" spans="2:15" x14ac:dyDescent="0.25">
      <c r="B567" s="167">
        <f t="shared" si="8"/>
        <v>563</v>
      </c>
      <c r="C567" s="106"/>
      <c r="D567" s="57"/>
      <c r="E567" s="57"/>
      <c r="F567" s="57"/>
      <c r="G567" s="57"/>
      <c r="H567" s="76"/>
      <c r="I567" s="135"/>
      <c r="J567" s="139"/>
      <c r="K567" s="140"/>
      <c r="L567" s="147"/>
      <c r="M567" s="115"/>
      <c r="N567" s="140"/>
      <c r="O567" s="144"/>
    </row>
    <row r="568" spans="2:15" x14ac:dyDescent="0.25">
      <c r="B568" s="167">
        <f t="shared" si="8"/>
        <v>564</v>
      </c>
      <c r="C568" s="106"/>
      <c r="D568" s="57"/>
      <c r="E568" s="57"/>
      <c r="F568" s="57"/>
      <c r="G568" s="57"/>
      <c r="H568" s="76"/>
      <c r="I568" s="135"/>
      <c r="J568" s="139"/>
      <c r="K568" s="140"/>
      <c r="L568" s="147"/>
      <c r="M568" s="115"/>
      <c r="N568" s="140"/>
      <c r="O568" s="144"/>
    </row>
    <row r="569" spans="2:15" x14ac:dyDescent="0.25">
      <c r="B569" s="167">
        <f t="shared" si="8"/>
        <v>565</v>
      </c>
      <c r="C569" s="106"/>
      <c r="D569" s="57"/>
      <c r="E569" s="57"/>
      <c r="F569" s="57"/>
      <c r="G569" s="57"/>
      <c r="H569" s="76"/>
      <c r="I569" s="135"/>
      <c r="J569" s="139"/>
      <c r="K569" s="140"/>
      <c r="L569" s="147"/>
      <c r="M569" s="115"/>
      <c r="N569" s="140"/>
      <c r="O569" s="144"/>
    </row>
    <row r="570" spans="2:15" x14ac:dyDescent="0.25">
      <c r="B570" s="167">
        <f t="shared" si="8"/>
        <v>566</v>
      </c>
      <c r="C570" s="106"/>
      <c r="D570" s="57"/>
      <c r="E570" s="57"/>
      <c r="F570" s="57"/>
      <c r="G570" s="57"/>
      <c r="H570" s="76"/>
      <c r="I570" s="135"/>
      <c r="J570" s="139"/>
      <c r="K570" s="140"/>
      <c r="L570" s="147"/>
      <c r="M570" s="115"/>
      <c r="N570" s="140"/>
      <c r="O570" s="144"/>
    </row>
    <row r="571" spans="2:15" x14ac:dyDescent="0.25">
      <c r="B571" s="167">
        <f t="shared" si="8"/>
        <v>567</v>
      </c>
      <c r="C571" s="106"/>
      <c r="D571" s="57"/>
      <c r="E571" s="57"/>
      <c r="F571" s="57"/>
      <c r="G571" s="57"/>
      <c r="H571" s="76"/>
      <c r="I571" s="135"/>
      <c r="J571" s="139"/>
      <c r="K571" s="140"/>
      <c r="L571" s="147"/>
      <c r="M571" s="115"/>
      <c r="N571" s="140"/>
      <c r="O571" s="144"/>
    </row>
    <row r="572" spans="2:15" x14ac:dyDescent="0.25">
      <c r="B572" s="167">
        <f t="shared" si="8"/>
        <v>568</v>
      </c>
      <c r="C572" s="106"/>
      <c r="D572" s="57"/>
      <c r="E572" s="57"/>
      <c r="F572" s="57"/>
      <c r="G572" s="57"/>
      <c r="H572" s="76"/>
      <c r="I572" s="135"/>
      <c r="J572" s="139"/>
      <c r="K572" s="140"/>
      <c r="L572" s="147"/>
      <c r="M572" s="115"/>
      <c r="N572" s="140"/>
      <c r="O572" s="144"/>
    </row>
    <row r="573" spans="2:15" x14ac:dyDescent="0.25">
      <c r="B573" s="167">
        <f t="shared" si="8"/>
        <v>569</v>
      </c>
      <c r="C573" s="106"/>
      <c r="D573" s="57"/>
      <c r="E573" s="57"/>
      <c r="F573" s="57"/>
      <c r="G573" s="57"/>
      <c r="H573" s="76"/>
      <c r="I573" s="135"/>
      <c r="J573" s="139"/>
      <c r="K573" s="140"/>
      <c r="L573" s="147"/>
      <c r="M573" s="115"/>
      <c r="N573" s="140"/>
      <c r="O573" s="144"/>
    </row>
    <row r="574" spans="2:15" x14ac:dyDescent="0.25">
      <c r="B574" s="167">
        <f t="shared" si="8"/>
        <v>570</v>
      </c>
      <c r="C574" s="106"/>
      <c r="D574" s="57"/>
      <c r="E574" s="57"/>
      <c r="F574" s="57"/>
      <c r="G574" s="57"/>
      <c r="H574" s="76"/>
      <c r="I574" s="135"/>
      <c r="J574" s="139"/>
      <c r="K574" s="140"/>
      <c r="L574" s="147"/>
      <c r="M574" s="115"/>
      <c r="N574" s="140"/>
      <c r="O574" s="144"/>
    </row>
    <row r="575" spans="2:15" x14ac:dyDescent="0.25">
      <c r="B575" s="167">
        <f t="shared" si="8"/>
        <v>571</v>
      </c>
      <c r="C575" s="106"/>
      <c r="D575" s="57"/>
      <c r="E575" s="57"/>
      <c r="F575" s="57"/>
      <c r="G575" s="57"/>
      <c r="H575" s="76"/>
      <c r="I575" s="135"/>
      <c r="J575" s="139"/>
      <c r="K575" s="140"/>
      <c r="L575" s="147"/>
      <c r="M575" s="115"/>
      <c r="N575" s="140"/>
      <c r="O575" s="144"/>
    </row>
    <row r="576" spans="2:15" x14ac:dyDescent="0.25">
      <c r="B576" s="167">
        <f t="shared" si="8"/>
        <v>572</v>
      </c>
      <c r="C576" s="106"/>
      <c r="D576" s="57"/>
      <c r="E576" s="57"/>
      <c r="F576" s="57"/>
      <c r="G576" s="57"/>
      <c r="H576" s="76"/>
      <c r="I576" s="135"/>
      <c r="J576" s="139"/>
      <c r="K576" s="140"/>
      <c r="L576" s="147"/>
      <c r="M576" s="115"/>
      <c r="N576" s="140"/>
      <c r="O576" s="144"/>
    </row>
    <row r="577" spans="2:15" x14ac:dyDescent="0.25">
      <c r="B577" s="167">
        <f t="shared" si="8"/>
        <v>573</v>
      </c>
      <c r="C577" s="106"/>
      <c r="D577" s="57"/>
      <c r="E577" s="57"/>
      <c r="F577" s="57"/>
      <c r="G577" s="57"/>
      <c r="H577" s="76"/>
      <c r="I577" s="135"/>
      <c r="J577" s="139"/>
      <c r="K577" s="140"/>
      <c r="L577" s="147"/>
      <c r="M577" s="115"/>
      <c r="N577" s="140"/>
      <c r="O577" s="144"/>
    </row>
    <row r="578" spans="2:15" x14ac:dyDescent="0.25">
      <c r="B578" s="167">
        <f t="shared" si="8"/>
        <v>574</v>
      </c>
      <c r="C578" s="106"/>
      <c r="D578" s="57"/>
      <c r="E578" s="57"/>
      <c r="F578" s="57"/>
      <c r="G578" s="57"/>
      <c r="H578" s="76"/>
      <c r="I578" s="135"/>
      <c r="J578" s="139"/>
      <c r="K578" s="140"/>
      <c r="L578" s="147"/>
      <c r="M578" s="115"/>
      <c r="N578" s="140"/>
      <c r="O578" s="144"/>
    </row>
    <row r="579" spans="2:15" x14ac:dyDescent="0.25">
      <c r="B579" s="167">
        <f t="shared" si="8"/>
        <v>575</v>
      </c>
      <c r="C579" s="106"/>
      <c r="D579" s="57"/>
      <c r="E579" s="57"/>
      <c r="F579" s="57"/>
      <c r="G579" s="57"/>
      <c r="H579" s="76"/>
      <c r="I579" s="135"/>
      <c r="J579" s="139"/>
      <c r="K579" s="140"/>
      <c r="L579" s="147"/>
      <c r="M579" s="115"/>
      <c r="N579" s="140"/>
      <c r="O579" s="144"/>
    </row>
    <row r="580" spans="2:15" x14ac:dyDescent="0.25">
      <c r="B580" s="167">
        <f t="shared" si="8"/>
        <v>576</v>
      </c>
      <c r="C580" s="106"/>
      <c r="D580" s="57"/>
      <c r="E580" s="57"/>
      <c r="F580" s="57"/>
      <c r="G580" s="57"/>
      <c r="H580" s="76"/>
      <c r="I580" s="135"/>
      <c r="J580" s="139"/>
      <c r="K580" s="140"/>
      <c r="L580" s="147"/>
      <c r="M580" s="115"/>
      <c r="N580" s="140"/>
      <c r="O580" s="144"/>
    </row>
    <row r="581" spans="2:15" x14ac:dyDescent="0.25">
      <c r="B581" s="167">
        <f t="shared" si="8"/>
        <v>577</v>
      </c>
      <c r="C581" s="106"/>
      <c r="D581" s="57"/>
      <c r="E581" s="57"/>
      <c r="F581" s="57"/>
      <c r="G581" s="57"/>
      <c r="H581" s="76"/>
      <c r="I581" s="135"/>
      <c r="J581" s="139"/>
      <c r="K581" s="140"/>
      <c r="L581" s="147"/>
      <c r="M581" s="115"/>
      <c r="N581" s="140"/>
      <c r="O581" s="144"/>
    </row>
    <row r="582" spans="2:15" x14ac:dyDescent="0.25">
      <c r="B582" s="167">
        <f t="shared" si="8"/>
        <v>578</v>
      </c>
      <c r="C582" s="106"/>
      <c r="D582" s="57"/>
      <c r="E582" s="57"/>
      <c r="F582" s="57"/>
      <c r="G582" s="57"/>
      <c r="H582" s="76"/>
      <c r="I582" s="135"/>
      <c r="J582" s="139"/>
      <c r="K582" s="140"/>
      <c r="L582" s="147"/>
      <c r="M582" s="115"/>
      <c r="N582" s="140"/>
      <c r="O582" s="144"/>
    </row>
    <row r="583" spans="2:15" x14ac:dyDescent="0.25">
      <c r="B583" s="167">
        <f t="shared" ref="B583:B646" si="9">B582+1</f>
        <v>579</v>
      </c>
      <c r="C583" s="106"/>
      <c r="D583" s="57"/>
      <c r="E583" s="57"/>
      <c r="F583" s="57"/>
      <c r="G583" s="57"/>
      <c r="H583" s="76"/>
      <c r="I583" s="135"/>
      <c r="J583" s="139"/>
      <c r="K583" s="140"/>
      <c r="L583" s="147"/>
      <c r="M583" s="115"/>
      <c r="N583" s="140"/>
      <c r="O583" s="144"/>
    </row>
    <row r="584" spans="2:15" x14ac:dyDescent="0.25">
      <c r="B584" s="167">
        <f t="shared" si="9"/>
        <v>580</v>
      </c>
      <c r="C584" s="106"/>
      <c r="D584" s="57"/>
      <c r="E584" s="57"/>
      <c r="F584" s="57"/>
      <c r="G584" s="57"/>
      <c r="H584" s="76"/>
      <c r="I584" s="135"/>
      <c r="J584" s="139"/>
      <c r="K584" s="140"/>
      <c r="L584" s="147"/>
      <c r="M584" s="115"/>
      <c r="N584" s="140"/>
      <c r="O584" s="144"/>
    </row>
    <row r="585" spans="2:15" x14ac:dyDescent="0.25">
      <c r="B585" s="167">
        <f t="shared" si="9"/>
        <v>581</v>
      </c>
      <c r="C585" s="106"/>
      <c r="D585" s="57"/>
      <c r="E585" s="57"/>
      <c r="F585" s="57"/>
      <c r="G585" s="57"/>
      <c r="H585" s="76"/>
      <c r="I585" s="135"/>
      <c r="J585" s="139"/>
      <c r="K585" s="140"/>
      <c r="L585" s="147"/>
      <c r="M585" s="115"/>
      <c r="N585" s="140"/>
      <c r="O585" s="144"/>
    </row>
    <row r="586" spans="2:15" x14ac:dyDescent="0.25">
      <c r="B586" s="167">
        <f t="shared" si="9"/>
        <v>582</v>
      </c>
      <c r="C586" s="106"/>
      <c r="D586" s="57"/>
      <c r="E586" s="57"/>
      <c r="F586" s="57"/>
      <c r="G586" s="57"/>
      <c r="H586" s="76"/>
      <c r="I586" s="135"/>
      <c r="J586" s="139"/>
      <c r="K586" s="140"/>
      <c r="L586" s="147"/>
      <c r="M586" s="115"/>
      <c r="N586" s="140"/>
      <c r="O586" s="144"/>
    </row>
    <row r="587" spans="2:15" x14ac:dyDescent="0.25">
      <c r="B587" s="167">
        <f t="shared" si="9"/>
        <v>583</v>
      </c>
      <c r="C587" s="106"/>
      <c r="D587" s="57"/>
      <c r="E587" s="57"/>
      <c r="F587" s="57"/>
      <c r="G587" s="57"/>
      <c r="H587" s="76"/>
      <c r="I587" s="135"/>
      <c r="J587" s="139"/>
      <c r="K587" s="140"/>
      <c r="L587" s="147"/>
      <c r="M587" s="115"/>
      <c r="N587" s="140"/>
      <c r="O587" s="144"/>
    </row>
    <row r="588" spans="2:15" x14ac:dyDescent="0.25">
      <c r="B588" s="167">
        <f t="shared" si="9"/>
        <v>584</v>
      </c>
      <c r="C588" s="106"/>
      <c r="D588" s="57"/>
      <c r="E588" s="57"/>
      <c r="F588" s="57"/>
      <c r="G588" s="57"/>
      <c r="H588" s="76"/>
      <c r="I588" s="135"/>
      <c r="J588" s="139"/>
      <c r="K588" s="140"/>
      <c r="L588" s="147"/>
      <c r="M588" s="115"/>
      <c r="N588" s="140"/>
      <c r="O588" s="144"/>
    </row>
    <row r="589" spans="2:15" x14ac:dyDescent="0.25">
      <c r="B589" s="167">
        <f t="shared" si="9"/>
        <v>585</v>
      </c>
      <c r="C589" s="106"/>
      <c r="D589" s="57"/>
      <c r="E589" s="57"/>
      <c r="F589" s="57"/>
      <c r="G589" s="57"/>
      <c r="H589" s="76"/>
      <c r="I589" s="135"/>
      <c r="J589" s="139"/>
      <c r="K589" s="140"/>
      <c r="L589" s="147"/>
      <c r="M589" s="115"/>
      <c r="N589" s="140"/>
      <c r="O589" s="144"/>
    </row>
    <row r="590" spans="2:15" x14ac:dyDescent="0.25">
      <c r="B590" s="167">
        <f t="shared" si="9"/>
        <v>586</v>
      </c>
      <c r="C590" s="106"/>
      <c r="D590" s="57"/>
      <c r="E590" s="57"/>
      <c r="F590" s="57"/>
      <c r="G590" s="57"/>
      <c r="H590" s="76"/>
      <c r="I590" s="135"/>
      <c r="J590" s="139"/>
      <c r="K590" s="140"/>
      <c r="L590" s="147"/>
      <c r="M590" s="115"/>
      <c r="N590" s="140"/>
      <c r="O590" s="144"/>
    </row>
    <row r="591" spans="2:15" x14ac:dyDescent="0.25">
      <c r="B591" s="167">
        <f t="shared" si="9"/>
        <v>587</v>
      </c>
      <c r="C591" s="106"/>
      <c r="D591" s="57"/>
      <c r="E591" s="57"/>
      <c r="F591" s="57"/>
      <c r="G591" s="57"/>
      <c r="H591" s="76"/>
      <c r="I591" s="135"/>
      <c r="J591" s="139"/>
      <c r="K591" s="140"/>
      <c r="L591" s="147"/>
      <c r="M591" s="115"/>
      <c r="N591" s="140"/>
      <c r="O591" s="144"/>
    </row>
    <row r="592" spans="2:15" x14ac:dyDescent="0.25">
      <c r="B592" s="167">
        <f t="shared" si="9"/>
        <v>588</v>
      </c>
      <c r="C592" s="106"/>
      <c r="D592" s="57"/>
      <c r="E592" s="57"/>
      <c r="F592" s="57"/>
      <c r="G592" s="57"/>
      <c r="H592" s="76"/>
      <c r="I592" s="135"/>
      <c r="J592" s="139"/>
      <c r="K592" s="140"/>
      <c r="L592" s="147"/>
      <c r="M592" s="115"/>
      <c r="N592" s="140"/>
      <c r="O592" s="144"/>
    </row>
    <row r="593" spans="2:15" x14ac:dyDescent="0.25">
      <c r="B593" s="167">
        <f t="shared" si="9"/>
        <v>589</v>
      </c>
      <c r="C593" s="106"/>
      <c r="D593" s="57"/>
      <c r="E593" s="57"/>
      <c r="F593" s="57"/>
      <c r="G593" s="57"/>
      <c r="H593" s="76"/>
      <c r="I593" s="135"/>
      <c r="J593" s="139"/>
      <c r="K593" s="140"/>
      <c r="L593" s="147"/>
      <c r="M593" s="115"/>
      <c r="N593" s="140"/>
      <c r="O593" s="144"/>
    </row>
    <row r="594" spans="2:15" x14ac:dyDescent="0.25">
      <c r="B594" s="167">
        <f t="shared" si="9"/>
        <v>590</v>
      </c>
      <c r="C594" s="106"/>
      <c r="D594" s="96"/>
      <c r="E594" s="57"/>
      <c r="F594" s="57"/>
      <c r="G594" s="57"/>
      <c r="H594" s="76"/>
      <c r="I594" s="135"/>
      <c r="J594" s="139"/>
      <c r="K594" s="140"/>
      <c r="L594" s="147"/>
      <c r="M594" s="115"/>
      <c r="N594" s="140"/>
      <c r="O594" s="144"/>
    </row>
    <row r="595" spans="2:15" x14ac:dyDescent="0.25">
      <c r="B595" s="167">
        <f t="shared" si="9"/>
        <v>591</v>
      </c>
      <c r="C595" s="106"/>
      <c r="D595" s="96"/>
      <c r="E595" s="57"/>
      <c r="F595" s="57"/>
      <c r="G595" s="57"/>
      <c r="H595" s="76"/>
      <c r="I595" s="135"/>
      <c r="J595" s="139"/>
      <c r="K595" s="140"/>
      <c r="L595" s="147"/>
      <c r="M595" s="115"/>
      <c r="N595" s="140"/>
      <c r="O595" s="144"/>
    </row>
    <row r="596" spans="2:15" x14ac:dyDescent="0.25">
      <c r="B596" s="167">
        <f t="shared" si="9"/>
        <v>592</v>
      </c>
      <c r="C596" s="106"/>
      <c r="D596" s="96"/>
      <c r="E596" s="57"/>
      <c r="F596" s="57"/>
      <c r="G596" s="57"/>
      <c r="H596" s="76"/>
      <c r="I596" s="135"/>
      <c r="J596" s="139"/>
      <c r="K596" s="140"/>
      <c r="L596" s="147"/>
      <c r="M596" s="115"/>
      <c r="N596" s="140"/>
      <c r="O596" s="144"/>
    </row>
    <row r="597" spans="2:15" x14ac:dyDescent="0.25">
      <c r="B597" s="167">
        <f t="shared" si="9"/>
        <v>593</v>
      </c>
      <c r="C597" s="106"/>
      <c r="D597" s="96"/>
      <c r="E597" s="57"/>
      <c r="F597" s="57"/>
      <c r="G597" s="57"/>
      <c r="H597" s="76"/>
      <c r="I597" s="135"/>
      <c r="J597" s="139"/>
      <c r="K597" s="140"/>
      <c r="L597" s="147"/>
      <c r="M597" s="115"/>
      <c r="N597" s="140"/>
      <c r="O597" s="144"/>
    </row>
    <row r="598" spans="2:15" x14ac:dyDescent="0.25">
      <c r="B598" s="167">
        <f t="shared" si="9"/>
        <v>594</v>
      </c>
      <c r="C598" s="106"/>
      <c r="D598" s="96"/>
      <c r="E598" s="57"/>
      <c r="F598" s="57"/>
      <c r="G598" s="57"/>
      <c r="H598" s="76"/>
      <c r="I598" s="135"/>
      <c r="J598" s="139"/>
      <c r="K598" s="140"/>
      <c r="L598" s="147"/>
      <c r="M598" s="115"/>
      <c r="N598" s="140"/>
      <c r="O598" s="144"/>
    </row>
    <row r="599" spans="2:15" x14ac:dyDescent="0.25">
      <c r="B599" s="167">
        <f t="shared" si="9"/>
        <v>595</v>
      </c>
      <c r="C599" s="106"/>
      <c r="D599" s="96"/>
      <c r="E599" s="57"/>
      <c r="F599" s="57"/>
      <c r="G599" s="57"/>
      <c r="H599" s="76"/>
      <c r="I599" s="135"/>
      <c r="J599" s="139"/>
      <c r="K599" s="140"/>
      <c r="L599" s="147"/>
      <c r="M599" s="115"/>
      <c r="N599" s="140"/>
      <c r="O599" s="144"/>
    </row>
    <row r="600" spans="2:15" x14ac:dyDescent="0.25">
      <c r="B600" s="167">
        <f t="shared" si="9"/>
        <v>596</v>
      </c>
      <c r="C600" s="106"/>
      <c r="D600" s="96"/>
      <c r="E600" s="57"/>
      <c r="F600" s="57"/>
      <c r="G600" s="57"/>
      <c r="H600" s="76"/>
      <c r="I600" s="135"/>
      <c r="J600" s="139"/>
      <c r="K600" s="140"/>
      <c r="L600" s="147"/>
      <c r="M600" s="115"/>
      <c r="N600" s="140"/>
      <c r="O600" s="144"/>
    </row>
    <row r="601" spans="2:15" x14ac:dyDescent="0.25">
      <c r="B601" s="167">
        <f t="shared" si="9"/>
        <v>597</v>
      </c>
      <c r="C601" s="106"/>
      <c r="D601" s="96"/>
      <c r="E601" s="57"/>
      <c r="F601" s="57"/>
      <c r="G601" s="57"/>
      <c r="H601" s="76"/>
      <c r="I601" s="135"/>
      <c r="J601" s="139"/>
      <c r="K601" s="140"/>
      <c r="L601" s="147"/>
      <c r="M601" s="115"/>
      <c r="N601" s="140"/>
      <c r="O601" s="144"/>
    </row>
    <row r="602" spans="2:15" x14ac:dyDescent="0.25">
      <c r="B602" s="167">
        <f t="shared" si="9"/>
        <v>598</v>
      </c>
      <c r="C602" s="106"/>
      <c r="D602" s="96"/>
      <c r="E602" s="57"/>
      <c r="F602" s="57"/>
      <c r="G602" s="57"/>
      <c r="H602" s="76"/>
      <c r="I602" s="135"/>
      <c r="J602" s="139"/>
      <c r="K602" s="140"/>
      <c r="L602" s="147"/>
      <c r="M602" s="115"/>
      <c r="N602" s="140"/>
      <c r="O602" s="144"/>
    </row>
    <row r="603" spans="2:15" x14ac:dyDescent="0.25">
      <c r="B603" s="167">
        <f t="shared" si="9"/>
        <v>599</v>
      </c>
      <c r="C603" s="106"/>
      <c r="D603" s="96"/>
      <c r="E603" s="57"/>
      <c r="F603" s="57"/>
      <c r="G603" s="57"/>
      <c r="H603" s="76"/>
      <c r="I603" s="135"/>
      <c r="J603" s="139"/>
      <c r="K603" s="140"/>
      <c r="L603" s="147"/>
      <c r="M603" s="115"/>
      <c r="N603" s="140"/>
      <c r="O603" s="144"/>
    </row>
    <row r="604" spans="2:15" x14ac:dyDescent="0.25">
      <c r="B604" s="167">
        <f t="shared" si="9"/>
        <v>600</v>
      </c>
      <c r="C604" s="106"/>
      <c r="D604" s="96"/>
      <c r="E604" s="57"/>
      <c r="F604" s="57"/>
      <c r="G604" s="57"/>
      <c r="H604" s="76"/>
      <c r="I604" s="135"/>
      <c r="J604" s="139"/>
      <c r="K604" s="140"/>
      <c r="L604" s="147"/>
      <c r="M604" s="115"/>
      <c r="N604" s="140"/>
      <c r="O604" s="144"/>
    </row>
    <row r="605" spans="2:15" x14ac:dyDescent="0.25">
      <c r="B605" s="167">
        <f t="shared" si="9"/>
        <v>601</v>
      </c>
      <c r="C605" s="106"/>
      <c r="D605" s="96"/>
      <c r="E605" s="57"/>
      <c r="F605" s="57"/>
      <c r="G605" s="57"/>
      <c r="H605" s="76"/>
      <c r="I605" s="135"/>
      <c r="J605" s="139"/>
      <c r="K605" s="140"/>
      <c r="L605" s="147"/>
      <c r="M605" s="115"/>
      <c r="N605" s="140"/>
      <c r="O605" s="144"/>
    </row>
    <row r="606" spans="2:15" x14ac:dyDescent="0.25">
      <c r="B606" s="167">
        <f t="shared" si="9"/>
        <v>602</v>
      </c>
      <c r="C606" s="106"/>
      <c r="D606" s="96"/>
      <c r="E606" s="57"/>
      <c r="F606" s="57"/>
      <c r="G606" s="57"/>
      <c r="H606" s="76"/>
      <c r="I606" s="135"/>
      <c r="J606" s="139"/>
      <c r="K606" s="140"/>
      <c r="L606" s="147"/>
      <c r="M606" s="115"/>
      <c r="N606" s="140"/>
      <c r="O606" s="144"/>
    </row>
    <row r="607" spans="2:15" x14ac:dyDescent="0.25">
      <c r="B607" s="167">
        <f t="shared" si="9"/>
        <v>603</v>
      </c>
      <c r="C607" s="106"/>
      <c r="D607" s="96"/>
      <c r="E607" s="57"/>
      <c r="F607" s="57"/>
      <c r="G607" s="57"/>
      <c r="H607" s="76"/>
      <c r="I607" s="135"/>
      <c r="J607" s="139"/>
      <c r="K607" s="140"/>
      <c r="L607" s="147"/>
      <c r="M607" s="115"/>
      <c r="N607" s="140"/>
      <c r="O607" s="144"/>
    </row>
    <row r="608" spans="2:15" x14ac:dyDescent="0.25">
      <c r="B608" s="167">
        <f t="shared" si="9"/>
        <v>604</v>
      </c>
      <c r="C608" s="106"/>
      <c r="D608" s="96"/>
      <c r="E608" s="57"/>
      <c r="F608" s="57"/>
      <c r="G608" s="57"/>
      <c r="H608" s="76"/>
      <c r="I608" s="135"/>
      <c r="J608" s="139"/>
      <c r="K608" s="140"/>
      <c r="L608" s="147"/>
      <c r="M608" s="115"/>
      <c r="N608" s="140"/>
      <c r="O608" s="144"/>
    </row>
    <row r="609" spans="2:15" x14ac:dyDescent="0.25">
      <c r="B609" s="167">
        <f t="shared" si="9"/>
        <v>605</v>
      </c>
      <c r="C609" s="106"/>
      <c r="D609" s="96"/>
      <c r="E609" s="57"/>
      <c r="F609" s="57"/>
      <c r="G609" s="57"/>
      <c r="H609" s="76"/>
      <c r="I609" s="135"/>
      <c r="J609" s="139"/>
      <c r="K609" s="140"/>
      <c r="L609" s="147"/>
      <c r="M609" s="115"/>
      <c r="N609" s="140"/>
      <c r="O609" s="144"/>
    </row>
    <row r="610" spans="2:15" x14ac:dyDescent="0.25">
      <c r="B610" s="167">
        <f t="shared" si="9"/>
        <v>606</v>
      </c>
      <c r="C610" s="106"/>
      <c r="D610" s="96"/>
      <c r="E610" s="57"/>
      <c r="F610" s="57"/>
      <c r="G610" s="57"/>
      <c r="H610" s="76"/>
      <c r="I610" s="135"/>
      <c r="J610" s="139"/>
      <c r="K610" s="140"/>
      <c r="L610" s="147"/>
      <c r="M610" s="115"/>
      <c r="N610" s="140"/>
      <c r="O610" s="144"/>
    </row>
    <row r="611" spans="2:15" x14ac:dyDescent="0.25">
      <c r="B611" s="167">
        <f t="shared" si="9"/>
        <v>607</v>
      </c>
      <c r="C611" s="106"/>
      <c r="D611" s="96"/>
      <c r="E611" s="57"/>
      <c r="F611" s="57"/>
      <c r="G611" s="57"/>
      <c r="H611" s="76"/>
      <c r="I611" s="135"/>
      <c r="J611" s="139"/>
      <c r="K611" s="140"/>
      <c r="L611" s="147"/>
      <c r="M611" s="115"/>
      <c r="N611" s="140"/>
      <c r="O611" s="144"/>
    </row>
    <row r="612" spans="2:15" x14ac:dyDescent="0.25">
      <c r="B612" s="167">
        <f t="shared" si="9"/>
        <v>608</v>
      </c>
      <c r="C612" s="106"/>
      <c r="D612" s="96"/>
      <c r="E612" s="57"/>
      <c r="F612" s="57"/>
      <c r="G612" s="57"/>
      <c r="H612" s="76"/>
      <c r="I612" s="135"/>
      <c r="J612" s="139"/>
      <c r="K612" s="140"/>
      <c r="L612" s="147"/>
      <c r="M612" s="115"/>
      <c r="N612" s="140"/>
      <c r="O612" s="144"/>
    </row>
    <row r="613" spans="2:15" x14ac:dyDescent="0.25">
      <c r="B613" s="167">
        <f t="shared" si="9"/>
        <v>609</v>
      </c>
      <c r="C613" s="106"/>
      <c r="D613" s="96"/>
      <c r="E613" s="57"/>
      <c r="F613" s="57"/>
      <c r="G613" s="57"/>
      <c r="H613" s="76"/>
      <c r="I613" s="135"/>
      <c r="J613" s="139"/>
      <c r="K613" s="140"/>
      <c r="L613" s="147"/>
      <c r="M613" s="115"/>
      <c r="N613" s="140"/>
      <c r="O613" s="144"/>
    </row>
    <row r="614" spans="2:15" x14ac:dyDescent="0.25">
      <c r="B614" s="167">
        <f t="shared" si="9"/>
        <v>610</v>
      </c>
      <c r="C614" s="106"/>
      <c r="D614" s="96"/>
      <c r="E614" s="57"/>
      <c r="F614" s="57"/>
      <c r="G614" s="57"/>
      <c r="H614" s="76"/>
      <c r="I614" s="135"/>
      <c r="J614" s="139"/>
      <c r="K614" s="140"/>
      <c r="L614" s="147"/>
      <c r="M614" s="115"/>
      <c r="N614" s="140"/>
      <c r="O614" s="144"/>
    </row>
    <row r="615" spans="2:15" x14ac:dyDescent="0.25">
      <c r="B615" s="167">
        <f t="shared" si="9"/>
        <v>611</v>
      </c>
      <c r="C615" s="106"/>
      <c r="D615" s="96"/>
      <c r="E615" s="57"/>
      <c r="F615" s="57"/>
      <c r="G615" s="57"/>
      <c r="H615" s="76"/>
      <c r="I615" s="135"/>
      <c r="J615" s="139"/>
      <c r="K615" s="140"/>
      <c r="L615" s="147"/>
      <c r="M615" s="115"/>
      <c r="N615" s="140"/>
      <c r="O615" s="144"/>
    </row>
    <row r="616" spans="2:15" x14ac:dyDescent="0.25">
      <c r="B616" s="167">
        <f t="shared" si="9"/>
        <v>612</v>
      </c>
      <c r="C616" s="106"/>
      <c r="D616" s="96"/>
      <c r="E616" s="57"/>
      <c r="F616" s="57"/>
      <c r="G616" s="57"/>
      <c r="H616" s="76"/>
      <c r="I616" s="135"/>
      <c r="J616" s="139"/>
      <c r="K616" s="140"/>
      <c r="L616" s="147"/>
      <c r="M616" s="115"/>
      <c r="N616" s="140"/>
      <c r="O616" s="144"/>
    </row>
    <row r="617" spans="2:15" x14ac:dyDescent="0.25">
      <c r="B617" s="167">
        <f t="shared" si="9"/>
        <v>613</v>
      </c>
      <c r="C617" s="106"/>
      <c r="D617" s="96"/>
      <c r="E617" s="57"/>
      <c r="F617" s="57"/>
      <c r="G617" s="57"/>
      <c r="H617" s="76"/>
      <c r="I617" s="135"/>
      <c r="J617" s="139"/>
      <c r="K617" s="140"/>
      <c r="L617" s="147"/>
      <c r="M617" s="115"/>
      <c r="N617" s="140"/>
      <c r="O617" s="144"/>
    </row>
    <row r="618" spans="2:15" x14ac:dyDescent="0.25">
      <c r="B618" s="167">
        <f t="shared" si="9"/>
        <v>614</v>
      </c>
      <c r="C618" s="106"/>
      <c r="D618" s="96"/>
      <c r="E618" s="57"/>
      <c r="F618" s="57"/>
      <c r="G618" s="57"/>
      <c r="H618" s="76"/>
      <c r="I618" s="135"/>
      <c r="J618" s="139"/>
      <c r="K618" s="140"/>
      <c r="L618" s="147"/>
      <c r="M618" s="115"/>
      <c r="N618" s="140"/>
      <c r="O618" s="144"/>
    </row>
    <row r="619" spans="2:15" x14ac:dyDescent="0.25">
      <c r="B619" s="167">
        <f t="shared" si="9"/>
        <v>615</v>
      </c>
      <c r="C619" s="106"/>
      <c r="D619" s="96"/>
      <c r="E619" s="57"/>
      <c r="F619" s="57"/>
      <c r="G619" s="57"/>
      <c r="H619" s="76"/>
      <c r="I619" s="135"/>
      <c r="J619" s="139"/>
      <c r="K619" s="140"/>
      <c r="L619" s="147"/>
      <c r="M619" s="115"/>
      <c r="N619" s="140"/>
      <c r="O619" s="144"/>
    </row>
    <row r="620" spans="2:15" x14ac:dyDescent="0.25">
      <c r="B620" s="167">
        <f t="shared" si="9"/>
        <v>616</v>
      </c>
      <c r="C620" s="106"/>
      <c r="D620" s="96"/>
      <c r="E620" s="57"/>
      <c r="F620" s="57"/>
      <c r="G620" s="57"/>
      <c r="H620" s="76"/>
      <c r="I620" s="135"/>
      <c r="J620" s="139"/>
      <c r="K620" s="140"/>
      <c r="L620" s="147"/>
      <c r="M620" s="115"/>
      <c r="N620" s="140"/>
      <c r="O620" s="144"/>
    </row>
    <row r="621" spans="2:15" x14ac:dyDescent="0.25">
      <c r="B621" s="167">
        <f t="shared" si="9"/>
        <v>617</v>
      </c>
      <c r="C621" s="106"/>
      <c r="D621" s="96"/>
      <c r="E621" s="57"/>
      <c r="F621" s="57"/>
      <c r="G621" s="57"/>
      <c r="H621" s="76"/>
      <c r="I621" s="135"/>
      <c r="J621" s="139"/>
      <c r="K621" s="140"/>
      <c r="L621" s="147"/>
      <c r="M621" s="115"/>
      <c r="N621" s="140"/>
      <c r="O621" s="144"/>
    </row>
    <row r="622" spans="2:15" x14ac:dyDescent="0.25">
      <c r="B622" s="167">
        <f t="shared" si="9"/>
        <v>618</v>
      </c>
      <c r="C622" s="106"/>
      <c r="D622" s="96"/>
      <c r="E622" s="57"/>
      <c r="F622" s="57"/>
      <c r="G622" s="57"/>
      <c r="H622" s="76"/>
      <c r="I622" s="135"/>
      <c r="J622" s="139"/>
      <c r="K622" s="140"/>
      <c r="L622" s="147"/>
      <c r="M622" s="115"/>
      <c r="N622" s="140"/>
      <c r="O622" s="144"/>
    </row>
    <row r="623" spans="2:15" x14ac:dyDescent="0.25">
      <c r="B623" s="167">
        <f t="shared" si="9"/>
        <v>619</v>
      </c>
      <c r="C623" s="106"/>
      <c r="D623" s="96"/>
      <c r="E623" s="57"/>
      <c r="F623" s="57"/>
      <c r="G623" s="57"/>
      <c r="H623" s="76"/>
      <c r="I623" s="135"/>
      <c r="J623" s="139"/>
      <c r="K623" s="140"/>
      <c r="L623" s="147"/>
      <c r="M623" s="115"/>
      <c r="N623" s="140"/>
      <c r="O623" s="144"/>
    </row>
    <row r="624" spans="2:15" x14ac:dyDescent="0.25">
      <c r="B624" s="167">
        <f t="shared" si="9"/>
        <v>620</v>
      </c>
      <c r="C624" s="106"/>
      <c r="D624" s="96"/>
      <c r="E624" s="57"/>
      <c r="F624" s="57"/>
      <c r="G624" s="57"/>
      <c r="H624" s="76"/>
      <c r="I624" s="135"/>
      <c r="J624" s="139"/>
      <c r="K624" s="140"/>
      <c r="L624" s="147"/>
      <c r="M624" s="115"/>
      <c r="N624" s="140"/>
      <c r="O624" s="144"/>
    </row>
    <row r="625" spans="2:15" x14ac:dyDescent="0.25">
      <c r="B625" s="167">
        <f t="shared" si="9"/>
        <v>621</v>
      </c>
      <c r="C625" s="106"/>
      <c r="D625" s="96"/>
      <c r="E625" s="57"/>
      <c r="F625" s="57"/>
      <c r="G625" s="57"/>
      <c r="H625" s="76"/>
      <c r="I625" s="135"/>
      <c r="J625" s="139"/>
      <c r="K625" s="140"/>
      <c r="L625" s="147"/>
      <c r="M625" s="115"/>
      <c r="N625" s="140"/>
      <c r="O625" s="144"/>
    </row>
    <row r="626" spans="2:15" x14ac:dyDescent="0.25">
      <c r="B626" s="167">
        <f t="shared" si="9"/>
        <v>622</v>
      </c>
      <c r="C626" s="106"/>
      <c r="D626" s="96"/>
      <c r="E626" s="57"/>
      <c r="F626" s="57"/>
      <c r="G626" s="57"/>
      <c r="H626" s="76"/>
      <c r="I626" s="135"/>
      <c r="J626" s="139"/>
      <c r="K626" s="140"/>
      <c r="L626" s="147"/>
      <c r="M626" s="115"/>
      <c r="N626" s="140"/>
      <c r="O626" s="144"/>
    </row>
    <row r="627" spans="2:15" x14ac:dyDescent="0.25">
      <c r="B627" s="167">
        <f t="shared" si="9"/>
        <v>623</v>
      </c>
      <c r="C627" s="106"/>
      <c r="D627" s="96"/>
      <c r="E627" s="57"/>
      <c r="F627" s="57"/>
      <c r="G627" s="57"/>
      <c r="H627" s="76"/>
      <c r="I627" s="135"/>
      <c r="J627" s="139"/>
      <c r="K627" s="140"/>
      <c r="L627" s="147"/>
      <c r="M627" s="115"/>
      <c r="N627" s="140"/>
      <c r="O627" s="144"/>
    </row>
    <row r="628" spans="2:15" x14ac:dyDescent="0.25">
      <c r="B628" s="167">
        <f t="shared" si="9"/>
        <v>624</v>
      </c>
      <c r="C628" s="106"/>
      <c r="D628" s="96"/>
      <c r="E628" s="57"/>
      <c r="F628" s="57"/>
      <c r="G628" s="57"/>
      <c r="H628" s="76"/>
      <c r="I628" s="135"/>
      <c r="J628" s="139"/>
      <c r="K628" s="140"/>
      <c r="L628" s="147"/>
      <c r="M628" s="115"/>
      <c r="N628" s="140"/>
      <c r="O628" s="144"/>
    </row>
    <row r="629" spans="2:15" x14ac:dyDescent="0.25">
      <c r="B629" s="167">
        <f t="shared" si="9"/>
        <v>625</v>
      </c>
      <c r="C629" s="106"/>
      <c r="D629" s="96"/>
      <c r="E629" s="57"/>
      <c r="F629" s="57"/>
      <c r="G629" s="57"/>
      <c r="H629" s="76"/>
      <c r="I629" s="135"/>
      <c r="J629" s="139"/>
      <c r="K629" s="140"/>
      <c r="L629" s="147"/>
      <c r="M629" s="115"/>
      <c r="N629" s="140"/>
      <c r="O629" s="144"/>
    </row>
    <row r="630" spans="2:15" x14ac:dyDescent="0.25">
      <c r="B630" s="167">
        <f t="shared" si="9"/>
        <v>626</v>
      </c>
      <c r="C630" s="106"/>
      <c r="D630" s="96"/>
      <c r="E630" s="57"/>
      <c r="F630" s="57"/>
      <c r="G630" s="57"/>
      <c r="H630" s="76"/>
      <c r="I630" s="135"/>
      <c r="J630" s="139"/>
      <c r="K630" s="140"/>
      <c r="L630" s="147"/>
      <c r="M630" s="115"/>
      <c r="N630" s="140"/>
      <c r="O630" s="144"/>
    </row>
    <row r="631" spans="2:15" x14ac:dyDescent="0.25">
      <c r="B631" s="167">
        <f t="shared" si="9"/>
        <v>627</v>
      </c>
      <c r="C631" s="106"/>
      <c r="D631" s="96"/>
      <c r="E631" s="57"/>
      <c r="F631" s="57"/>
      <c r="G631" s="57"/>
      <c r="H631" s="76"/>
      <c r="I631" s="135"/>
      <c r="J631" s="139"/>
      <c r="K631" s="140"/>
      <c r="L631" s="147"/>
      <c r="M631" s="115"/>
      <c r="N631" s="140"/>
      <c r="O631" s="144"/>
    </row>
    <row r="632" spans="2:15" x14ac:dyDescent="0.25">
      <c r="B632" s="167">
        <f t="shared" si="9"/>
        <v>628</v>
      </c>
      <c r="C632" s="106"/>
      <c r="D632" s="57"/>
      <c r="E632" s="57"/>
      <c r="F632" s="57"/>
      <c r="G632" s="57"/>
      <c r="H632" s="76"/>
      <c r="I632" s="135"/>
      <c r="J632" s="139"/>
      <c r="K632" s="140"/>
      <c r="L632" s="147"/>
      <c r="M632" s="115"/>
      <c r="N632" s="140"/>
      <c r="O632" s="144"/>
    </row>
    <row r="633" spans="2:15" x14ac:dyDescent="0.25">
      <c r="B633" s="167">
        <f t="shared" si="9"/>
        <v>629</v>
      </c>
      <c r="C633" s="106"/>
      <c r="D633" s="57"/>
      <c r="E633" s="57"/>
      <c r="F633" s="57"/>
      <c r="G633" s="57"/>
      <c r="H633" s="76"/>
      <c r="I633" s="135"/>
      <c r="J633" s="139"/>
      <c r="K633" s="140"/>
      <c r="L633" s="147"/>
      <c r="M633" s="115"/>
      <c r="N633" s="140"/>
      <c r="O633" s="144"/>
    </row>
    <row r="634" spans="2:15" x14ac:dyDescent="0.25">
      <c r="B634" s="167">
        <f t="shared" si="9"/>
        <v>630</v>
      </c>
      <c r="C634" s="106"/>
      <c r="D634" s="57"/>
      <c r="E634" s="57"/>
      <c r="F634" s="57"/>
      <c r="G634" s="57"/>
      <c r="H634" s="76"/>
      <c r="I634" s="135"/>
      <c r="J634" s="139"/>
      <c r="K634" s="140"/>
      <c r="L634" s="147"/>
      <c r="M634" s="115"/>
      <c r="N634" s="140"/>
      <c r="O634" s="144"/>
    </row>
    <row r="635" spans="2:15" x14ac:dyDescent="0.25">
      <c r="B635" s="167">
        <f t="shared" si="9"/>
        <v>631</v>
      </c>
      <c r="C635" s="106"/>
      <c r="D635" s="57"/>
      <c r="E635" s="57"/>
      <c r="F635" s="57"/>
      <c r="G635" s="57"/>
      <c r="H635" s="76"/>
      <c r="I635" s="135"/>
      <c r="J635" s="139"/>
      <c r="K635" s="140"/>
      <c r="L635" s="147"/>
      <c r="M635" s="115"/>
      <c r="N635" s="140"/>
      <c r="O635" s="144"/>
    </row>
    <row r="636" spans="2:15" x14ac:dyDescent="0.25">
      <c r="B636" s="167">
        <f t="shared" si="9"/>
        <v>632</v>
      </c>
      <c r="C636" s="106"/>
      <c r="D636" s="57"/>
      <c r="E636" s="57"/>
      <c r="F636" s="57"/>
      <c r="G636" s="57"/>
      <c r="H636" s="76"/>
      <c r="I636" s="135"/>
      <c r="J636" s="139"/>
      <c r="K636" s="140"/>
      <c r="L636" s="147"/>
      <c r="M636" s="115"/>
      <c r="N636" s="140"/>
      <c r="O636" s="144"/>
    </row>
    <row r="637" spans="2:15" x14ac:dyDescent="0.25">
      <c r="B637" s="167">
        <f t="shared" si="9"/>
        <v>633</v>
      </c>
      <c r="C637" s="106"/>
      <c r="D637" s="57"/>
      <c r="E637" s="57"/>
      <c r="F637" s="57"/>
      <c r="G637" s="57"/>
      <c r="H637" s="76"/>
      <c r="I637" s="135"/>
      <c r="J637" s="139"/>
      <c r="K637" s="140"/>
      <c r="L637" s="147"/>
      <c r="M637" s="115"/>
      <c r="N637" s="140"/>
      <c r="O637" s="144"/>
    </row>
    <row r="638" spans="2:15" x14ac:dyDescent="0.25">
      <c r="B638" s="167">
        <f t="shared" si="9"/>
        <v>634</v>
      </c>
      <c r="C638" s="106"/>
      <c r="D638" s="57"/>
      <c r="E638" s="57"/>
      <c r="F638" s="57"/>
      <c r="G638" s="57"/>
      <c r="H638" s="76"/>
      <c r="I638" s="135"/>
      <c r="J638" s="139"/>
      <c r="K638" s="140"/>
      <c r="L638" s="147"/>
      <c r="M638" s="115"/>
      <c r="N638" s="140"/>
      <c r="O638" s="144"/>
    </row>
    <row r="639" spans="2:15" x14ac:dyDescent="0.25">
      <c r="B639" s="167">
        <f t="shared" si="9"/>
        <v>635</v>
      </c>
      <c r="C639" s="106"/>
      <c r="D639" s="57"/>
      <c r="E639" s="57"/>
      <c r="F639" s="57"/>
      <c r="G639" s="57"/>
      <c r="H639" s="76"/>
      <c r="I639" s="135"/>
      <c r="J639" s="139"/>
      <c r="K639" s="140"/>
      <c r="L639" s="147"/>
      <c r="M639" s="115"/>
      <c r="N639" s="140"/>
      <c r="O639" s="144"/>
    </row>
    <row r="640" spans="2:15" x14ac:dyDescent="0.25">
      <c r="B640" s="167">
        <f t="shared" si="9"/>
        <v>636</v>
      </c>
      <c r="C640" s="106"/>
      <c r="D640" s="57"/>
      <c r="E640" s="57"/>
      <c r="F640" s="57"/>
      <c r="G640" s="57"/>
      <c r="H640" s="76"/>
      <c r="I640" s="135"/>
      <c r="J640" s="139"/>
      <c r="K640" s="140"/>
      <c r="L640" s="147"/>
      <c r="M640" s="115"/>
      <c r="N640" s="140"/>
      <c r="O640" s="144"/>
    </row>
    <row r="641" spans="2:15" x14ac:dyDescent="0.25">
      <c r="B641" s="167">
        <f t="shared" si="9"/>
        <v>637</v>
      </c>
      <c r="C641" s="106"/>
      <c r="D641" s="57"/>
      <c r="E641" s="57"/>
      <c r="F641" s="57"/>
      <c r="G641" s="57"/>
      <c r="H641" s="76"/>
      <c r="I641" s="135"/>
      <c r="J641" s="139"/>
      <c r="K641" s="140"/>
      <c r="L641" s="147"/>
      <c r="M641" s="115"/>
      <c r="N641" s="140"/>
      <c r="O641" s="144"/>
    </row>
    <row r="642" spans="2:15" x14ac:dyDescent="0.25">
      <c r="B642" s="167">
        <f t="shared" si="9"/>
        <v>638</v>
      </c>
      <c r="C642" s="106"/>
      <c r="D642" s="57"/>
      <c r="E642" s="57"/>
      <c r="F642" s="57"/>
      <c r="G642" s="57"/>
      <c r="H642" s="76"/>
      <c r="I642" s="135"/>
      <c r="J642" s="139"/>
      <c r="K642" s="140"/>
      <c r="L642" s="147"/>
      <c r="M642" s="115"/>
      <c r="N642" s="140"/>
      <c r="O642" s="144"/>
    </row>
    <row r="643" spans="2:15" x14ac:dyDescent="0.25">
      <c r="B643" s="167">
        <f t="shared" si="9"/>
        <v>639</v>
      </c>
      <c r="C643" s="106"/>
      <c r="D643" s="57"/>
      <c r="E643" s="57"/>
      <c r="F643" s="57"/>
      <c r="G643" s="57"/>
      <c r="H643" s="76"/>
      <c r="I643" s="135"/>
      <c r="J643" s="139"/>
      <c r="K643" s="140"/>
      <c r="L643" s="147"/>
      <c r="M643" s="115"/>
      <c r="N643" s="140"/>
      <c r="O643" s="144"/>
    </row>
    <row r="644" spans="2:15" x14ac:dyDescent="0.25">
      <c r="B644" s="167">
        <f t="shared" si="9"/>
        <v>640</v>
      </c>
      <c r="C644" s="106"/>
      <c r="D644" s="57"/>
      <c r="E644" s="57"/>
      <c r="F644" s="57"/>
      <c r="G644" s="57"/>
      <c r="H644" s="76"/>
      <c r="I644" s="135"/>
      <c r="J644" s="139"/>
      <c r="K644" s="140"/>
      <c r="L644" s="147"/>
      <c r="M644" s="115"/>
      <c r="N644" s="140"/>
      <c r="O644" s="144"/>
    </row>
    <row r="645" spans="2:15" x14ac:dyDescent="0.25">
      <c r="B645" s="167">
        <f t="shared" si="9"/>
        <v>641</v>
      </c>
      <c r="C645" s="106"/>
      <c r="D645" s="57"/>
      <c r="E645" s="57"/>
      <c r="F645" s="57"/>
      <c r="G645" s="57"/>
      <c r="H645" s="76"/>
      <c r="I645" s="135"/>
      <c r="J645" s="139"/>
      <c r="K645" s="140"/>
      <c r="L645" s="147"/>
      <c r="M645" s="115"/>
      <c r="N645" s="140"/>
      <c r="O645" s="144"/>
    </row>
    <row r="646" spans="2:15" x14ac:dyDescent="0.25">
      <c r="B646" s="167">
        <f t="shared" si="9"/>
        <v>642</v>
      </c>
      <c r="C646" s="106"/>
      <c r="D646" s="57"/>
      <c r="E646" s="57"/>
      <c r="F646" s="57"/>
      <c r="G646" s="57"/>
      <c r="H646" s="76"/>
      <c r="I646" s="135"/>
      <c r="J646" s="139"/>
      <c r="K646" s="140"/>
      <c r="L646" s="147"/>
      <c r="M646" s="115"/>
      <c r="N646" s="140"/>
      <c r="O646" s="144"/>
    </row>
    <row r="647" spans="2:15" x14ac:dyDescent="0.25">
      <c r="B647" s="167">
        <f t="shared" ref="B647:B710" si="10">B646+1</f>
        <v>643</v>
      </c>
      <c r="C647" s="106"/>
      <c r="D647" s="57"/>
      <c r="E647" s="57"/>
      <c r="F647" s="57"/>
      <c r="G647" s="57"/>
      <c r="H647" s="76"/>
      <c r="I647" s="135"/>
      <c r="J647" s="139"/>
      <c r="K647" s="140"/>
      <c r="L647" s="147"/>
      <c r="M647" s="115"/>
      <c r="N647" s="140"/>
      <c r="O647" s="144"/>
    </row>
    <row r="648" spans="2:15" x14ac:dyDescent="0.25">
      <c r="B648" s="167">
        <f t="shared" si="10"/>
        <v>644</v>
      </c>
      <c r="C648" s="106"/>
      <c r="D648" s="57"/>
      <c r="E648" s="57"/>
      <c r="F648" s="57"/>
      <c r="G648" s="57"/>
      <c r="H648" s="76"/>
      <c r="I648" s="135"/>
      <c r="J648" s="139"/>
      <c r="K648" s="140"/>
      <c r="L648" s="147"/>
      <c r="M648" s="115"/>
      <c r="N648" s="140"/>
      <c r="O648" s="144"/>
    </row>
    <row r="649" spans="2:15" x14ac:dyDescent="0.25">
      <c r="B649" s="167">
        <f t="shared" si="10"/>
        <v>645</v>
      </c>
      <c r="C649" s="106"/>
      <c r="D649" s="57"/>
      <c r="E649" s="57"/>
      <c r="F649" s="57"/>
      <c r="G649" s="57"/>
      <c r="H649" s="76"/>
      <c r="I649" s="135"/>
      <c r="J649" s="139"/>
      <c r="K649" s="140"/>
      <c r="L649" s="147"/>
      <c r="M649" s="115"/>
      <c r="N649" s="140"/>
      <c r="O649" s="144"/>
    </row>
    <row r="650" spans="2:15" x14ac:dyDescent="0.25">
      <c r="B650" s="167">
        <f t="shared" si="10"/>
        <v>646</v>
      </c>
      <c r="C650" s="106"/>
      <c r="D650" s="57"/>
      <c r="E650" s="57"/>
      <c r="F650" s="57"/>
      <c r="G650" s="57"/>
      <c r="H650" s="76"/>
      <c r="I650" s="135"/>
      <c r="J650" s="139"/>
      <c r="K650" s="140"/>
      <c r="L650" s="147"/>
      <c r="M650" s="115"/>
      <c r="N650" s="140"/>
      <c r="O650" s="144"/>
    </row>
    <row r="651" spans="2:15" x14ac:dyDescent="0.25">
      <c r="B651" s="167">
        <f t="shared" si="10"/>
        <v>647</v>
      </c>
      <c r="C651" s="106"/>
      <c r="D651" s="57"/>
      <c r="E651" s="57"/>
      <c r="F651" s="57"/>
      <c r="G651" s="57"/>
      <c r="H651" s="76"/>
      <c r="I651" s="135"/>
      <c r="J651" s="139"/>
      <c r="K651" s="140"/>
      <c r="L651" s="147"/>
      <c r="M651" s="115"/>
      <c r="N651" s="140"/>
      <c r="O651" s="144"/>
    </row>
    <row r="652" spans="2:15" x14ac:dyDescent="0.25">
      <c r="B652" s="167">
        <f t="shared" si="10"/>
        <v>648</v>
      </c>
      <c r="C652" s="106"/>
      <c r="D652" s="57"/>
      <c r="E652" s="57"/>
      <c r="F652" s="57"/>
      <c r="G652" s="57"/>
      <c r="H652" s="76"/>
      <c r="I652" s="135"/>
      <c r="J652" s="139"/>
      <c r="K652" s="140"/>
      <c r="L652" s="147"/>
      <c r="M652" s="115"/>
      <c r="N652" s="140"/>
      <c r="O652" s="144"/>
    </row>
    <row r="653" spans="2:15" x14ac:dyDescent="0.25">
      <c r="B653" s="167">
        <f t="shared" si="10"/>
        <v>649</v>
      </c>
      <c r="C653" s="106"/>
      <c r="D653" s="57"/>
      <c r="E653" s="57"/>
      <c r="F653" s="57"/>
      <c r="G653" s="57"/>
      <c r="H653" s="76"/>
      <c r="I653" s="135"/>
      <c r="J653" s="139"/>
      <c r="K653" s="140"/>
      <c r="L653" s="147"/>
      <c r="M653" s="115"/>
      <c r="N653" s="140"/>
      <c r="O653" s="144"/>
    </row>
    <row r="654" spans="2:15" x14ac:dyDescent="0.25">
      <c r="B654" s="167">
        <f t="shared" si="10"/>
        <v>650</v>
      </c>
      <c r="C654" s="106"/>
      <c r="D654" s="57"/>
      <c r="E654" s="57"/>
      <c r="F654" s="57"/>
      <c r="G654" s="57"/>
      <c r="H654" s="76"/>
      <c r="I654" s="135"/>
      <c r="J654" s="139"/>
      <c r="K654" s="140"/>
      <c r="L654" s="147"/>
      <c r="M654" s="115"/>
      <c r="N654" s="140"/>
      <c r="O654" s="144"/>
    </row>
    <row r="655" spans="2:15" x14ac:dyDescent="0.25">
      <c r="B655" s="167">
        <f t="shared" si="10"/>
        <v>651</v>
      </c>
      <c r="C655" s="106"/>
      <c r="D655" s="57"/>
      <c r="E655" s="57"/>
      <c r="F655" s="57"/>
      <c r="G655" s="57"/>
      <c r="H655" s="76"/>
      <c r="I655" s="135"/>
      <c r="J655" s="139"/>
      <c r="K655" s="140"/>
      <c r="L655" s="147"/>
      <c r="M655" s="115"/>
      <c r="N655" s="140"/>
      <c r="O655" s="144"/>
    </row>
    <row r="656" spans="2:15" x14ac:dyDescent="0.25">
      <c r="B656" s="167">
        <f t="shared" si="10"/>
        <v>652</v>
      </c>
      <c r="C656" s="106"/>
      <c r="D656" s="57"/>
      <c r="E656" s="57"/>
      <c r="F656" s="57"/>
      <c r="G656" s="57"/>
      <c r="H656" s="76"/>
      <c r="I656" s="135"/>
      <c r="J656" s="139"/>
      <c r="K656" s="140"/>
      <c r="L656" s="147"/>
      <c r="M656" s="115"/>
      <c r="N656" s="140"/>
      <c r="O656" s="144"/>
    </row>
    <row r="657" spans="2:15" x14ac:dyDescent="0.25">
      <c r="B657" s="167">
        <f t="shared" si="10"/>
        <v>653</v>
      </c>
      <c r="C657" s="106"/>
      <c r="D657" s="76"/>
      <c r="E657" s="57"/>
      <c r="F657" s="57"/>
      <c r="G657" s="57"/>
      <c r="H657" s="76"/>
      <c r="I657" s="135"/>
      <c r="J657" s="139"/>
      <c r="K657" s="140"/>
      <c r="L657" s="147"/>
      <c r="M657" s="115"/>
      <c r="N657" s="140"/>
      <c r="O657" s="144"/>
    </row>
    <row r="658" spans="2:15" x14ac:dyDescent="0.25">
      <c r="B658" s="167">
        <f t="shared" si="10"/>
        <v>654</v>
      </c>
      <c r="C658" s="106"/>
      <c r="D658" s="57"/>
      <c r="E658" s="57"/>
      <c r="F658" s="57"/>
      <c r="G658" s="57"/>
      <c r="H658" s="76"/>
      <c r="I658" s="135"/>
      <c r="J658" s="139"/>
      <c r="K658" s="140"/>
      <c r="L658" s="147"/>
      <c r="M658" s="115"/>
      <c r="N658" s="140"/>
      <c r="O658" s="144"/>
    </row>
    <row r="659" spans="2:15" x14ac:dyDescent="0.25">
      <c r="B659" s="167">
        <f t="shared" si="10"/>
        <v>655</v>
      </c>
      <c r="C659" s="106"/>
      <c r="D659" s="57"/>
      <c r="E659" s="57"/>
      <c r="F659" s="57"/>
      <c r="G659" s="57"/>
      <c r="H659" s="76"/>
      <c r="I659" s="135"/>
      <c r="J659" s="139"/>
      <c r="K659" s="140"/>
      <c r="L659" s="147"/>
      <c r="M659" s="115"/>
      <c r="N659" s="140"/>
      <c r="O659" s="144"/>
    </row>
    <row r="660" spans="2:15" x14ac:dyDescent="0.25">
      <c r="B660" s="167">
        <f t="shared" si="10"/>
        <v>656</v>
      </c>
      <c r="C660" s="106"/>
      <c r="D660" s="57"/>
      <c r="E660" s="57"/>
      <c r="F660" s="57"/>
      <c r="G660" s="57"/>
      <c r="H660" s="76"/>
      <c r="I660" s="135"/>
      <c r="J660" s="139"/>
      <c r="K660" s="140"/>
      <c r="L660" s="147"/>
      <c r="M660" s="115"/>
      <c r="N660" s="140"/>
      <c r="O660" s="144"/>
    </row>
    <row r="661" spans="2:15" x14ac:dyDescent="0.25">
      <c r="B661" s="167">
        <f t="shared" si="10"/>
        <v>657</v>
      </c>
      <c r="C661" s="106"/>
      <c r="D661" s="57"/>
      <c r="E661" s="57"/>
      <c r="F661" s="57"/>
      <c r="G661" s="57"/>
      <c r="H661" s="76"/>
      <c r="I661" s="135"/>
      <c r="J661" s="139"/>
      <c r="K661" s="140"/>
      <c r="L661" s="147"/>
      <c r="M661" s="115"/>
      <c r="N661" s="140"/>
      <c r="O661" s="144"/>
    </row>
    <row r="662" spans="2:15" x14ac:dyDescent="0.25">
      <c r="B662" s="167">
        <f t="shared" si="10"/>
        <v>658</v>
      </c>
      <c r="C662" s="106"/>
      <c r="D662" s="57"/>
      <c r="E662" s="57"/>
      <c r="F662" s="57"/>
      <c r="G662" s="57"/>
      <c r="H662" s="76"/>
      <c r="I662" s="135"/>
      <c r="J662" s="139"/>
      <c r="K662" s="140"/>
      <c r="L662" s="147"/>
      <c r="M662" s="115"/>
      <c r="N662" s="140"/>
      <c r="O662" s="144"/>
    </row>
    <row r="663" spans="2:15" x14ac:dyDescent="0.25">
      <c r="B663" s="167">
        <f t="shared" si="10"/>
        <v>659</v>
      </c>
      <c r="C663" s="106"/>
      <c r="D663" s="57"/>
      <c r="E663" s="57"/>
      <c r="F663" s="57"/>
      <c r="G663" s="57"/>
      <c r="H663" s="76"/>
      <c r="I663" s="135"/>
      <c r="J663" s="139"/>
      <c r="K663" s="140"/>
      <c r="L663" s="147"/>
      <c r="M663" s="115"/>
      <c r="N663" s="140"/>
      <c r="O663" s="144"/>
    </row>
    <row r="664" spans="2:15" x14ac:dyDescent="0.25">
      <c r="B664" s="167">
        <f t="shared" si="10"/>
        <v>660</v>
      </c>
      <c r="C664" s="106"/>
      <c r="D664" s="57"/>
      <c r="E664" s="57"/>
      <c r="F664" s="57"/>
      <c r="G664" s="57"/>
      <c r="H664" s="76"/>
      <c r="I664" s="135"/>
      <c r="J664" s="139"/>
      <c r="K664" s="140"/>
      <c r="L664" s="147"/>
      <c r="M664" s="115"/>
      <c r="N664" s="140"/>
      <c r="O664" s="144"/>
    </row>
    <row r="665" spans="2:15" x14ac:dyDescent="0.25">
      <c r="B665" s="167">
        <f t="shared" si="10"/>
        <v>661</v>
      </c>
      <c r="C665" s="106"/>
      <c r="D665" s="57"/>
      <c r="E665" s="57"/>
      <c r="F665" s="57"/>
      <c r="G665" s="57"/>
      <c r="H665" s="76"/>
      <c r="I665" s="135"/>
      <c r="J665" s="139"/>
      <c r="K665" s="140"/>
      <c r="L665" s="147"/>
      <c r="M665" s="115"/>
      <c r="N665" s="140"/>
      <c r="O665" s="144"/>
    </row>
    <row r="666" spans="2:15" x14ac:dyDescent="0.25">
      <c r="B666" s="167">
        <f t="shared" si="10"/>
        <v>662</v>
      </c>
      <c r="C666" s="106"/>
      <c r="D666" s="57"/>
      <c r="E666" s="57"/>
      <c r="F666" s="57"/>
      <c r="G666" s="57"/>
      <c r="H666" s="76"/>
      <c r="I666" s="135"/>
      <c r="J666" s="139"/>
      <c r="K666" s="140"/>
      <c r="L666" s="147"/>
      <c r="M666" s="115"/>
      <c r="N666" s="140"/>
      <c r="O666" s="144"/>
    </row>
    <row r="667" spans="2:15" x14ac:dyDescent="0.25">
      <c r="B667" s="167">
        <f t="shared" si="10"/>
        <v>663</v>
      </c>
      <c r="C667" s="106"/>
      <c r="D667" s="57"/>
      <c r="E667" s="57"/>
      <c r="F667" s="57"/>
      <c r="G667" s="57"/>
      <c r="H667" s="76"/>
      <c r="I667" s="135"/>
      <c r="J667" s="139"/>
      <c r="K667" s="140"/>
      <c r="L667" s="147"/>
      <c r="M667" s="115"/>
      <c r="N667" s="140"/>
      <c r="O667" s="144"/>
    </row>
    <row r="668" spans="2:15" x14ac:dyDescent="0.25">
      <c r="B668" s="167">
        <f t="shared" si="10"/>
        <v>664</v>
      </c>
      <c r="C668" s="106"/>
      <c r="D668" s="57"/>
      <c r="E668" s="57"/>
      <c r="F668" s="57"/>
      <c r="G668" s="57"/>
      <c r="H668" s="76"/>
      <c r="I668" s="135"/>
      <c r="J668" s="139"/>
      <c r="K668" s="140"/>
      <c r="L668" s="147"/>
      <c r="M668" s="115"/>
      <c r="N668" s="140"/>
      <c r="O668" s="144"/>
    </row>
    <row r="669" spans="2:15" x14ac:dyDescent="0.25">
      <c r="B669" s="167">
        <f t="shared" si="10"/>
        <v>665</v>
      </c>
      <c r="C669" s="106"/>
      <c r="D669" s="57"/>
      <c r="E669" s="57"/>
      <c r="F669" s="57"/>
      <c r="G669" s="57"/>
      <c r="H669" s="76"/>
      <c r="I669" s="135"/>
      <c r="J669" s="139"/>
      <c r="K669" s="140"/>
      <c r="L669" s="147"/>
      <c r="M669" s="115"/>
      <c r="N669" s="140"/>
      <c r="O669" s="144"/>
    </row>
    <row r="670" spans="2:15" x14ac:dyDescent="0.25">
      <c r="B670" s="167">
        <f t="shared" si="10"/>
        <v>666</v>
      </c>
      <c r="C670" s="106"/>
      <c r="D670" s="57"/>
      <c r="E670" s="57"/>
      <c r="F670" s="57"/>
      <c r="G670" s="57"/>
      <c r="H670" s="76"/>
      <c r="I670" s="135"/>
      <c r="J670" s="139"/>
      <c r="K670" s="140"/>
      <c r="L670" s="147"/>
      <c r="M670" s="115"/>
      <c r="N670" s="140"/>
      <c r="O670" s="144"/>
    </row>
    <row r="671" spans="2:15" x14ac:dyDescent="0.25">
      <c r="B671" s="167">
        <f t="shared" si="10"/>
        <v>667</v>
      </c>
      <c r="C671" s="106"/>
      <c r="D671" s="57"/>
      <c r="E671" s="57"/>
      <c r="F671" s="57"/>
      <c r="G671" s="57"/>
      <c r="H671" s="76"/>
      <c r="I671" s="135"/>
      <c r="J671" s="139"/>
      <c r="K671" s="140"/>
      <c r="L671" s="147"/>
      <c r="M671" s="115"/>
      <c r="N671" s="140"/>
      <c r="O671" s="144"/>
    </row>
    <row r="672" spans="2:15" x14ac:dyDescent="0.25">
      <c r="B672" s="167">
        <f t="shared" si="10"/>
        <v>668</v>
      </c>
      <c r="C672" s="106"/>
      <c r="D672" s="57"/>
      <c r="E672" s="57"/>
      <c r="F672" s="57"/>
      <c r="G672" s="57"/>
      <c r="H672" s="76"/>
      <c r="I672" s="135"/>
      <c r="J672" s="139"/>
      <c r="K672" s="140"/>
      <c r="L672" s="147"/>
      <c r="M672" s="115"/>
      <c r="N672" s="140"/>
      <c r="O672" s="144"/>
    </row>
    <row r="673" spans="2:15" x14ac:dyDescent="0.25">
      <c r="B673" s="167">
        <f t="shared" si="10"/>
        <v>669</v>
      </c>
      <c r="C673" s="106"/>
      <c r="D673" s="57"/>
      <c r="E673" s="57"/>
      <c r="F673" s="57"/>
      <c r="G673" s="57"/>
      <c r="H673" s="76"/>
      <c r="I673" s="135"/>
      <c r="J673" s="139"/>
      <c r="K673" s="140"/>
      <c r="L673" s="147"/>
      <c r="M673" s="115"/>
      <c r="N673" s="140"/>
      <c r="O673" s="144"/>
    </row>
    <row r="674" spans="2:15" x14ac:dyDescent="0.25">
      <c r="B674" s="167">
        <f t="shared" si="10"/>
        <v>670</v>
      </c>
      <c r="C674" s="106"/>
      <c r="D674" s="57"/>
      <c r="E674" s="57"/>
      <c r="F674" s="57"/>
      <c r="G674" s="57"/>
      <c r="H674" s="76"/>
      <c r="I674" s="135"/>
      <c r="J674" s="139"/>
      <c r="K674" s="140"/>
      <c r="L674" s="147"/>
      <c r="M674" s="115"/>
      <c r="N674" s="140"/>
      <c r="O674" s="144"/>
    </row>
    <row r="675" spans="2:15" x14ac:dyDescent="0.25">
      <c r="B675" s="167">
        <f t="shared" si="10"/>
        <v>671</v>
      </c>
      <c r="C675" s="106"/>
      <c r="D675" s="57"/>
      <c r="E675" s="57"/>
      <c r="F675" s="57"/>
      <c r="G675" s="57"/>
      <c r="H675" s="76"/>
      <c r="I675" s="135"/>
      <c r="J675" s="139"/>
      <c r="K675" s="140"/>
      <c r="L675" s="147"/>
      <c r="M675" s="115"/>
      <c r="N675" s="140"/>
      <c r="O675" s="144"/>
    </row>
    <row r="676" spans="2:15" x14ac:dyDescent="0.25">
      <c r="B676" s="167">
        <f t="shared" si="10"/>
        <v>672</v>
      </c>
      <c r="C676" s="106"/>
      <c r="D676" s="57"/>
      <c r="E676" s="57"/>
      <c r="F676" s="57"/>
      <c r="G676" s="57"/>
      <c r="H676" s="76"/>
      <c r="I676" s="135"/>
      <c r="J676" s="139"/>
      <c r="K676" s="140"/>
      <c r="L676" s="147"/>
      <c r="M676" s="115"/>
      <c r="N676" s="140"/>
      <c r="O676" s="144"/>
    </row>
    <row r="677" spans="2:15" x14ac:dyDescent="0.25">
      <c r="B677" s="167">
        <f t="shared" si="10"/>
        <v>673</v>
      </c>
      <c r="C677" s="106"/>
      <c r="D677" s="57"/>
      <c r="E677" s="57"/>
      <c r="F677" s="57"/>
      <c r="G677" s="57"/>
      <c r="H677" s="76"/>
      <c r="I677" s="135"/>
      <c r="J677" s="139"/>
      <c r="K677" s="140"/>
      <c r="L677" s="147"/>
      <c r="M677" s="115"/>
      <c r="N677" s="140"/>
      <c r="O677" s="144"/>
    </row>
    <row r="678" spans="2:15" x14ac:dyDescent="0.25">
      <c r="B678" s="167">
        <f t="shared" si="10"/>
        <v>674</v>
      </c>
      <c r="C678" s="106"/>
      <c r="D678" s="57"/>
      <c r="E678" s="57"/>
      <c r="F678" s="57"/>
      <c r="G678" s="57"/>
      <c r="H678" s="76"/>
      <c r="I678" s="135"/>
      <c r="J678" s="139"/>
      <c r="K678" s="140"/>
      <c r="L678" s="147"/>
      <c r="M678" s="115"/>
      <c r="N678" s="140"/>
      <c r="O678" s="144"/>
    </row>
    <row r="679" spans="2:15" x14ac:dyDescent="0.25">
      <c r="B679" s="167">
        <f t="shared" si="10"/>
        <v>675</v>
      </c>
      <c r="C679" s="106"/>
      <c r="D679" s="57"/>
      <c r="E679" s="57"/>
      <c r="F679" s="57"/>
      <c r="G679" s="57"/>
      <c r="H679" s="76"/>
      <c r="I679" s="135"/>
      <c r="J679" s="139"/>
      <c r="K679" s="140"/>
      <c r="L679" s="147"/>
      <c r="M679" s="115"/>
      <c r="N679" s="140"/>
      <c r="O679" s="144"/>
    </row>
    <row r="680" spans="2:15" x14ac:dyDescent="0.25">
      <c r="B680" s="167">
        <f t="shared" si="10"/>
        <v>676</v>
      </c>
      <c r="C680" s="106"/>
      <c r="D680" s="57"/>
      <c r="E680" s="57"/>
      <c r="F680" s="57"/>
      <c r="G680" s="57"/>
      <c r="H680" s="76"/>
      <c r="I680" s="135"/>
      <c r="J680" s="139"/>
      <c r="K680" s="140"/>
      <c r="L680" s="147"/>
      <c r="M680" s="115"/>
      <c r="N680" s="140"/>
      <c r="O680" s="144"/>
    </row>
    <row r="681" spans="2:15" x14ac:dyDescent="0.25">
      <c r="B681" s="167">
        <f t="shared" si="10"/>
        <v>677</v>
      </c>
      <c r="C681" s="106"/>
      <c r="D681" s="57"/>
      <c r="E681" s="57"/>
      <c r="F681" s="57"/>
      <c r="G681" s="57"/>
      <c r="H681" s="76"/>
      <c r="I681" s="135"/>
      <c r="J681" s="139"/>
      <c r="K681" s="140"/>
      <c r="L681" s="147"/>
      <c r="M681" s="115"/>
      <c r="N681" s="140"/>
      <c r="O681" s="144"/>
    </row>
    <row r="682" spans="2:15" x14ac:dyDescent="0.25">
      <c r="B682" s="167">
        <f t="shared" si="10"/>
        <v>678</v>
      </c>
      <c r="C682" s="106"/>
      <c r="D682" s="57"/>
      <c r="E682" s="57"/>
      <c r="F682" s="57"/>
      <c r="G682" s="57"/>
      <c r="H682" s="76"/>
      <c r="I682" s="135"/>
      <c r="J682" s="139"/>
      <c r="K682" s="140"/>
      <c r="L682" s="147"/>
      <c r="M682" s="115"/>
      <c r="N682" s="140"/>
      <c r="O682" s="144"/>
    </row>
    <row r="683" spans="2:15" x14ac:dyDescent="0.25">
      <c r="B683" s="167">
        <f t="shared" si="10"/>
        <v>679</v>
      </c>
      <c r="C683" s="106"/>
      <c r="D683" s="57"/>
      <c r="E683" s="57"/>
      <c r="F683" s="57"/>
      <c r="G683" s="57"/>
      <c r="H683" s="76"/>
      <c r="I683" s="135"/>
      <c r="J683" s="139"/>
      <c r="K683" s="140"/>
      <c r="L683" s="147"/>
      <c r="M683" s="115"/>
      <c r="N683" s="140"/>
      <c r="O683" s="144"/>
    </row>
    <row r="684" spans="2:15" x14ac:dyDescent="0.25">
      <c r="B684" s="167">
        <f t="shared" si="10"/>
        <v>680</v>
      </c>
      <c r="C684" s="106"/>
      <c r="D684" s="57"/>
      <c r="E684" s="57"/>
      <c r="F684" s="57"/>
      <c r="G684" s="57"/>
      <c r="H684" s="76"/>
      <c r="I684" s="135"/>
      <c r="J684" s="139"/>
      <c r="K684" s="140"/>
      <c r="L684" s="147"/>
      <c r="M684" s="115"/>
      <c r="N684" s="140"/>
      <c r="O684" s="144"/>
    </row>
    <row r="685" spans="2:15" x14ac:dyDescent="0.25">
      <c r="B685" s="167">
        <f t="shared" si="10"/>
        <v>681</v>
      </c>
      <c r="C685" s="106"/>
      <c r="D685" s="57"/>
      <c r="E685" s="57"/>
      <c r="F685" s="57"/>
      <c r="G685" s="57"/>
      <c r="H685" s="76"/>
      <c r="I685" s="135"/>
      <c r="J685" s="139"/>
      <c r="K685" s="140"/>
      <c r="L685" s="147"/>
      <c r="M685" s="115"/>
      <c r="N685" s="140"/>
      <c r="O685" s="144"/>
    </row>
    <row r="686" spans="2:15" x14ac:dyDescent="0.25">
      <c r="B686" s="167">
        <f t="shared" si="10"/>
        <v>682</v>
      </c>
      <c r="C686" s="106"/>
      <c r="D686" s="57"/>
      <c r="E686" s="57"/>
      <c r="F686" s="57"/>
      <c r="G686" s="57"/>
      <c r="H686" s="76"/>
      <c r="I686" s="135"/>
      <c r="J686" s="139"/>
      <c r="K686" s="140"/>
      <c r="L686" s="147"/>
      <c r="M686" s="115"/>
      <c r="N686" s="140"/>
      <c r="O686" s="144"/>
    </row>
    <row r="687" spans="2:15" x14ac:dyDescent="0.25">
      <c r="B687" s="167">
        <f t="shared" si="10"/>
        <v>683</v>
      </c>
      <c r="C687" s="106"/>
      <c r="D687" s="57"/>
      <c r="E687" s="57"/>
      <c r="F687" s="57"/>
      <c r="G687" s="57"/>
      <c r="H687" s="76"/>
      <c r="I687" s="135"/>
      <c r="J687" s="139"/>
      <c r="K687" s="140"/>
      <c r="L687" s="147"/>
      <c r="M687" s="115"/>
      <c r="N687" s="140"/>
      <c r="O687" s="144"/>
    </row>
    <row r="688" spans="2:15" x14ac:dyDescent="0.25">
      <c r="B688" s="167">
        <f t="shared" si="10"/>
        <v>684</v>
      </c>
      <c r="C688" s="106"/>
      <c r="D688" s="57"/>
      <c r="E688" s="57"/>
      <c r="F688" s="57"/>
      <c r="G688" s="57"/>
      <c r="H688" s="76"/>
      <c r="I688" s="135"/>
      <c r="J688" s="139"/>
      <c r="K688" s="140"/>
      <c r="L688" s="147"/>
      <c r="M688" s="115"/>
      <c r="N688" s="140"/>
      <c r="O688" s="144"/>
    </row>
    <row r="689" spans="2:15" x14ac:dyDescent="0.25">
      <c r="B689" s="167">
        <f t="shared" si="10"/>
        <v>685</v>
      </c>
      <c r="C689" s="106"/>
      <c r="D689" s="57"/>
      <c r="E689" s="57"/>
      <c r="F689" s="57"/>
      <c r="G689" s="57"/>
      <c r="H689" s="76"/>
      <c r="I689" s="135"/>
      <c r="J689" s="139"/>
      <c r="K689" s="140"/>
      <c r="L689" s="147"/>
      <c r="M689" s="115"/>
      <c r="N689" s="140"/>
      <c r="O689" s="144"/>
    </row>
    <row r="690" spans="2:15" x14ac:dyDescent="0.25">
      <c r="B690" s="167">
        <f t="shared" si="10"/>
        <v>686</v>
      </c>
      <c r="C690" s="106"/>
      <c r="D690" s="57"/>
      <c r="E690" s="57"/>
      <c r="F690" s="57"/>
      <c r="G690" s="57"/>
      <c r="H690" s="76"/>
      <c r="I690" s="135"/>
      <c r="J690" s="139"/>
      <c r="K690" s="140"/>
      <c r="L690" s="147"/>
      <c r="M690" s="115"/>
      <c r="N690" s="140"/>
      <c r="O690" s="144"/>
    </row>
    <row r="691" spans="2:15" x14ac:dyDescent="0.25">
      <c r="B691" s="167">
        <f t="shared" si="10"/>
        <v>687</v>
      </c>
      <c r="C691" s="106"/>
      <c r="D691" s="57"/>
      <c r="E691" s="57"/>
      <c r="F691" s="57"/>
      <c r="G691" s="57"/>
      <c r="H691" s="76"/>
      <c r="I691" s="135"/>
      <c r="J691" s="139"/>
      <c r="K691" s="140"/>
      <c r="L691" s="147"/>
      <c r="M691" s="115"/>
      <c r="N691" s="140"/>
      <c r="O691" s="144"/>
    </row>
    <row r="692" spans="2:15" x14ac:dyDescent="0.25">
      <c r="B692" s="167">
        <f t="shared" si="10"/>
        <v>688</v>
      </c>
      <c r="C692" s="106"/>
      <c r="D692" s="96"/>
      <c r="E692" s="57"/>
      <c r="F692" s="57"/>
      <c r="G692" s="57"/>
      <c r="H692" s="76"/>
      <c r="I692" s="135"/>
      <c r="J692" s="139"/>
      <c r="K692" s="140"/>
      <c r="L692" s="147"/>
      <c r="M692" s="115"/>
      <c r="N692" s="140"/>
      <c r="O692" s="144"/>
    </row>
    <row r="693" spans="2:15" x14ac:dyDescent="0.25">
      <c r="B693" s="167">
        <f t="shared" si="10"/>
        <v>689</v>
      </c>
      <c r="C693" s="106"/>
      <c r="D693" s="96"/>
      <c r="E693" s="57"/>
      <c r="F693" s="57"/>
      <c r="G693" s="57"/>
      <c r="H693" s="76"/>
      <c r="I693" s="135"/>
      <c r="J693" s="139"/>
      <c r="K693" s="140"/>
      <c r="L693" s="147"/>
      <c r="M693" s="115"/>
      <c r="N693" s="140"/>
      <c r="O693" s="144"/>
    </row>
    <row r="694" spans="2:15" x14ac:dyDescent="0.25">
      <c r="B694" s="167">
        <f t="shared" si="10"/>
        <v>690</v>
      </c>
      <c r="C694" s="106"/>
      <c r="D694" s="96"/>
      <c r="E694" s="57"/>
      <c r="F694" s="57"/>
      <c r="G694" s="57"/>
      <c r="H694" s="76"/>
      <c r="I694" s="135"/>
      <c r="J694" s="139"/>
      <c r="K694" s="140"/>
      <c r="L694" s="147"/>
      <c r="M694" s="115"/>
      <c r="N694" s="140"/>
      <c r="O694" s="144"/>
    </row>
    <row r="695" spans="2:15" x14ac:dyDescent="0.25">
      <c r="B695" s="167">
        <f t="shared" si="10"/>
        <v>691</v>
      </c>
      <c r="C695" s="106"/>
      <c r="D695" s="96"/>
      <c r="E695" s="57"/>
      <c r="F695" s="57"/>
      <c r="G695" s="57"/>
      <c r="H695" s="76"/>
      <c r="I695" s="135"/>
      <c r="J695" s="139"/>
      <c r="K695" s="140"/>
      <c r="L695" s="147"/>
      <c r="M695" s="115"/>
      <c r="N695" s="140"/>
      <c r="O695" s="144"/>
    </row>
    <row r="696" spans="2:15" x14ac:dyDescent="0.25">
      <c r="B696" s="167">
        <f t="shared" si="10"/>
        <v>692</v>
      </c>
      <c r="C696" s="106"/>
      <c r="D696" s="96"/>
      <c r="E696" s="57"/>
      <c r="F696" s="57"/>
      <c r="G696" s="57"/>
      <c r="H696" s="76"/>
      <c r="I696" s="135"/>
      <c r="J696" s="139"/>
      <c r="K696" s="140"/>
      <c r="L696" s="147"/>
      <c r="M696" s="115"/>
      <c r="N696" s="140"/>
      <c r="O696" s="144"/>
    </row>
    <row r="697" spans="2:15" x14ac:dyDescent="0.25">
      <c r="B697" s="167">
        <f t="shared" si="10"/>
        <v>693</v>
      </c>
      <c r="C697" s="106"/>
      <c r="D697" s="96"/>
      <c r="E697" s="57"/>
      <c r="F697" s="57"/>
      <c r="G697" s="57"/>
      <c r="H697" s="76"/>
      <c r="I697" s="135"/>
      <c r="J697" s="139"/>
      <c r="K697" s="140"/>
      <c r="L697" s="147"/>
      <c r="M697" s="115"/>
      <c r="N697" s="140"/>
      <c r="O697" s="144"/>
    </row>
    <row r="698" spans="2:15" x14ac:dyDescent="0.25">
      <c r="B698" s="167">
        <f t="shared" si="10"/>
        <v>694</v>
      </c>
      <c r="C698" s="106"/>
      <c r="D698" s="96"/>
      <c r="E698" s="57"/>
      <c r="F698" s="57"/>
      <c r="G698" s="57"/>
      <c r="H698" s="76"/>
      <c r="I698" s="135"/>
      <c r="J698" s="139"/>
      <c r="K698" s="140"/>
      <c r="L698" s="147"/>
      <c r="M698" s="115"/>
      <c r="N698" s="140"/>
      <c r="O698" s="144"/>
    </row>
    <row r="699" spans="2:15" x14ac:dyDescent="0.25">
      <c r="B699" s="167">
        <f t="shared" si="10"/>
        <v>695</v>
      </c>
      <c r="C699" s="106"/>
      <c r="D699" s="96"/>
      <c r="E699" s="57"/>
      <c r="F699" s="57"/>
      <c r="G699" s="57"/>
      <c r="H699" s="76"/>
      <c r="I699" s="135"/>
      <c r="J699" s="139"/>
      <c r="K699" s="140"/>
      <c r="L699" s="147"/>
      <c r="M699" s="115"/>
      <c r="N699" s="140"/>
      <c r="O699" s="144"/>
    </row>
    <row r="700" spans="2:15" x14ac:dyDescent="0.25">
      <c r="B700" s="167">
        <f t="shared" si="10"/>
        <v>696</v>
      </c>
      <c r="C700" s="106"/>
      <c r="D700" s="96"/>
      <c r="E700" s="57"/>
      <c r="F700" s="57"/>
      <c r="G700" s="57"/>
      <c r="H700" s="76"/>
      <c r="I700" s="135"/>
      <c r="J700" s="139"/>
      <c r="K700" s="140"/>
      <c r="L700" s="147"/>
      <c r="M700" s="115"/>
      <c r="N700" s="140"/>
      <c r="O700" s="144"/>
    </row>
    <row r="701" spans="2:15" x14ac:dyDescent="0.25">
      <c r="B701" s="167">
        <f t="shared" si="10"/>
        <v>697</v>
      </c>
      <c r="C701" s="106"/>
      <c r="D701" s="96"/>
      <c r="E701" s="57"/>
      <c r="F701" s="57"/>
      <c r="G701" s="57"/>
      <c r="H701" s="76"/>
      <c r="I701" s="135"/>
      <c r="J701" s="139"/>
      <c r="K701" s="140"/>
      <c r="L701" s="147"/>
      <c r="M701" s="115"/>
      <c r="N701" s="140"/>
      <c r="O701" s="144"/>
    </row>
    <row r="702" spans="2:15" x14ac:dyDescent="0.25">
      <c r="B702" s="167">
        <f t="shared" si="10"/>
        <v>698</v>
      </c>
      <c r="C702" s="106"/>
      <c r="D702" s="96"/>
      <c r="E702" s="57"/>
      <c r="F702" s="57"/>
      <c r="G702" s="57"/>
      <c r="H702" s="76"/>
      <c r="I702" s="135"/>
      <c r="J702" s="139"/>
      <c r="K702" s="140"/>
      <c r="L702" s="147"/>
      <c r="M702" s="115"/>
      <c r="N702" s="140"/>
      <c r="O702" s="144"/>
    </row>
    <row r="703" spans="2:15" x14ac:dyDescent="0.25">
      <c r="B703" s="167">
        <f t="shared" si="10"/>
        <v>699</v>
      </c>
      <c r="C703" s="106"/>
      <c r="D703" s="96"/>
      <c r="E703" s="57"/>
      <c r="F703" s="57"/>
      <c r="G703" s="57"/>
      <c r="H703" s="76"/>
      <c r="I703" s="135"/>
      <c r="J703" s="139"/>
      <c r="K703" s="140"/>
      <c r="L703" s="147"/>
      <c r="M703" s="115"/>
      <c r="N703" s="140"/>
      <c r="O703" s="144"/>
    </row>
    <row r="704" spans="2:15" x14ac:dyDescent="0.25">
      <c r="B704" s="167">
        <f t="shared" si="10"/>
        <v>700</v>
      </c>
      <c r="C704" s="106"/>
      <c r="D704" s="96"/>
      <c r="E704" s="57"/>
      <c r="F704" s="57"/>
      <c r="G704" s="57"/>
      <c r="H704" s="76"/>
      <c r="I704" s="135"/>
      <c r="J704" s="139"/>
      <c r="K704" s="140"/>
      <c r="L704" s="147"/>
      <c r="M704" s="115"/>
      <c r="N704" s="140"/>
      <c r="O704" s="144"/>
    </row>
    <row r="705" spans="2:15" x14ac:dyDescent="0.25">
      <c r="B705" s="167">
        <f t="shared" si="10"/>
        <v>701</v>
      </c>
      <c r="C705" s="106"/>
      <c r="D705" s="96"/>
      <c r="E705" s="57"/>
      <c r="F705" s="57"/>
      <c r="G705" s="57"/>
      <c r="H705" s="76"/>
      <c r="I705" s="135"/>
      <c r="J705" s="139"/>
      <c r="K705" s="140"/>
      <c r="L705" s="147"/>
      <c r="M705" s="115"/>
      <c r="N705" s="140"/>
      <c r="O705" s="144"/>
    </row>
    <row r="706" spans="2:15" x14ac:dyDescent="0.25">
      <c r="B706" s="167">
        <f t="shared" si="10"/>
        <v>702</v>
      </c>
      <c r="C706" s="106"/>
      <c r="D706" s="96"/>
      <c r="E706" s="57"/>
      <c r="F706" s="57"/>
      <c r="G706" s="57"/>
      <c r="H706" s="76"/>
      <c r="I706" s="135"/>
      <c r="J706" s="139"/>
      <c r="K706" s="140"/>
      <c r="L706" s="147"/>
      <c r="M706" s="115"/>
      <c r="N706" s="140"/>
      <c r="O706" s="144"/>
    </row>
    <row r="707" spans="2:15" x14ac:dyDescent="0.25">
      <c r="B707" s="167">
        <f t="shared" si="10"/>
        <v>703</v>
      </c>
      <c r="C707" s="106"/>
      <c r="D707" s="96"/>
      <c r="E707" s="57"/>
      <c r="F707" s="57"/>
      <c r="G707" s="57"/>
      <c r="H707" s="76"/>
      <c r="I707" s="135"/>
      <c r="J707" s="139"/>
      <c r="K707" s="140"/>
      <c r="L707" s="147"/>
      <c r="M707" s="115"/>
      <c r="N707" s="140"/>
      <c r="O707" s="144"/>
    </row>
    <row r="708" spans="2:15" x14ac:dyDescent="0.25">
      <c r="B708" s="167">
        <f t="shared" si="10"/>
        <v>704</v>
      </c>
      <c r="C708" s="106"/>
      <c r="D708" s="96"/>
      <c r="E708" s="57"/>
      <c r="F708" s="57"/>
      <c r="G708" s="57"/>
      <c r="H708" s="76"/>
      <c r="I708" s="135"/>
      <c r="J708" s="139"/>
      <c r="K708" s="140"/>
      <c r="L708" s="147"/>
      <c r="M708" s="115"/>
      <c r="N708" s="140"/>
      <c r="O708" s="144"/>
    </row>
    <row r="709" spans="2:15" x14ac:dyDescent="0.25">
      <c r="B709" s="167">
        <f t="shared" si="10"/>
        <v>705</v>
      </c>
      <c r="C709" s="106"/>
      <c r="D709" s="96"/>
      <c r="E709" s="57"/>
      <c r="F709" s="57"/>
      <c r="G709" s="57"/>
      <c r="H709" s="76"/>
      <c r="I709" s="135"/>
      <c r="J709" s="139"/>
      <c r="K709" s="140"/>
      <c r="L709" s="147"/>
      <c r="M709" s="115"/>
      <c r="N709" s="140"/>
      <c r="O709" s="144"/>
    </row>
    <row r="710" spans="2:15" x14ac:dyDescent="0.25">
      <c r="B710" s="167">
        <f t="shared" si="10"/>
        <v>706</v>
      </c>
      <c r="C710" s="106"/>
      <c r="D710" s="96"/>
      <c r="E710" s="57"/>
      <c r="F710" s="57"/>
      <c r="G710" s="57"/>
      <c r="H710" s="76"/>
      <c r="I710" s="135"/>
      <c r="J710" s="139"/>
      <c r="K710" s="140"/>
      <c r="L710" s="147"/>
      <c r="M710" s="115"/>
      <c r="N710" s="140"/>
      <c r="O710" s="144"/>
    </row>
    <row r="711" spans="2:15" x14ac:dyDescent="0.25">
      <c r="B711" s="167">
        <f t="shared" ref="B711:B774" si="11">B710+1</f>
        <v>707</v>
      </c>
      <c r="C711" s="106"/>
      <c r="D711" s="96"/>
      <c r="E711" s="57"/>
      <c r="F711" s="57"/>
      <c r="G711" s="57"/>
      <c r="H711" s="76"/>
      <c r="I711" s="135"/>
      <c r="J711" s="139"/>
      <c r="K711" s="140"/>
      <c r="L711" s="147"/>
      <c r="M711" s="115"/>
      <c r="N711" s="140"/>
      <c r="O711" s="144"/>
    </row>
    <row r="712" spans="2:15" x14ac:dyDescent="0.25">
      <c r="B712" s="167">
        <f t="shared" si="11"/>
        <v>708</v>
      </c>
      <c r="C712" s="106"/>
      <c r="D712" s="96"/>
      <c r="E712" s="57"/>
      <c r="F712" s="57"/>
      <c r="G712" s="57"/>
      <c r="H712" s="76"/>
      <c r="I712" s="135"/>
      <c r="J712" s="139"/>
      <c r="K712" s="140"/>
      <c r="L712" s="147"/>
      <c r="M712" s="115"/>
      <c r="N712" s="140"/>
      <c r="O712" s="144"/>
    </row>
    <row r="713" spans="2:15" x14ac:dyDescent="0.25">
      <c r="B713" s="167">
        <f t="shared" si="11"/>
        <v>709</v>
      </c>
      <c r="C713" s="106"/>
      <c r="D713" s="96"/>
      <c r="E713" s="57"/>
      <c r="F713" s="57"/>
      <c r="G713" s="57"/>
      <c r="H713" s="76"/>
      <c r="I713" s="135"/>
      <c r="J713" s="139"/>
      <c r="K713" s="140"/>
      <c r="L713" s="147"/>
      <c r="M713" s="115"/>
      <c r="N713" s="140"/>
      <c r="O713" s="144"/>
    </row>
    <row r="714" spans="2:15" x14ac:dyDescent="0.25">
      <c r="B714" s="167">
        <f t="shared" si="11"/>
        <v>710</v>
      </c>
      <c r="C714" s="106"/>
      <c r="D714" s="96"/>
      <c r="E714" s="57"/>
      <c r="F714" s="57"/>
      <c r="G714" s="57"/>
      <c r="H714" s="76"/>
      <c r="I714" s="135"/>
      <c r="J714" s="139"/>
      <c r="K714" s="140"/>
      <c r="L714" s="147"/>
      <c r="M714" s="115"/>
      <c r="N714" s="140"/>
      <c r="O714" s="144"/>
    </row>
    <row r="715" spans="2:15" x14ac:dyDescent="0.25">
      <c r="B715" s="167">
        <f t="shared" si="11"/>
        <v>711</v>
      </c>
      <c r="C715" s="106"/>
      <c r="D715" s="96"/>
      <c r="E715" s="57"/>
      <c r="F715" s="57"/>
      <c r="G715" s="57"/>
      <c r="H715" s="76"/>
      <c r="I715" s="135"/>
      <c r="J715" s="139"/>
      <c r="K715" s="140"/>
      <c r="L715" s="147"/>
      <c r="M715" s="115"/>
      <c r="N715" s="140"/>
      <c r="O715" s="144"/>
    </row>
    <row r="716" spans="2:15" x14ac:dyDescent="0.25">
      <c r="B716" s="167">
        <f t="shared" si="11"/>
        <v>712</v>
      </c>
      <c r="C716" s="106"/>
      <c r="D716" s="96"/>
      <c r="E716" s="57"/>
      <c r="F716" s="57"/>
      <c r="G716" s="57"/>
      <c r="H716" s="76"/>
      <c r="I716" s="135"/>
      <c r="J716" s="139"/>
      <c r="K716" s="140"/>
      <c r="L716" s="147"/>
      <c r="M716" s="115"/>
      <c r="N716" s="140"/>
      <c r="O716" s="144"/>
    </row>
    <row r="717" spans="2:15" x14ac:dyDescent="0.25">
      <c r="B717" s="167">
        <f t="shared" si="11"/>
        <v>713</v>
      </c>
      <c r="C717" s="106"/>
      <c r="D717" s="96"/>
      <c r="E717" s="57"/>
      <c r="F717" s="57"/>
      <c r="G717" s="57"/>
      <c r="H717" s="76"/>
      <c r="I717" s="135"/>
      <c r="J717" s="139"/>
      <c r="K717" s="140"/>
      <c r="L717" s="147"/>
      <c r="M717" s="115"/>
      <c r="N717" s="140"/>
      <c r="O717" s="144"/>
    </row>
    <row r="718" spans="2:15" x14ac:dyDescent="0.25">
      <c r="B718" s="167">
        <f t="shared" si="11"/>
        <v>714</v>
      </c>
      <c r="C718" s="106"/>
      <c r="D718" s="96"/>
      <c r="E718" s="57"/>
      <c r="F718" s="57"/>
      <c r="G718" s="57"/>
      <c r="H718" s="76"/>
      <c r="I718" s="135"/>
      <c r="J718" s="139"/>
      <c r="K718" s="140"/>
      <c r="L718" s="147"/>
      <c r="M718" s="115"/>
      <c r="N718" s="140"/>
      <c r="O718" s="144"/>
    </row>
    <row r="719" spans="2:15" x14ac:dyDescent="0.25">
      <c r="B719" s="167">
        <f t="shared" si="11"/>
        <v>715</v>
      </c>
      <c r="C719" s="106"/>
      <c r="D719" s="96"/>
      <c r="E719" s="57"/>
      <c r="F719" s="57"/>
      <c r="G719" s="57"/>
      <c r="H719" s="76"/>
      <c r="I719" s="135"/>
      <c r="J719" s="139"/>
      <c r="K719" s="140"/>
      <c r="L719" s="147"/>
      <c r="M719" s="115"/>
      <c r="N719" s="140"/>
      <c r="O719" s="144"/>
    </row>
    <row r="720" spans="2:15" x14ac:dyDescent="0.25">
      <c r="B720" s="167">
        <f t="shared" si="11"/>
        <v>716</v>
      </c>
      <c r="C720" s="106"/>
      <c r="D720" s="96"/>
      <c r="E720" s="57"/>
      <c r="F720" s="57"/>
      <c r="G720" s="57"/>
      <c r="H720" s="76"/>
      <c r="I720" s="135"/>
      <c r="J720" s="139"/>
      <c r="K720" s="140"/>
      <c r="L720" s="147"/>
      <c r="M720" s="115"/>
      <c r="N720" s="140"/>
      <c r="O720" s="144"/>
    </row>
    <row r="721" spans="2:15" x14ac:dyDescent="0.25">
      <c r="B721" s="167">
        <f t="shared" si="11"/>
        <v>717</v>
      </c>
      <c r="C721" s="106"/>
      <c r="D721" s="96"/>
      <c r="E721" s="57"/>
      <c r="F721" s="57"/>
      <c r="G721" s="57"/>
      <c r="H721" s="76"/>
      <c r="I721" s="135"/>
      <c r="J721" s="139"/>
      <c r="K721" s="140"/>
      <c r="L721" s="147"/>
      <c r="M721" s="115"/>
      <c r="N721" s="140"/>
      <c r="O721" s="144"/>
    </row>
    <row r="722" spans="2:15" x14ac:dyDescent="0.25">
      <c r="B722" s="167">
        <f t="shared" si="11"/>
        <v>718</v>
      </c>
      <c r="C722" s="106"/>
      <c r="D722" s="96"/>
      <c r="E722" s="57"/>
      <c r="F722" s="57"/>
      <c r="G722" s="57"/>
      <c r="H722" s="76"/>
      <c r="I722" s="135"/>
      <c r="J722" s="139"/>
      <c r="K722" s="140"/>
      <c r="L722" s="147"/>
      <c r="M722" s="115"/>
      <c r="N722" s="140"/>
      <c r="O722" s="144"/>
    </row>
    <row r="723" spans="2:15" x14ac:dyDescent="0.25">
      <c r="B723" s="167">
        <f t="shared" si="11"/>
        <v>719</v>
      </c>
      <c r="C723" s="106"/>
      <c r="D723" s="96"/>
      <c r="E723" s="57"/>
      <c r="F723" s="57"/>
      <c r="G723" s="57"/>
      <c r="H723" s="76"/>
      <c r="I723" s="135"/>
      <c r="J723" s="139"/>
      <c r="K723" s="140"/>
      <c r="L723" s="147"/>
      <c r="M723" s="115"/>
      <c r="N723" s="140"/>
      <c r="O723" s="144"/>
    </row>
    <row r="724" spans="2:15" x14ac:dyDescent="0.25">
      <c r="B724" s="167">
        <f t="shared" si="11"/>
        <v>720</v>
      </c>
      <c r="C724" s="106"/>
      <c r="D724" s="96"/>
      <c r="E724" s="57"/>
      <c r="F724" s="57"/>
      <c r="G724" s="57"/>
      <c r="H724" s="76"/>
      <c r="I724" s="135"/>
      <c r="J724" s="139"/>
      <c r="K724" s="140"/>
      <c r="L724" s="147"/>
      <c r="M724" s="115"/>
      <c r="N724" s="140"/>
      <c r="O724" s="144"/>
    </row>
    <row r="725" spans="2:15" x14ac:dyDescent="0.25">
      <c r="B725" s="167">
        <f t="shared" si="11"/>
        <v>721</v>
      </c>
      <c r="C725" s="106"/>
      <c r="D725" s="96"/>
      <c r="E725" s="57"/>
      <c r="F725" s="57"/>
      <c r="G725" s="57"/>
      <c r="H725" s="76"/>
      <c r="I725" s="135"/>
      <c r="J725" s="139"/>
      <c r="K725" s="140"/>
      <c r="L725" s="147"/>
      <c r="M725" s="115"/>
      <c r="N725" s="140"/>
      <c r="O725" s="144"/>
    </row>
    <row r="726" spans="2:15" x14ac:dyDescent="0.25">
      <c r="B726" s="167">
        <f t="shared" si="11"/>
        <v>722</v>
      </c>
      <c r="C726" s="106"/>
      <c r="D726" s="96"/>
      <c r="E726" s="57"/>
      <c r="F726" s="57"/>
      <c r="G726" s="57"/>
      <c r="H726" s="76"/>
      <c r="I726" s="135"/>
      <c r="J726" s="139"/>
      <c r="K726" s="140"/>
      <c r="L726" s="147"/>
      <c r="M726" s="115"/>
      <c r="N726" s="140"/>
      <c r="O726" s="144"/>
    </row>
    <row r="727" spans="2:15" x14ac:dyDescent="0.25">
      <c r="B727" s="167">
        <f t="shared" si="11"/>
        <v>723</v>
      </c>
      <c r="C727" s="106"/>
      <c r="D727" s="96"/>
      <c r="E727" s="57"/>
      <c r="F727" s="57"/>
      <c r="G727" s="57"/>
      <c r="H727" s="76"/>
      <c r="I727" s="135"/>
      <c r="J727" s="139"/>
      <c r="K727" s="140"/>
      <c r="L727" s="147"/>
      <c r="M727" s="115"/>
      <c r="N727" s="140"/>
      <c r="O727" s="144"/>
    </row>
    <row r="728" spans="2:15" x14ac:dyDescent="0.25">
      <c r="B728" s="167">
        <f t="shared" si="11"/>
        <v>724</v>
      </c>
      <c r="C728" s="106"/>
      <c r="D728" s="96"/>
      <c r="E728" s="57"/>
      <c r="F728" s="57"/>
      <c r="G728" s="57"/>
      <c r="H728" s="76"/>
      <c r="I728" s="135"/>
      <c r="J728" s="139"/>
      <c r="K728" s="140"/>
      <c r="L728" s="147"/>
      <c r="M728" s="115"/>
      <c r="N728" s="140"/>
      <c r="O728" s="144"/>
    </row>
    <row r="729" spans="2:15" x14ac:dyDescent="0.25">
      <c r="B729" s="167">
        <f t="shared" si="11"/>
        <v>725</v>
      </c>
      <c r="C729" s="106"/>
      <c r="D729" s="96"/>
      <c r="E729" s="57"/>
      <c r="F729" s="57"/>
      <c r="G729" s="57"/>
      <c r="H729" s="76"/>
      <c r="I729" s="135"/>
      <c r="J729" s="139"/>
      <c r="K729" s="140"/>
      <c r="L729" s="147"/>
      <c r="M729" s="115"/>
      <c r="N729" s="140"/>
      <c r="O729" s="144"/>
    </row>
    <row r="730" spans="2:15" x14ac:dyDescent="0.25">
      <c r="B730" s="167">
        <f t="shared" si="11"/>
        <v>726</v>
      </c>
      <c r="C730" s="106"/>
      <c r="D730" s="57"/>
      <c r="E730" s="57"/>
      <c r="F730" s="57"/>
      <c r="G730" s="57"/>
      <c r="H730" s="76"/>
      <c r="I730" s="135"/>
      <c r="J730" s="139"/>
      <c r="K730" s="140"/>
      <c r="L730" s="147"/>
      <c r="M730" s="115"/>
      <c r="N730" s="140"/>
      <c r="O730" s="144"/>
    </row>
    <row r="731" spans="2:15" x14ac:dyDescent="0.25">
      <c r="B731" s="167">
        <f t="shared" si="11"/>
        <v>727</v>
      </c>
      <c r="C731" s="106"/>
      <c r="D731" s="57"/>
      <c r="E731" s="57"/>
      <c r="F731" s="57"/>
      <c r="G731" s="57"/>
      <c r="H731" s="76"/>
      <c r="I731" s="135"/>
      <c r="J731" s="139"/>
      <c r="K731" s="140"/>
      <c r="L731" s="147"/>
      <c r="M731" s="115"/>
      <c r="N731" s="140"/>
      <c r="O731" s="144"/>
    </row>
    <row r="732" spans="2:15" x14ac:dyDescent="0.25">
      <c r="B732" s="167">
        <f t="shared" si="11"/>
        <v>728</v>
      </c>
      <c r="C732" s="106"/>
      <c r="D732" s="57"/>
      <c r="E732" s="57"/>
      <c r="F732" s="57"/>
      <c r="G732" s="57"/>
      <c r="H732" s="76"/>
      <c r="I732" s="135"/>
      <c r="J732" s="139"/>
      <c r="K732" s="140"/>
      <c r="L732" s="147"/>
      <c r="M732" s="115"/>
      <c r="N732" s="140"/>
      <c r="O732" s="144"/>
    </row>
    <row r="733" spans="2:15" x14ac:dyDescent="0.25">
      <c r="B733" s="167">
        <f t="shared" si="11"/>
        <v>729</v>
      </c>
      <c r="C733" s="106"/>
      <c r="D733" s="57"/>
      <c r="E733" s="57"/>
      <c r="F733" s="57"/>
      <c r="G733" s="57"/>
      <c r="H733" s="76"/>
      <c r="I733" s="135"/>
      <c r="J733" s="139"/>
      <c r="K733" s="140"/>
      <c r="L733" s="147"/>
      <c r="M733" s="115"/>
      <c r="N733" s="140"/>
      <c r="O733" s="144"/>
    </row>
    <row r="734" spans="2:15" x14ac:dyDescent="0.25">
      <c r="B734" s="167">
        <f t="shared" si="11"/>
        <v>730</v>
      </c>
      <c r="C734" s="106"/>
      <c r="D734" s="57"/>
      <c r="E734" s="57"/>
      <c r="F734" s="57"/>
      <c r="G734" s="57"/>
      <c r="H734" s="76"/>
      <c r="I734" s="135"/>
      <c r="J734" s="139"/>
      <c r="K734" s="140"/>
      <c r="L734" s="147"/>
      <c r="M734" s="115"/>
      <c r="N734" s="140"/>
      <c r="O734" s="144"/>
    </row>
    <row r="735" spans="2:15" x14ac:dyDescent="0.25">
      <c r="B735" s="167">
        <f t="shared" si="11"/>
        <v>731</v>
      </c>
      <c r="C735" s="106"/>
      <c r="D735" s="57"/>
      <c r="E735" s="57"/>
      <c r="F735" s="57"/>
      <c r="G735" s="57"/>
      <c r="H735" s="76"/>
      <c r="I735" s="135"/>
      <c r="J735" s="139"/>
      <c r="K735" s="140"/>
      <c r="L735" s="147"/>
      <c r="M735" s="115"/>
      <c r="N735" s="140"/>
      <c r="O735" s="144"/>
    </row>
    <row r="736" spans="2:15" x14ac:dyDescent="0.25">
      <c r="B736" s="167">
        <f t="shared" si="11"/>
        <v>732</v>
      </c>
      <c r="C736" s="106"/>
      <c r="D736" s="57"/>
      <c r="E736" s="57"/>
      <c r="F736" s="57"/>
      <c r="G736" s="57"/>
      <c r="H736" s="76"/>
      <c r="I736" s="135"/>
      <c r="J736" s="139"/>
      <c r="K736" s="140"/>
      <c r="L736" s="147"/>
      <c r="M736" s="115"/>
      <c r="N736" s="140"/>
      <c r="O736" s="144"/>
    </row>
    <row r="737" spans="2:15" x14ac:dyDescent="0.25">
      <c r="B737" s="167">
        <f t="shared" si="11"/>
        <v>733</v>
      </c>
      <c r="C737" s="106"/>
      <c r="D737" s="57"/>
      <c r="E737" s="57"/>
      <c r="F737" s="57"/>
      <c r="G737" s="57"/>
      <c r="H737" s="76"/>
      <c r="I737" s="135"/>
      <c r="J737" s="139"/>
      <c r="K737" s="140"/>
      <c r="L737" s="147"/>
      <c r="M737" s="115"/>
      <c r="N737" s="140"/>
      <c r="O737" s="144"/>
    </row>
    <row r="738" spans="2:15" x14ac:dyDescent="0.25">
      <c r="B738" s="167">
        <f t="shared" si="11"/>
        <v>734</v>
      </c>
      <c r="C738" s="106"/>
      <c r="D738" s="57"/>
      <c r="E738" s="57"/>
      <c r="F738" s="57"/>
      <c r="G738" s="57"/>
      <c r="H738" s="76"/>
      <c r="I738" s="135"/>
      <c r="J738" s="139"/>
      <c r="K738" s="140"/>
      <c r="L738" s="147"/>
      <c r="M738" s="115"/>
      <c r="N738" s="140"/>
      <c r="O738" s="144"/>
    </row>
    <row r="739" spans="2:15" x14ac:dyDescent="0.25">
      <c r="B739" s="167">
        <f t="shared" si="11"/>
        <v>735</v>
      </c>
      <c r="C739" s="106"/>
      <c r="D739" s="57"/>
      <c r="E739" s="57"/>
      <c r="F739" s="57"/>
      <c r="G739" s="57"/>
      <c r="H739" s="76"/>
      <c r="I739" s="135"/>
      <c r="J739" s="139"/>
      <c r="K739" s="140"/>
      <c r="L739" s="147"/>
      <c r="M739" s="115"/>
      <c r="N739" s="140"/>
      <c r="O739" s="144"/>
    </row>
    <row r="740" spans="2:15" x14ac:dyDescent="0.25">
      <c r="B740" s="167">
        <f t="shared" si="11"/>
        <v>736</v>
      </c>
      <c r="C740" s="106"/>
      <c r="D740" s="57"/>
      <c r="E740" s="57"/>
      <c r="F740" s="57"/>
      <c r="G740" s="57"/>
      <c r="H740" s="76"/>
      <c r="I740" s="135"/>
      <c r="J740" s="139"/>
      <c r="K740" s="140"/>
      <c r="L740" s="147"/>
      <c r="M740" s="115"/>
      <c r="N740" s="140"/>
      <c r="O740" s="144"/>
    </row>
    <row r="741" spans="2:15" x14ac:dyDescent="0.25">
      <c r="B741" s="167">
        <f t="shared" si="11"/>
        <v>737</v>
      </c>
      <c r="C741" s="106"/>
      <c r="D741" s="57"/>
      <c r="E741" s="57"/>
      <c r="F741" s="57"/>
      <c r="G741" s="57"/>
      <c r="H741" s="76"/>
      <c r="I741" s="135"/>
      <c r="J741" s="139"/>
      <c r="K741" s="140"/>
      <c r="L741" s="147"/>
      <c r="M741" s="115"/>
      <c r="N741" s="140"/>
      <c r="O741" s="144"/>
    </row>
    <row r="742" spans="2:15" x14ac:dyDescent="0.25">
      <c r="B742" s="167">
        <f t="shared" si="11"/>
        <v>738</v>
      </c>
      <c r="C742" s="106"/>
      <c r="D742" s="57"/>
      <c r="E742" s="57"/>
      <c r="F742" s="57"/>
      <c r="G742" s="57"/>
      <c r="H742" s="76"/>
      <c r="I742" s="135"/>
      <c r="J742" s="139"/>
      <c r="K742" s="140"/>
      <c r="L742" s="147"/>
      <c r="M742" s="115"/>
      <c r="N742" s="140"/>
      <c r="O742" s="144"/>
    </row>
    <row r="743" spans="2:15" x14ac:dyDescent="0.25">
      <c r="B743" s="167">
        <f t="shared" si="11"/>
        <v>739</v>
      </c>
      <c r="C743" s="106"/>
      <c r="D743" s="57"/>
      <c r="E743" s="57"/>
      <c r="F743" s="57"/>
      <c r="G743" s="57"/>
      <c r="H743" s="76"/>
      <c r="I743" s="135"/>
      <c r="J743" s="139"/>
      <c r="K743" s="140"/>
      <c r="L743" s="147"/>
      <c r="M743" s="115"/>
      <c r="N743" s="140"/>
      <c r="O743" s="144"/>
    </row>
    <row r="744" spans="2:15" x14ac:dyDescent="0.25">
      <c r="B744" s="167">
        <f t="shared" si="11"/>
        <v>740</v>
      </c>
      <c r="C744" s="106"/>
      <c r="D744" s="57"/>
      <c r="E744" s="57"/>
      <c r="F744" s="57"/>
      <c r="G744" s="57"/>
      <c r="H744" s="76"/>
      <c r="I744" s="135"/>
      <c r="J744" s="139"/>
      <c r="K744" s="140"/>
      <c r="L744" s="147"/>
      <c r="M744" s="115"/>
      <c r="N744" s="140"/>
      <c r="O744" s="144"/>
    </row>
    <row r="745" spans="2:15" x14ac:dyDescent="0.25">
      <c r="B745" s="167">
        <f t="shared" si="11"/>
        <v>741</v>
      </c>
      <c r="C745" s="106"/>
      <c r="D745" s="57"/>
      <c r="E745" s="57"/>
      <c r="F745" s="57"/>
      <c r="G745" s="57"/>
      <c r="H745" s="76"/>
      <c r="I745" s="135"/>
      <c r="J745" s="139"/>
      <c r="K745" s="140"/>
      <c r="L745" s="147"/>
      <c r="M745" s="115"/>
      <c r="N745" s="140"/>
      <c r="O745" s="144"/>
    </row>
    <row r="746" spans="2:15" x14ac:dyDescent="0.25">
      <c r="B746" s="167">
        <f t="shared" si="11"/>
        <v>742</v>
      </c>
      <c r="C746" s="106"/>
      <c r="D746" s="57"/>
      <c r="E746" s="57"/>
      <c r="F746" s="57"/>
      <c r="G746" s="57"/>
      <c r="H746" s="76"/>
      <c r="I746" s="135"/>
      <c r="J746" s="139"/>
      <c r="K746" s="140"/>
      <c r="L746" s="147"/>
      <c r="M746" s="115"/>
      <c r="N746" s="140"/>
      <c r="O746" s="144"/>
    </row>
    <row r="747" spans="2:15" x14ac:dyDescent="0.25">
      <c r="B747" s="167">
        <f t="shared" si="11"/>
        <v>743</v>
      </c>
      <c r="C747" s="106"/>
      <c r="D747" s="57"/>
      <c r="E747" s="57"/>
      <c r="F747" s="57"/>
      <c r="G747" s="57"/>
      <c r="H747" s="76"/>
      <c r="I747" s="135"/>
      <c r="J747" s="139"/>
      <c r="K747" s="140"/>
      <c r="L747" s="147"/>
      <c r="M747" s="115"/>
      <c r="N747" s="140"/>
      <c r="O747" s="144"/>
    </row>
    <row r="748" spans="2:15" x14ac:dyDescent="0.25">
      <c r="B748" s="167">
        <f t="shared" si="11"/>
        <v>744</v>
      </c>
      <c r="C748" s="106"/>
      <c r="D748" s="57"/>
      <c r="E748" s="57"/>
      <c r="F748" s="57"/>
      <c r="G748" s="57"/>
      <c r="H748" s="76"/>
      <c r="I748" s="135"/>
      <c r="J748" s="139"/>
      <c r="K748" s="140"/>
      <c r="L748" s="147"/>
      <c r="M748" s="115"/>
      <c r="N748" s="140"/>
      <c r="O748" s="144"/>
    </row>
    <row r="749" spans="2:15" x14ac:dyDescent="0.25">
      <c r="B749" s="167">
        <f t="shared" si="11"/>
        <v>745</v>
      </c>
      <c r="C749" s="106"/>
      <c r="D749" s="57"/>
      <c r="E749" s="57"/>
      <c r="F749" s="57"/>
      <c r="G749" s="57"/>
      <c r="H749" s="76"/>
      <c r="I749" s="135"/>
      <c r="J749" s="139"/>
      <c r="K749" s="140"/>
      <c r="L749" s="147"/>
      <c r="M749" s="115"/>
      <c r="N749" s="140"/>
      <c r="O749" s="144"/>
    </row>
    <row r="750" spans="2:15" x14ac:dyDescent="0.25">
      <c r="B750" s="167">
        <f t="shared" si="11"/>
        <v>746</v>
      </c>
      <c r="C750" s="106"/>
      <c r="D750" s="57"/>
      <c r="E750" s="57"/>
      <c r="F750" s="57"/>
      <c r="G750" s="57"/>
      <c r="H750" s="76"/>
      <c r="I750" s="135"/>
      <c r="J750" s="139"/>
      <c r="K750" s="140"/>
      <c r="L750" s="147"/>
      <c r="M750" s="115"/>
      <c r="N750" s="140"/>
      <c r="O750" s="144"/>
    </row>
    <row r="751" spans="2:15" x14ac:dyDescent="0.25">
      <c r="B751" s="167">
        <f t="shared" si="11"/>
        <v>747</v>
      </c>
      <c r="C751" s="106"/>
      <c r="D751" s="57"/>
      <c r="E751" s="57"/>
      <c r="F751" s="57"/>
      <c r="G751" s="57"/>
      <c r="H751" s="76"/>
      <c r="I751" s="135"/>
      <c r="J751" s="139"/>
      <c r="K751" s="140"/>
      <c r="L751" s="147"/>
      <c r="M751" s="115"/>
      <c r="N751" s="140"/>
      <c r="O751" s="144"/>
    </row>
    <row r="752" spans="2:15" x14ac:dyDescent="0.25">
      <c r="B752" s="167">
        <f t="shared" si="11"/>
        <v>748</v>
      </c>
      <c r="C752" s="106"/>
      <c r="D752" s="57"/>
      <c r="E752" s="57"/>
      <c r="F752" s="57"/>
      <c r="G752" s="57"/>
      <c r="H752" s="76"/>
      <c r="I752" s="135"/>
      <c r="J752" s="139"/>
      <c r="K752" s="140"/>
      <c r="L752" s="147"/>
      <c r="M752" s="115"/>
      <c r="N752" s="140"/>
      <c r="O752" s="144"/>
    </row>
    <row r="753" spans="2:15" x14ac:dyDescent="0.25">
      <c r="B753" s="167">
        <f t="shared" si="11"/>
        <v>749</v>
      </c>
      <c r="C753" s="106"/>
      <c r="D753" s="57"/>
      <c r="E753" s="57"/>
      <c r="F753" s="57"/>
      <c r="G753" s="57"/>
      <c r="H753" s="76"/>
      <c r="I753" s="135"/>
      <c r="J753" s="139"/>
      <c r="K753" s="140"/>
      <c r="L753" s="147"/>
      <c r="M753" s="115"/>
      <c r="N753" s="140"/>
      <c r="O753" s="144"/>
    </row>
    <row r="754" spans="2:15" x14ac:dyDescent="0.25">
      <c r="B754" s="167">
        <f t="shared" si="11"/>
        <v>750</v>
      </c>
      <c r="C754" s="106"/>
      <c r="D754" s="57"/>
      <c r="E754" s="57"/>
      <c r="F754" s="57"/>
      <c r="G754" s="57"/>
      <c r="H754" s="76"/>
      <c r="I754" s="135"/>
      <c r="J754" s="139"/>
      <c r="K754" s="140"/>
      <c r="L754" s="147"/>
      <c r="M754" s="115"/>
      <c r="N754" s="140"/>
      <c r="O754" s="144"/>
    </row>
    <row r="755" spans="2:15" x14ac:dyDescent="0.25">
      <c r="B755" s="167">
        <f t="shared" si="11"/>
        <v>751</v>
      </c>
      <c r="C755" s="106"/>
      <c r="D755" s="76"/>
      <c r="E755" s="57"/>
      <c r="F755" s="57"/>
      <c r="G755" s="57"/>
      <c r="H755" s="76"/>
      <c r="I755" s="135"/>
      <c r="J755" s="139"/>
      <c r="K755" s="140"/>
      <c r="L755" s="147"/>
      <c r="M755" s="115"/>
      <c r="N755" s="140"/>
      <c r="O755" s="144"/>
    </row>
    <row r="756" spans="2:15" x14ac:dyDescent="0.25">
      <c r="B756" s="167">
        <f t="shared" si="11"/>
        <v>752</v>
      </c>
      <c r="C756" s="106"/>
      <c r="D756" s="57"/>
      <c r="E756" s="57"/>
      <c r="F756" s="57"/>
      <c r="G756" s="57"/>
      <c r="H756" s="76"/>
      <c r="I756" s="135"/>
      <c r="J756" s="139"/>
      <c r="K756" s="140"/>
      <c r="L756" s="147"/>
      <c r="M756" s="115"/>
      <c r="N756" s="140"/>
      <c r="O756" s="144"/>
    </row>
    <row r="757" spans="2:15" x14ac:dyDescent="0.25">
      <c r="B757" s="167">
        <f t="shared" si="11"/>
        <v>753</v>
      </c>
      <c r="C757" s="106"/>
      <c r="D757" s="57"/>
      <c r="E757" s="57"/>
      <c r="F757" s="57"/>
      <c r="G757" s="57"/>
      <c r="H757" s="76"/>
      <c r="I757" s="135"/>
      <c r="J757" s="139"/>
      <c r="K757" s="140"/>
      <c r="L757" s="147"/>
      <c r="M757" s="115"/>
      <c r="N757" s="140"/>
      <c r="O757" s="144"/>
    </row>
    <row r="758" spans="2:15" x14ac:dyDescent="0.25">
      <c r="B758" s="167">
        <f t="shared" si="11"/>
        <v>754</v>
      </c>
      <c r="C758" s="106"/>
      <c r="D758" s="57"/>
      <c r="E758" s="57"/>
      <c r="F758" s="57"/>
      <c r="G758" s="57"/>
      <c r="H758" s="76"/>
      <c r="I758" s="135"/>
      <c r="J758" s="139"/>
      <c r="K758" s="140"/>
      <c r="L758" s="147"/>
      <c r="M758" s="115"/>
      <c r="N758" s="140"/>
      <c r="O758" s="144"/>
    </row>
    <row r="759" spans="2:15" x14ac:dyDescent="0.25">
      <c r="B759" s="167">
        <f t="shared" si="11"/>
        <v>755</v>
      </c>
      <c r="C759" s="106"/>
      <c r="D759" s="57"/>
      <c r="E759" s="57"/>
      <c r="F759" s="57"/>
      <c r="G759" s="57"/>
      <c r="H759" s="76"/>
      <c r="I759" s="135"/>
      <c r="J759" s="139"/>
      <c r="K759" s="140"/>
      <c r="L759" s="147"/>
      <c r="M759" s="115"/>
      <c r="N759" s="140"/>
      <c r="O759" s="144"/>
    </row>
    <row r="760" spans="2:15" x14ac:dyDescent="0.25">
      <c r="B760" s="167">
        <f t="shared" si="11"/>
        <v>756</v>
      </c>
      <c r="C760" s="106"/>
      <c r="D760" s="57"/>
      <c r="E760" s="57"/>
      <c r="F760" s="57"/>
      <c r="G760" s="57"/>
      <c r="H760" s="76"/>
      <c r="I760" s="135"/>
      <c r="J760" s="139"/>
      <c r="K760" s="140"/>
      <c r="L760" s="147"/>
      <c r="M760" s="115"/>
      <c r="N760" s="140"/>
      <c r="O760" s="144"/>
    </row>
    <row r="761" spans="2:15" x14ac:dyDescent="0.25">
      <c r="B761" s="167">
        <f t="shared" si="11"/>
        <v>757</v>
      </c>
      <c r="C761" s="106"/>
      <c r="D761" s="57"/>
      <c r="E761" s="57"/>
      <c r="F761" s="57"/>
      <c r="G761" s="57"/>
      <c r="H761" s="76"/>
      <c r="I761" s="135"/>
      <c r="J761" s="139"/>
      <c r="K761" s="140"/>
      <c r="L761" s="147"/>
      <c r="M761" s="115"/>
      <c r="N761" s="140"/>
      <c r="O761" s="144"/>
    </row>
    <row r="762" spans="2:15" x14ac:dyDescent="0.25">
      <c r="B762" s="167">
        <f t="shared" si="11"/>
        <v>758</v>
      </c>
      <c r="C762" s="106"/>
      <c r="D762" s="57"/>
      <c r="E762" s="57"/>
      <c r="F762" s="57"/>
      <c r="G762" s="57"/>
      <c r="H762" s="76"/>
      <c r="I762" s="135"/>
      <c r="J762" s="139"/>
      <c r="K762" s="140"/>
      <c r="L762" s="147"/>
      <c r="M762" s="115"/>
      <c r="N762" s="140"/>
      <c r="O762" s="144"/>
    </row>
    <row r="763" spans="2:15" x14ac:dyDescent="0.25">
      <c r="B763" s="167">
        <f t="shared" si="11"/>
        <v>759</v>
      </c>
      <c r="C763" s="106"/>
      <c r="D763" s="57"/>
      <c r="E763" s="57"/>
      <c r="F763" s="57"/>
      <c r="G763" s="57"/>
      <c r="H763" s="76"/>
      <c r="I763" s="135"/>
      <c r="J763" s="139"/>
      <c r="K763" s="140"/>
      <c r="L763" s="147"/>
      <c r="M763" s="115"/>
      <c r="N763" s="140"/>
      <c r="O763" s="144"/>
    </row>
    <row r="764" spans="2:15" x14ac:dyDescent="0.25">
      <c r="B764" s="167">
        <f t="shared" si="11"/>
        <v>760</v>
      </c>
      <c r="C764" s="106"/>
      <c r="D764" s="57"/>
      <c r="E764" s="57"/>
      <c r="F764" s="57"/>
      <c r="G764" s="57"/>
      <c r="H764" s="76"/>
      <c r="I764" s="135"/>
      <c r="J764" s="139"/>
      <c r="K764" s="140"/>
      <c r="L764" s="147"/>
      <c r="M764" s="115"/>
      <c r="N764" s="140"/>
      <c r="O764" s="144"/>
    </row>
    <row r="765" spans="2:15" x14ac:dyDescent="0.25">
      <c r="B765" s="167">
        <f t="shared" si="11"/>
        <v>761</v>
      </c>
      <c r="C765" s="106"/>
      <c r="D765" s="57"/>
      <c r="E765" s="57"/>
      <c r="F765" s="57"/>
      <c r="G765" s="57"/>
      <c r="H765" s="76"/>
      <c r="I765" s="135"/>
      <c r="J765" s="139"/>
      <c r="K765" s="140"/>
      <c r="L765" s="147"/>
      <c r="M765" s="115"/>
      <c r="N765" s="140"/>
      <c r="O765" s="144"/>
    </row>
    <row r="766" spans="2:15" x14ac:dyDescent="0.25">
      <c r="B766" s="167">
        <f t="shared" si="11"/>
        <v>762</v>
      </c>
      <c r="C766" s="106"/>
      <c r="D766" s="57"/>
      <c r="E766" s="57"/>
      <c r="F766" s="57"/>
      <c r="G766" s="57"/>
      <c r="H766" s="76"/>
      <c r="I766" s="135"/>
      <c r="J766" s="139"/>
      <c r="K766" s="140"/>
      <c r="L766" s="147"/>
      <c r="M766" s="115"/>
      <c r="N766" s="140"/>
      <c r="O766" s="144"/>
    </row>
    <row r="767" spans="2:15" x14ac:dyDescent="0.25">
      <c r="B767" s="167">
        <f t="shared" si="11"/>
        <v>763</v>
      </c>
      <c r="C767" s="106"/>
      <c r="D767" s="57"/>
      <c r="E767" s="57"/>
      <c r="F767" s="57"/>
      <c r="G767" s="57"/>
      <c r="H767" s="76"/>
      <c r="I767" s="135"/>
      <c r="J767" s="139"/>
      <c r="K767" s="140"/>
      <c r="L767" s="147"/>
      <c r="M767" s="115"/>
      <c r="N767" s="140"/>
      <c r="O767" s="144"/>
    </row>
    <row r="768" spans="2:15" x14ac:dyDescent="0.25">
      <c r="B768" s="167">
        <f t="shared" si="11"/>
        <v>764</v>
      </c>
      <c r="C768" s="106"/>
      <c r="D768" s="57"/>
      <c r="E768" s="57"/>
      <c r="F768" s="57"/>
      <c r="G768" s="57"/>
      <c r="H768" s="76"/>
      <c r="I768" s="135"/>
      <c r="J768" s="139"/>
      <c r="K768" s="140"/>
      <c r="L768" s="147"/>
      <c r="M768" s="115"/>
      <c r="N768" s="140"/>
      <c r="O768" s="144"/>
    </row>
    <row r="769" spans="2:15" x14ac:dyDescent="0.25">
      <c r="B769" s="167">
        <f t="shared" si="11"/>
        <v>765</v>
      </c>
      <c r="C769" s="106"/>
      <c r="D769" s="57"/>
      <c r="E769" s="57"/>
      <c r="F769" s="57"/>
      <c r="G769" s="57"/>
      <c r="H769" s="76"/>
      <c r="I769" s="135"/>
      <c r="J769" s="139"/>
      <c r="K769" s="140"/>
      <c r="L769" s="147"/>
      <c r="M769" s="115"/>
      <c r="N769" s="140"/>
      <c r="O769" s="144"/>
    </row>
    <row r="770" spans="2:15" x14ac:dyDescent="0.25">
      <c r="B770" s="167">
        <f t="shared" si="11"/>
        <v>766</v>
      </c>
      <c r="C770" s="106"/>
      <c r="D770" s="57"/>
      <c r="E770" s="57"/>
      <c r="F770" s="57"/>
      <c r="G770" s="57"/>
      <c r="H770" s="76"/>
      <c r="I770" s="135"/>
      <c r="J770" s="139"/>
      <c r="K770" s="140"/>
      <c r="L770" s="147"/>
      <c r="M770" s="115"/>
      <c r="N770" s="140"/>
      <c r="O770" s="144"/>
    </row>
    <row r="771" spans="2:15" x14ac:dyDescent="0.25">
      <c r="B771" s="167">
        <f t="shared" si="11"/>
        <v>767</v>
      </c>
      <c r="C771" s="106"/>
      <c r="D771" s="57"/>
      <c r="E771" s="57"/>
      <c r="F771" s="57"/>
      <c r="G771" s="57"/>
      <c r="H771" s="76"/>
      <c r="I771" s="135"/>
      <c r="J771" s="139"/>
      <c r="K771" s="140"/>
      <c r="L771" s="147"/>
      <c r="M771" s="115"/>
      <c r="N771" s="140"/>
      <c r="O771" s="144"/>
    </row>
    <row r="772" spans="2:15" x14ac:dyDescent="0.25">
      <c r="B772" s="167">
        <f t="shared" si="11"/>
        <v>768</v>
      </c>
      <c r="C772" s="106"/>
      <c r="D772" s="57"/>
      <c r="E772" s="57"/>
      <c r="F772" s="57"/>
      <c r="G772" s="57"/>
      <c r="H772" s="76"/>
      <c r="I772" s="135"/>
      <c r="J772" s="139"/>
      <c r="K772" s="140"/>
      <c r="L772" s="147"/>
      <c r="M772" s="115"/>
      <c r="N772" s="140"/>
      <c r="O772" s="144"/>
    </row>
    <row r="773" spans="2:15" x14ac:dyDescent="0.25">
      <c r="B773" s="167">
        <f t="shared" si="11"/>
        <v>769</v>
      </c>
      <c r="C773" s="106"/>
      <c r="D773" s="57"/>
      <c r="E773" s="57"/>
      <c r="F773" s="57"/>
      <c r="G773" s="57"/>
      <c r="H773" s="76"/>
      <c r="I773" s="135"/>
      <c r="J773" s="139"/>
      <c r="K773" s="140"/>
      <c r="L773" s="147"/>
      <c r="M773" s="115"/>
      <c r="N773" s="140"/>
      <c r="O773" s="144"/>
    </row>
    <row r="774" spans="2:15" x14ac:dyDescent="0.25">
      <c r="B774" s="167">
        <f t="shared" si="11"/>
        <v>770</v>
      </c>
      <c r="C774" s="106"/>
      <c r="D774" s="57"/>
      <c r="E774" s="57"/>
      <c r="F774" s="57"/>
      <c r="G774" s="57"/>
      <c r="H774" s="76"/>
      <c r="I774" s="135"/>
      <c r="J774" s="139"/>
      <c r="K774" s="140"/>
      <c r="L774" s="147"/>
      <c r="M774" s="115"/>
      <c r="N774" s="140"/>
      <c r="O774" s="144"/>
    </row>
    <row r="775" spans="2:15" x14ac:dyDescent="0.25">
      <c r="B775" s="167">
        <f t="shared" ref="B775:B790" si="12">B774+1</f>
        <v>771</v>
      </c>
      <c r="C775" s="106"/>
      <c r="D775" s="57"/>
      <c r="E775" s="57"/>
      <c r="F775" s="57"/>
      <c r="G775" s="57"/>
      <c r="H775" s="76"/>
      <c r="I775" s="135"/>
      <c r="J775" s="139"/>
      <c r="K775" s="140"/>
      <c r="L775" s="147"/>
      <c r="M775" s="115"/>
      <c r="N775" s="140"/>
      <c r="O775" s="144"/>
    </row>
    <row r="776" spans="2:15" x14ac:dyDescent="0.25">
      <c r="B776" s="167">
        <f t="shared" si="12"/>
        <v>772</v>
      </c>
      <c r="C776" s="106"/>
      <c r="D776" s="57"/>
      <c r="E776" s="57"/>
      <c r="F776" s="57"/>
      <c r="G776" s="57"/>
      <c r="H776" s="76"/>
      <c r="I776" s="135"/>
      <c r="J776" s="139"/>
      <c r="K776" s="140"/>
      <c r="L776" s="147"/>
      <c r="M776" s="115"/>
      <c r="N776" s="140"/>
      <c r="O776" s="144"/>
    </row>
    <row r="777" spans="2:15" x14ac:dyDescent="0.25">
      <c r="B777" s="167">
        <f t="shared" si="12"/>
        <v>773</v>
      </c>
      <c r="C777" s="106"/>
      <c r="D777" s="57"/>
      <c r="E777" s="57"/>
      <c r="F777" s="57"/>
      <c r="G777" s="57"/>
      <c r="H777" s="76"/>
      <c r="I777" s="135"/>
      <c r="J777" s="139"/>
      <c r="K777" s="140"/>
      <c r="L777" s="147"/>
      <c r="M777" s="115"/>
      <c r="N777" s="140"/>
      <c r="O777" s="144"/>
    </row>
    <row r="778" spans="2:15" x14ac:dyDescent="0.25">
      <c r="B778" s="167">
        <f t="shared" si="12"/>
        <v>774</v>
      </c>
      <c r="C778" s="106"/>
      <c r="D778" s="57"/>
      <c r="E778" s="57"/>
      <c r="F778" s="57"/>
      <c r="G778" s="57"/>
      <c r="H778" s="76"/>
      <c r="I778" s="135"/>
      <c r="J778" s="139"/>
      <c r="K778" s="140"/>
      <c r="L778" s="147"/>
      <c r="M778" s="115"/>
      <c r="N778" s="140"/>
      <c r="O778" s="144"/>
    </row>
    <row r="779" spans="2:15" x14ac:dyDescent="0.25">
      <c r="B779" s="167">
        <f t="shared" si="12"/>
        <v>775</v>
      </c>
      <c r="C779" s="106"/>
      <c r="D779" s="57"/>
      <c r="E779" s="57"/>
      <c r="F779" s="57"/>
      <c r="G779" s="57"/>
      <c r="H779" s="76"/>
      <c r="I779" s="135"/>
      <c r="J779" s="139"/>
      <c r="K779" s="140"/>
      <c r="L779" s="147"/>
      <c r="M779" s="115"/>
      <c r="N779" s="140"/>
      <c r="O779" s="144"/>
    </row>
    <row r="780" spans="2:15" x14ac:dyDescent="0.25">
      <c r="B780" s="167">
        <f t="shared" si="12"/>
        <v>776</v>
      </c>
      <c r="C780" s="106"/>
      <c r="D780" s="57"/>
      <c r="E780" s="57"/>
      <c r="F780" s="57"/>
      <c r="G780" s="57"/>
      <c r="H780" s="76"/>
      <c r="I780" s="135"/>
      <c r="J780" s="139"/>
      <c r="K780" s="140"/>
      <c r="L780" s="147"/>
      <c r="M780" s="115"/>
      <c r="N780" s="140"/>
      <c r="O780" s="144"/>
    </row>
    <row r="781" spans="2:15" x14ac:dyDescent="0.25">
      <c r="B781" s="167">
        <f t="shared" si="12"/>
        <v>777</v>
      </c>
      <c r="C781" s="106"/>
      <c r="D781" s="57"/>
      <c r="E781" s="57"/>
      <c r="F781" s="57"/>
      <c r="G781" s="57"/>
      <c r="H781" s="76"/>
      <c r="I781" s="135"/>
      <c r="J781" s="139"/>
      <c r="K781" s="140"/>
      <c r="L781" s="147"/>
      <c r="M781" s="115"/>
      <c r="N781" s="140"/>
      <c r="O781" s="144"/>
    </row>
    <row r="782" spans="2:15" x14ac:dyDescent="0.25">
      <c r="B782" s="167">
        <f t="shared" si="12"/>
        <v>778</v>
      </c>
      <c r="C782" s="106"/>
      <c r="D782" s="57"/>
      <c r="E782" s="57"/>
      <c r="F782" s="57"/>
      <c r="G782" s="57"/>
      <c r="H782" s="76"/>
      <c r="I782" s="135"/>
      <c r="J782" s="139"/>
      <c r="K782" s="140"/>
      <c r="L782" s="147"/>
      <c r="M782" s="115"/>
      <c r="N782" s="140"/>
      <c r="O782" s="144"/>
    </row>
    <row r="783" spans="2:15" x14ac:dyDescent="0.25">
      <c r="B783" s="167">
        <f t="shared" si="12"/>
        <v>779</v>
      </c>
      <c r="C783" s="106"/>
      <c r="D783" s="57"/>
      <c r="E783" s="57"/>
      <c r="F783" s="57"/>
      <c r="G783" s="57"/>
      <c r="H783" s="76"/>
      <c r="I783" s="135"/>
      <c r="J783" s="139"/>
      <c r="K783" s="140"/>
      <c r="L783" s="147"/>
      <c r="M783" s="115"/>
      <c r="N783" s="140"/>
      <c r="O783" s="144"/>
    </row>
    <row r="784" spans="2:15" x14ac:dyDescent="0.25">
      <c r="B784" s="167">
        <f t="shared" si="12"/>
        <v>780</v>
      </c>
      <c r="C784" s="106"/>
      <c r="D784" s="57"/>
      <c r="E784" s="57"/>
      <c r="F784" s="57"/>
      <c r="G784" s="57"/>
      <c r="H784" s="76"/>
      <c r="I784" s="135"/>
      <c r="J784" s="139"/>
      <c r="K784" s="140"/>
      <c r="L784" s="147"/>
      <c r="M784" s="115"/>
      <c r="N784" s="140"/>
      <c r="O784" s="144"/>
    </row>
    <row r="785" spans="2:15" x14ac:dyDescent="0.25">
      <c r="B785" s="167">
        <f t="shared" si="12"/>
        <v>781</v>
      </c>
      <c r="C785" s="106"/>
      <c r="D785" s="57"/>
      <c r="E785" s="57"/>
      <c r="F785" s="57"/>
      <c r="G785" s="57"/>
      <c r="H785" s="76"/>
      <c r="I785" s="135"/>
      <c r="J785" s="139"/>
      <c r="K785" s="140"/>
      <c r="L785" s="147"/>
      <c r="M785" s="115"/>
      <c r="N785" s="140"/>
      <c r="O785" s="144"/>
    </row>
    <row r="786" spans="2:15" x14ac:dyDescent="0.25">
      <c r="B786" s="167">
        <f t="shared" si="12"/>
        <v>782</v>
      </c>
      <c r="C786" s="106"/>
      <c r="D786" s="57"/>
      <c r="E786" s="57"/>
      <c r="F786" s="57"/>
      <c r="G786" s="57"/>
      <c r="H786" s="76"/>
      <c r="I786" s="135"/>
      <c r="J786" s="139"/>
      <c r="K786" s="140"/>
      <c r="L786" s="147"/>
      <c r="M786" s="115"/>
      <c r="N786" s="140"/>
      <c r="O786" s="144"/>
    </row>
    <row r="787" spans="2:15" x14ac:dyDescent="0.25">
      <c r="B787" s="167">
        <f t="shared" si="12"/>
        <v>783</v>
      </c>
      <c r="C787" s="106"/>
      <c r="D787" s="57"/>
      <c r="E787" s="57"/>
      <c r="F787" s="57"/>
      <c r="G787" s="57"/>
      <c r="H787" s="76"/>
      <c r="I787" s="135"/>
      <c r="J787" s="139"/>
      <c r="K787" s="140"/>
      <c r="L787" s="147"/>
      <c r="M787" s="115"/>
      <c r="N787" s="140"/>
      <c r="O787" s="144"/>
    </row>
    <row r="788" spans="2:15" x14ac:dyDescent="0.25">
      <c r="B788" s="167">
        <f t="shared" si="12"/>
        <v>784</v>
      </c>
      <c r="C788" s="106"/>
      <c r="D788" s="57"/>
      <c r="E788" s="57"/>
      <c r="F788" s="57"/>
      <c r="G788" s="57"/>
      <c r="H788" s="76"/>
      <c r="I788" s="135"/>
      <c r="J788" s="139"/>
      <c r="K788" s="140"/>
      <c r="L788" s="147"/>
      <c r="M788" s="115"/>
      <c r="N788" s="140"/>
      <c r="O788" s="144"/>
    </row>
    <row r="789" spans="2:15" x14ac:dyDescent="0.25">
      <c r="B789" s="167">
        <f t="shared" si="12"/>
        <v>785</v>
      </c>
      <c r="C789" s="106"/>
      <c r="D789" s="57"/>
      <c r="E789" s="57"/>
      <c r="F789" s="57"/>
      <c r="G789" s="57"/>
      <c r="H789" s="76"/>
      <c r="I789" s="135"/>
      <c r="J789" s="139"/>
      <c r="K789" s="140"/>
      <c r="L789" s="147"/>
      <c r="M789" s="115"/>
      <c r="N789" s="140"/>
      <c r="O789" s="144"/>
    </row>
    <row r="790" spans="2:15" ht="14.4" thickBot="1" x14ac:dyDescent="0.3">
      <c r="B790" s="168">
        <f t="shared" si="12"/>
        <v>786</v>
      </c>
      <c r="C790" s="107"/>
      <c r="D790" s="94"/>
      <c r="E790" s="94"/>
      <c r="F790" s="94"/>
      <c r="G790" s="94"/>
      <c r="H790" s="151"/>
      <c r="I790" s="136"/>
      <c r="J790" s="141"/>
      <c r="K790" s="142"/>
      <c r="L790" s="148"/>
      <c r="M790" s="116"/>
      <c r="N790" s="142"/>
      <c r="O790" s="145"/>
    </row>
  </sheetData>
  <sheetProtection algorithmName="SHA-512" hashValue="CcmERW0O/SwhR222gZE5yKirl+coq4jFZR7m7G7KnyStPxbamdqAUTlQkqY+oO/rAlSPBzruQmQ5WOvQj6ke9g==" saltValue="sQn7TlSNjRj+3wz4ph589w==" spinCount="100000" sheet="1" objects="1" scenarios="1" selectLockedCells="1"/>
  <mergeCells count="4">
    <mergeCell ref="B2:O2"/>
    <mergeCell ref="B3:I3"/>
    <mergeCell ref="J3:K3"/>
    <mergeCell ref="L3:N3"/>
  </mergeCells>
  <phoneticPr fontId="3" type="noConversion"/>
  <conditionalFormatting sqref="J5:J790">
    <cfRule type="cellIs" dxfId="34" priority="15" operator="equal">
      <formula>"&gt;1400ppm"</formula>
    </cfRule>
    <cfRule type="cellIs" dxfId="33" priority="16" operator="equal">
      <formula>"1001-1400ppm"</formula>
    </cfRule>
    <cfRule type="cellIs" dxfId="32" priority="17" operator="equal">
      <formula>"400-1000ppm"</formula>
    </cfRule>
  </conditionalFormatting>
  <dataValidations xWindow="188" yWindow="491" count="7">
    <dataValidation type="whole" allowBlank="1" showInputMessage="1" showErrorMessage="1" errorTitle="foutief bouwjaar" error="Vul het volledige bouwjaar in met 4 cijfers" sqref="I4 I791:I1048576" xr:uid="{00000000-0002-0000-0100-000000000000}">
      <formula1>1000</formula1>
      <formula2>2025</formula2>
    </dataValidation>
    <dataValidation allowBlank="1" showErrorMessage="1" promptTitle="Schoolnaam" prompt="Vul hier de naam van de school in, of de naam van de locatie indien er meerdere locaties onder één school vallen." sqref="C5:C790" xr:uid="{2ADB9C89-0819-485B-902A-61544958B8AB}"/>
    <dataValidation allowBlank="1" showErrorMessage="1" promptTitle="Adres" prompt="Vul hier het adres van de school in." sqref="D5:D790" xr:uid="{7E4CBF8F-B0DD-4D0F-8CFC-3C4B2697EBA5}"/>
    <dataValidation allowBlank="1" showErrorMessage="1" promptTitle="Plaats" prompt="Vul hier de plaatsnaam van de school in." sqref="E5:G790" xr:uid="{B33E92B8-0002-46D7-A123-38D734952E8F}"/>
    <dataValidation type="whole" allowBlank="1" showErrorMessage="1" errorTitle="LET OP!" error="Vul het bouwjaar in middels 4 cijfers, bijvoorbeeld 1985." promptTitle="Bouwjaar" prompt="Vul hier het oorspronkelijke bouwjaar van de school in. Bij meerdere bouwdelen met verschillende bouwjaren vult u hier het oudste bouwjaar in." sqref="I6:I790" xr:uid="{37AF7710-3C22-4EE5-809B-46E87CFC79B6}">
      <formula1>1000</formula1>
      <formula2>2025</formula2>
    </dataValidation>
    <dataValidation allowBlank="1" showErrorMessage="1" promptTitle="Opmerkingen" prompt="Vul hier relevante opmerkingen in." sqref="O5:O790" xr:uid="{6C97C2E4-D6B5-459B-81D8-6D042ECCC827}"/>
    <dataValidation type="whole" allowBlank="1" showErrorMessage="1" errorTitle="LET OP!" error="Vul het bouwjaar in middels 4 cijfers, bijvoorbeeld 1985." promptTitle="Bouwjaar" prompt="Vul hier het oorspronkelijke bouwjaar van de school in. Bij meerdere bouwdelen met verschillende bouwjaren vult u hier het oudste bouwjaar in." sqref="I5" xr:uid="{0D7A7EA6-BFEC-4A58-BE52-B892EF548B57}">
      <formula1>1600</formula1>
      <formula2>2025</formula2>
    </dataValidation>
  </dataValidations>
  <pageMargins left="0.70866141732283472" right="0.70866141732283472" top="0.74803149606299213" bottom="0.74803149606299213" header="0.31496062992125984" footer="0.31496062992125984"/>
  <pageSetup paperSize="9" scale="10" fitToWidth="0" orientation="landscape" cellComments="atEnd" horizontalDpi="360" verticalDpi="360" r:id="rId1"/>
  <extLst>
    <ext xmlns:x14="http://schemas.microsoft.com/office/spreadsheetml/2009/9/main" uri="{78C0D931-6437-407d-A8EE-F0AAD7539E65}">
      <x14:conditionalFormattings>
        <x14:conditionalFormatting xmlns:xm="http://schemas.microsoft.com/office/excel/2006/main">
          <x14:cfRule type="cellIs" priority="12" operator="equal" id="{6376227D-55D5-496C-8A03-8AF4FD6EFD4A}">
            <xm:f>kengetallen!$V$19</xm:f>
            <x14:dxf>
              <font>
                <b/>
                <i val="0"/>
                <color rgb="FF00B050"/>
              </font>
              <fill>
                <patternFill patternType="none">
                  <bgColor auto="1"/>
                </patternFill>
              </fill>
            </x14:dxf>
          </x14:cfRule>
          <x14:cfRule type="cellIs" priority="13" operator="equal" id="{51513A54-59AA-4D31-B190-475B08F707B6}">
            <xm:f>kengetallen!$V$20</xm:f>
            <x14:dxf>
              <font>
                <color rgb="FF9C0006"/>
              </font>
              <fill>
                <patternFill>
                  <bgColor rgb="FFFFC7CE"/>
                </patternFill>
              </fill>
            </x14:dxf>
          </x14:cfRule>
          <x14:cfRule type="cellIs" priority="14" operator="equal" id="{7D0EB605-58BA-45B4-A73B-92E25CCF3AED}">
            <xm:f>kengetallen!$V$21</xm:f>
            <x14:dxf>
              <font>
                <b/>
                <i val="0"/>
                <color rgb="FFFF0000"/>
              </font>
            </x14:dxf>
          </x14:cfRule>
          <xm:sqref>J5:J790</xm:sqref>
        </x14:conditionalFormatting>
        <x14:conditionalFormatting xmlns:xm="http://schemas.microsoft.com/office/excel/2006/main">
          <x14:cfRule type="cellIs" priority="9" operator="equal" id="{89CA02F5-E566-4830-A00D-476E0AE62345}">
            <xm:f>kengetallen!$V$21</xm:f>
            <x14:dxf>
              <font>
                <b/>
                <i val="0"/>
                <color rgb="FFFF0000"/>
              </font>
            </x14:dxf>
          </x14:cfRule>
          <x14:cfRule type="cellIs" priority="10" operator="equal" id="{284AAD34-5263-4C38-80B9-EDEAC53180D9}">
            <xm:f>kengetallen!$V$20</xm:f>
            <x14:dxf>
              <font>
                <b/>
                <i val="0"/>
                <color rgb="FFDAA600"/>
              </font>
            </x14:dxf>
          </x14:cfRule>
          <x14:cfRule type="cellIs" priority="11" operator="equal" id="{CFBE2E3D-3FCD-4A02-8AFB-E462E56BFA56}">
            <xm:f>kengetallen!$V$19</xm:f>
            <x14:dxf>
              <font>
                <b/>
                <i val="0"/>
                <color rgb="FF00B050"/>
              </font>
            </x14:dxf>
          </x14:cfRule>
          <xm:sqref>K5:K790</xm:sqref>
        </x14:conditionalFormatting>
      </x14:conditionalFormattings>
    </ext>
    <ext xmlns:x14="http://schemas.microsoft.com/office/spreadsheetml/2009/9/main" uri="{CCE6A557-97BC-4b89-ADB6-D9C93CAAB3DF}">
      <x14:dataValidations xmlns:xm="http://schemas.microsoft.com/office/excel/2006/main" xWindow="188" yWindow="491" count="7">
        <x14:dataValidation type="list" allowBlank="1" showErrorMessage="1" xr:uid="{F135D177-53FC-4A24-A37E-F2A9C6B871BB}">
          <x14:formula1>
            <xm:f>kengetallen!$V$4:$V$10</xm:f>
          </x14:formula1>
          <xm:sqref>H5:H790</xm:sqref>
        </x14:dataValidation>
        <x14:dataValidation type="list" allowBlank="1" showInputMessage="1" showErrorMessage="1" promptTitle="Margegebied CO2-concentratie" prompt="Vul hier het margegebied in waarbinnen de CO2-concentratie zich in de binnenruimte minimaal 95% van de lestijd bevindt. Bevindt de CO2-concentratie zich dus 5% van de lestijd in een hogere categorie (ongeveer een half uur), kies dan een hogere categorie. " xr:uid="{A627DEAB-573C-411A-8F97-D40CE6AC13A5}">
          <x14:formula1>
            <xm:f>kengetallen!$V$13:$V$15</xm:f>
          </x14:formula1>
          <xm:sqref>J5:J790</xm:sqref>
        </x14:dataValidation>
        <x14:dataValidation type="list" allowBlank="1" showInputMessage="1" showErrorMessage="1" promptTitle="Margegebied binnentemperatuur" prompt="Kies hier het margegebied waarbinnen de binnentemperatuur zich minimaal 95% van de lestijd bevindt. Komt de binnentemperatuur dus 5% van de lestijd in een hogere categorie, kies dan deze categorie. 5% is ongeveer een half uur bij een gehele lesdag." xr:uid="{F1C9DF01-8264-4B68-8254-4B89B580D940}">
          <x14:formula1>
            <xm:f>kengetallen!$V$19:$V$21</xm:f>
          </x14:formula1>
          <xm:sqref>K5:K790</xm:sqref>
        </x14:dataValidation>
        <x14:dataValidation type="list" allowBlank="1" showErrorMessage="1" xr:uid="{528E3331-C3EC-44A8-A349-A0FAC5821569}">
          <x14:formula1>
            <xm:f>kengetallen!$V$27:$V$38</xm:f>
          </x14:formula1>
          <xm:sqref>L5:L790</xm:sqref>
        </x14:dataValidation>
        <x14:dataValidation type="list" allowBlank="1" showInputMessage="1" showErrorMessage="1" xr:uid="{8608E780-9E15-4DB9-8E41-96DB6C3F15F3}">
          <x14:formula1>
            <xm:f>kengetallen!$V$46:$V$50</xm:f>
          </x14:formula1>
          <xm:sqref>N5:N790</xm:sqref>
        </x14:dataValidation>
        <x14:dataValidation type="list" allowBlank="1" showErrorMessage="1" xr:uid="{893AC848-C266-4BD3-9D19-908D5572EA16}">
          <x14:formula1>
            <xm:f>kengetallen!$V$41:$V$43</xm:f>
          </x14:formula1>
          <xm:sqref>M5:M790</xm:sqref>
        </x14:dataValidation>
        <x14:dataValidation type="list" allowBlank="1" showInputMessage="1" showErrorMessage="1" xr:uid="{00000000-0002-0000-0100-000004000000}">
          <x14:formula1>
            <xm:f>'dropdown menu''s'!$B$3</xm:f>
          </x14:formula1>
          <xm:sqref>H791:H1048576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AB796"/>
  <sheetViews>
    <sheetView showGridLines="0" zoomScale="70" zoomScaleNormal="70" workbookViewId="0">
      <pane xSplit="5" ySplit="9" topLeftCell="F10" activePane="bottomRight" state="frozen"/>
      <selection pane="topRight" activeCell="F1" sqref="F1"/>
      <selection pane="bottomLeft" activeCell="A10" sqref="A10"/>
      <selection pane="bottomRight" activeCell="F5" sqref="F5"/>
    </sheetView>
  </sheetViews>
  <sheetFormatPr defaultColWidth="9.109375" defaultRowHeight="13.8" x14ac:dyDescent="0.25"/>
  <cols>
    <col min="1" max="1" width="3.6640625" style="77" customWidth="1"/>
    <col min="2" max="2" width="4.44140625" style="78" customWidth="1"/>
    <col min="3" max="3" width="25.6640625" style="77" customWidth="1"/>
    <col min="4" max="4" width="24" style="77" customWidth="1"/>
    <col min="5" max="6" width="17" style="77" customWidth="1"/>
    <col min="7" max="7" width="22.77734375" style="77" customWidth="1"/>
    <col min="8" max="8" width="7.33203125" style="77" customWidth="1"/>
    <col min="9" max="9" width="10.88671875" style="77" customWidth="1"/>
    <col min="10" max="10" width="1.109375" style="79" customWidth="1"/>
    <col min="11" max="11" width="20.109375" style="77" customWidth="1"/>
    <col min="12" max="13" width="8.77734375" style="121" hidden="1" customWidth="1"/>
    <col min="14" max="14" width="14.5546875" style="121" customWidth="1"/>
    <col min="15" max="15" width="1.109375" style="121" customWidth="1"/>
    <col min="16" max="16" width="23.33203125" style="77" customWidth="1"/>
    <col min="17" max="18" width="8.77734375" style="121" hidden="1" customWidth="1"/>
    <col min="19" max="19" width="14.33203125" style="121" customWidth="1"/>
    <col min="20" max="20" width="1.21875" style="121" customWidth="1"/>
    <col min="21" max="21" width="14.33203125" style="121" customWidth="1"/>
    <col min="22" max="22" width="22" style="77" customWidth="1"/>
    <col min="23" max="23" width="1.21875" style="79" customWidth="1"/>
    <col min="24" max="24" width="15.5546875" style="77" customWidth="1"/>
    <col min="25" max="25" width="15.21875" style="77" customWidth="1"/>
    <col min="26" max="26" width="25.21875" style="77" customWidth="1"/>
    <col min="27" max="27" width="1.33203125" style="79" customWidth="1"/>
    <col min="28" max="28" width="112" style="77" customWidth="1"/>
    <col min="29" max="16384" width="9.109375" style="77"/>
  </cols>
  <sheetData>
    <row r="1" spans="1:28" ht="14.4" thickBot="1" x14ac:dyDescent="0.3">
      <c r="K1" s="80"/>
    </row>
    <row r="2" spans="1:28" ht="15" thickBot="1" x14ac:dyDescent="0.35">
      <c r="B2" s="317" t="s">
        <v>105</v>
      </c>
      <c r="C2" s="318"/>
      <c r="D2" s="318"/>
      <c r="E2" s="318"/>
      <c r="F2" s="318"/>
      <c r="G2" s="318"/>
      <c r="H2" s="319"/>
      <c r="I2" s="125"/>
      <c r="K2" s="329" t="s">
        <v>203</v>
      </c>
      <c r="L2" s="330"/>
      <c r="M2" s="330"/>
      <c r="N2" s="331"/>
      <c r="O2" s="131"/>
      <c r="P2" s="305" t="s">
        <v>204</v>
      </c>
      <c r="Q2" s="306"/>
      <c r="R2" s="306"/>
      <c r="S2" s="307"/>
      <c r="T2" s="131"/>
      <c r="U2" s="342" t="s">
        <v>196</v>
      </c>
      <c r="V2" s="330"/>
      <c r="W2" s="330"/>
      <c r="X2" s="330"/>
      <c r="Y2" s="330"/>
      <c r="Z2" s="330"/>
      <c r="AA2" s="331"/>
    </row>
    <row r="3" spans="1:28" ht="14.4" x14ac:dyDescent="0.3">
      <c r="B3" s="332" t="s">
        <v>200</v>
      </c>
      <c r="C3" s="333"/>
      <c r="D3" s="333"/>
      <c r="E3" s="333"/>
      <c r="F3" s="333"/>
      <c r="G3" s="333"/>
      <c r="H3" s="334"/>
      <c r="I3" s="123"/>
      <c r="K3" s="320" t="s">
        <v>231</v>
      </c>
      <c r="L3" s="321"/>
      <c r="M3" s="321"/>
      <c r="N3" s="322"/>
      <c r="O3" s="132"/>
      <c r="P3" s="308" t="s">
        <v>205</v>
      </c>
      <c r="Q3" s="309"/>
      <c r="R3" s="309"/>
      <c r="S3" s="310"/>
      <c r="T3" s="132"/>
      <c r="U3" s="128" t="s">
        <v>208</v>
      </c>
      <c r="V3" s="169"/>
      <c r="W3" s="339" t="s">
        <v>211</v>
      </c>
      <c r="X3" s="309"/>
      <c r="Y3" s="309"/>
      <c r="Z3" s="343" t="s">
        <v>214</v>
      </c>
      <c r="AA3" s="310"/>
      <c r="AB3" s="77" t="s">
        <v>78</v>
      </c>
    </row>
    <row r="4" spans="1:28" ht="15.75" customHeight="1" thickBot="1" x14ac:dyDescent="0.35">
      <c r="B4" s="335"/>
      <c r="C4" s="336"/>
      <c r="D4" s="336"/>
      <c r="E4" s="336"/>
      <c r="F4" s="336"/>
      <c r="G4" s="336"/>
      <c r="H4" s="337"/>
      <c r="I4" s="126"/>
      <c r="K4" s="323" t="s">
        <v>201</v>
      </c>
      <c r="L4" s="324"/>
      <c r="M4" s="324"/>
      <c r="N4" s="325"/>
      <c r="O4" s="133"/>
      <c r="P4" s="311" t="s">
        <v>206</v>
      </c>
      <c r="Q4" s="312"/>
      <c r="R4" s="312"/>
      <c r="S4" s="313"/>
      <c r="T4" s="133"/>
      <c r="U4" s="129" t="s">
        <v>209</v>
      </c>
      <c r="V4" s="170"/>
      <c r="W4" s="340" t="s">
        <v>212</v>
      </c>
      <c r="X4" s="312"/>
      <c r="Y4" s="312"/>
      <c r="Z4" s="344" t="s">
        <v>215</v>
      </c>
      <c r="AA4" s="313"/>
    </row>
    <row r="5" spans="1:28" ht="15" customHeight="1" thickBot="1" x14ac:dyDescent="0.35">
      <c r="B5" s="171"/>
      <c r="C5" s="171"/>
      <c r="D5" s="171"/>
      <c r="E5" s="171"/>
      <c r="F5" s="171"/>
      <c r="G5" s="171"/>
      <c r="H5" s="171"/>
      <c r="I5" s="126"/>
      <c r="K5" s="326" t="s">
        <v>202</v>
      </c>
      <c r="L5" s="327"/>
      <c r="M5" s="327"/>
      <c r="N5" s="328"/>
      <c r="O5" s="172"/>
      <c r="P5" s="314" t="s">
        <v>207</v>
      </c>
      <c r="Q5" s="315"/>
      <c r="R5" s="315"/>
      <c r="S5" s="316"/>
      <c r="T5" s="172"/>
      <c r="U5" s="130" t="s">
        <v>210</v>
      </c>
      <c r="V5" s="173"/>
      <c r="W5" s="341" t="s">
        <v>213</v>
      </c>
      <c r="X5" s="315"/>
      <c r="Y5" s="315"/>
      <c r="Z5" s="338" t="s">
        <v>216</v>
      </c>
      <c r="AA5" s="316"/>
    </row>
    <row r="6" spans="1:28" ht="15" customHeight="1" thickBot="1" x14ac:dyDescent="0.35">
      <c r="B6" s="171"/>
      <c r="C6" s="171"/>
      <c r="D6" s="171"/>
      <c r="E6" s="171"/>
      <c r="F6" s="171"/>
      <c r="G6" s="171"/>
      <c r="H6" s="171"/>
      <c r="I6" s="126"/>
      <c r="K6" s="127"/>
      <c r="L6" s="174"/>
      <c r="M6" s="174"/>
      <c r="N6" s="174"/>
      <c r="O6" s="174"/>
      <c r="P6" s="127"/>
      <c r="Q6" s="174"/>
      <c r="R6" s="174"/>
      <c r="S6" s="174"/>
      <c r="T6" s="174"/>
      <c r="W6" s="77"/>
      <c r="AA6" s="77"/>
    </row>
    <row r="7" spans="1:28" ht="16.2" thickBot="1" x14ac:dyDescent="0.35">
      <c r="B7" s="289" t="s">
        <v>223</v>
      </c>
      <c r="C7" s="290"/>
      <c r="D7" s="290"/>
      <c r="E7" s="290"/>
      <c r="F7" s="290"/>
      <c r="G7" s="290"/>
      <c r="H7" s="290"/>
      <c r="I7" s="290"/>
      <c r="J7" s="290"/>
      <c r="K7" s="290"/>
      <c r="L7" s="290"/>
      <c r="M7" s="290"/>
      <c r="N7" s="290"/>
      <c r="O7" s="290"/>
      <c r="P7" s="290"/>
      <c r="Q7" s="290"/>
      <c r="R7" s="290"/>
      <c r="S7" s="290"/>
      <c r="T7" s="290"/>
      <c r="U7" s="290"/>
      <c r="V7" s="290"/>
      <c r="W7" s="290"/>
      <c r="X7" s="291"/>
      <c r="Y7" s="291"/>
      <c r="Z7" s="291"/>
      <c r="AA7" s="290"/>
      <c r="AB7" s="291"/>
    </row>
    <row r="8" spans="1:28" s="81" customFormat="1" ht="15" thickBot="1" x14ac:dyDescent="0.35">
      <c r="B8" s="300" t="s">
        <v>97</v>
      </c>
      <c r="C8" s="301"/>
      <c r="D8" s="301"/>
      <c r="E8" s="301"/>
      <c r="F8" s="301"/>
      <c r="G8" s="301"/>
      <c r="H8" s="301"/>
      <c r="I8" s="302"/>
      <c r="J8" s="82"/>
      <c r="K8" s="292" t="s">
        <v>194</v>
      </c>
      <c r="L8" s="293"/>
      <c r="M8" s="293"/>
      <c r="N8" s="294"/>
      <c r="O8" s="124"/>
      <c r="P8" s="295" t="s">
        <v>195</v>
      </c>
      <c r="Q8" s="296"/>
      <c r="R8" s="296"/>
      <c r="S8" s="297"/>
      <c r="T8" s="124"/>
      <c r="U8" s="303" t="s">
        <v>120</v>
      </c>
      <c r="V8" s="304"/>
      <c r="W8" s="149"/>
      <c r="X8" s="298" t="s">
        <v>197</v>
      </c>
      <c r="Y8" s="299"/>
      <c r="Z8" s="299"/>
      <c r="AA8" s="83"/>
      <c r="AB8" s="99" t="s">
        <v>116</v>
      </c>
    </row>
    <row r="9" spans="1:28" s="84" customFormat="1" ht="76.2" customHeight="1" thickBot="1" x14ac:dyDescent="0.3">
      <c r="A9" s="175"/>
      <c r="B9" s="176" t="s">
        <v>117</v>
      </c>
      <c r="C9" s="177" t="str">
        <f>Invulblad!C4</f>
        <v>Naam schoollocatie</v>
      </c>
      <c r="D9" s="177" t="str">
        <f>Invulblad!D4</f>
        <v>Adres (straat, nummer)</v>
      </c>
      <c r="E9" s="177" t="str">
        <f>Invulblad!E4</f>
        <v>Plaatsnaam</v>
      </c>
      <c r="F9" s="177" t="str">
        <f>Invulblad!F4</f>
        <v>Gemeente</v>
      </c>
      <c r="G9" s="177" t="str">
        <f>Invulblad!G4</f>
        <v>Naam schoolbestuur</v>
      </c>
      <c r="H9" s="177" t="str">
        <f>Invulblad!H4</f>
        <v>Type onderwijs</v>
      </c>
      <c r="I9" s="178" t="str">
        <f>Invulblad!I4</f>
        <v>Bouwjaar</v>
      </c>
      <c r="J9" s="179"/>
      <c r="K9" s="180" t="s">
        <v>221</v>
      </c>
      <c r="L9" s="181" t="str">
        <f>'PO analyseblad'!K2</f>
        <v>Score</v>
      </c>
      <c r="M9" s="181" t="str">
        <f>'PO analyseblad'!L2</f>
        <v>Weging</v>
      </c>
      <c r="N9" s="182" t="str">
        <f>'PO analyseblad'!M2</f>
        <v>Totaal</v>
      </c>
      <c r="O9" s="183"/>
      <c r="P9" s="184" t="s">
        <v>222</v>
      </c>
      <c r="Q9" s="185" t="s">
        <v>148</v>
      </c>
      <c r="R9" s="185" t="s">
        <v>149</v>
      </c>
      <c r="S9" s="186" t="s">
        <v>120</v>
      </c>
      <c r="T9" s="183"/>
      <c r="U9" s="176" t="s">
        <v>196</v>
      </c>
      <c r="V9" s="178" t="s">
        <v>184</v>
      </c>
      <c r="W9" s="187"/>
      <c r="X9" s="188" t="str">
        <f>Invulblad!L4</f>
        <v>Maand waarin de metingen hebben plaatsgevonden</v>
      </c>
      <c r="Y9" s="189" t="str">
        <f>Invulblad!M4</f>
        <v>Jaartal waarin de metingen hebben plaatsgevonden</v>
      </c>
      <c r="Z9" s="190" t="str">
        <f>Invulblad!N4</f>
        <v>Duur van de metingen op de locatie</v>
      </c>
      <c r="AA9" s="191"/>
      <c r="AB9" s="192" t="str">
        <f>Invulblad!O4</f>
        <v>Opmerkingen</v>
      </c>
    </row>
    <row r="10" spans="1:28" s="85" customFormat="1" ht="12.75" customHeight="1" x14ac:dyDescent="0.25">
      <c r="B10" s="193">
        <f>Invulblad!B5</f>
        <v>1</v>
      </c>
      <c r="C10" s="194">
        <f>Invulblad!C5</f>
        <v>0</v>
      </c>
      <c r="D10" s="194">
        <f>Invulblad!D5</f>
        <v>0</v>
      </c>
      <c r="E10" s="195" t="str">
        <f>Invulblad!E5</f>
        <v xml:space="preserve"> </v>
      </c>
      <c r="F10" s="195" t="str">
        <f>Invulblad!F5</f>
        <v xml:space="preserve"> </v>
      </c>
      <c r="G10" s="195" t="str">
        <f>Invulblad!G5</f>
        <v xml:space="preserve"> </v>
      </c>
      <c r="H10" s="196">
        <f>Invulblad!H5</f>
        <v>0</v>
      </c>
      <c r="I10" s="197">
        <f>Invulblad!I5</f>
        <v>0</v>
      </c>
      <c r="J10" s="198"/>
      <c r="K10" s="199">
        <f>'PO analyseblad'!J3</f>
        <v>0</v>
      </c>
      <c r="L10" s="200" t="b">
        <f>'PO analyseblad'!K3</f>
        <v>0</v>
      </c>
      <c r="M10" s="201">
        <f>'PO analyseblad'!L3</f>
        <v>0.7</v>
      </c>
      <c r="N10" s="202">
        <f>'PO analyseblad'!M3</f>
        <v>0</v>
      </c>
      <c r="O10" s="203"/>
      <c r="P10" s="199">
        <f>'PO analyseblad'!N3</f>
        <v>0</v>
      </c>
      <c r="Q10" s="200" t="b">
        <f>'PO analyseblad'!O3</f>
        <v>0</v>
      </c>
      <c r="R10" s="200">
        <f>'PO analyseblad'!P3</f>
        <v>0.3</v>
      </c>
      <c r="S10" s="202">
        <f>'PO analyseblad'!Q3</f>
        <v>0</v>
      </c>
      <c r="T10" s="204"/>
      <c r="U10" s="205">
        <f>'PO analyseblad'!R3</f>
        <v>0</v>
      </c>
      <c r="V10" s="206" t="b">
        <f>'PO analyseblad'!S3</f>
        <v>0</v>
      </c>
      <c r="W10" s="207"/>
      <c r="X10" s="208">
        <f>Invulblad!L5</f>
        <v>0</v>
      </c>
      <c r="Y10" s="209">
        <f>Invulblad!M5</f>
        <v>0</v>
      </c>
      <c r="Z10" s="210">
        <f>Invulblad!N5</f>
        <v>0</v>
      </c>
      <c r="AA10" s="211"/>
      <c r="AB10" s="212">
        <f>Invulblad!O5</f>
        <v>0</v>
      </c>
    </row>
    <row r="11" spans="1:28" s="85" customFormat="1" ht="12.75" customHeight="1" x14ac:dyDescent="0.25">
      <c r="B11" s="213">
        <f>Invulblad!B6</f>
        <v>2</v>
      </c>
      <c r="C11" s="214">
        <f>Invulblad!C6</f>
        <v>0</v>
      </c>
      <c r="D11" s="214">
        <f>Invulblad!D6</f>
        <v>0</v>
      </c>
      <c r="E11" s="215">
        <f>Invulblad!E6</f>
        <v>0</v>
      </c>
      <c r="F11" s="215">
        <f>Invulblad!F6</f>
        <v>0</v>
      </c>
      <c r="G11" s="215">
        <f>Invulblad!G6</f>
        <v>0</v>
      </c>
      <c r="H11" s="216">
        <f>Invulblad!H6</f>
        <v>0</v>
      </c>
      <c r="I11" s="217">
        <f>Invulblad!I6</f>
        <v>0</v>
      </c>
      <c r="J11" s="198"/>
      <c r="K11" s="218">
        <f>'PO analyseblad'!J4</f>
        <v>0</v>
      </c>
      <c r="L11" s="219" t="b">
        <f>'PO analyseblad'!K4</f>
        <v>0</v>
      </c>
      <c r="M11" s="220">
        <f>'PO analyseblad'!L4</f>
        <v>0.7</v>
      </c>
      <c r="N11" s="221">
        <f>'PO analyseblad'!M4</f>
        <v>0</v>
      </c>
      <c r="O11" s="203"/>
      <c r="P11" s="218">
        <f>'PO analyseblad'!N4</f>
        <v>0</v>
      </c>
      <c r="Q11" s="222" t="b">
        <f>'PO analyseblad'!O4</f>
        <v>0</v>
      </c>
      <c r="R11" s="222">
        <f>'PO analyseblad'!P4</f>
        <v>0.3</v>
      </c>
      <c r="S11" s="223">
        <f>'PO analyseblad'!Q4</f>
        <v>0</v>
      </c>
      <c r="T11" s="224"/>
      <c r="U11" s="225">
        <f>'PO analyseblad'!R4</f>
        <v>0</v>
      </c>
      <c r="V11" s="226" t="b">
        <f>'PO analyseblad'!S4</f>
        <v>0</v>
      </c>
      <c r="W11" s="207"/>
      <c r="X11" s="227">
        <f>Invulblad!L6</f>
        <v>0</v>
      </c>
      <c r="Y11" s="228">
        <f>Invulblad!M6</f>
        <v>0</v>
      </c>
      <c r="Z11" s="229">
        <f>Invulblad!N6</f>
        <v>0</v>
      </c>
      <c r="AA11" s="211"/>
      <c r="AB11" s="212">
        <f>Invulblad!O6</f>
        <v>0</v>
      </c>
    </row>
    <row r="12" spans="1:28" s="85" customFormat="1" ht="12.75" customHeight="1" x14ac:dyDescent="0.25">
      <c r="B12" s="213">
        <f>Invulblad!B7</f>
        <v>3</v>
      </c>
      <c r="C12" s="214">
        <f>Invulblad!C7</f>
        <v>0</v>
      </c>
      <c r="D12" s="214">
        <f>Invulblad!D7</f>
        <v>0</v>
      </c>
      <c r="E12" s="215">
        <f>Invulblad!E7</f>
        <v>0</v>
      </c>
      <c r="F12" s="215">
        <f>Invulblad!F7</f>
        <v>0</v>
      </c>
      <c r="G12" s="215">
        <f>Invulblad!G7</f>
        <v>0</v>
      </c>
      <c r="H12" s="216">
        <f>Invulblad!H7</f>
        <v>0</v>
      </c>
      <c r="I12" s="217">
        <f>Invulblad!I7</f>
        <v>0</v>
      </c>
      <c r="J12" s="198"/>
      <c r="K12" s="218">
        <f>'PO analyseblad'!J5</f>
        <v>0</v>
      </c>
      <c r="L12" s="219" t="b">
        <f>'PO analyseblad'!K5</f>
        <v>0</v>
      </c>
      <c r="M12" s="220">
        <f>'PO analyseblad'!L5</f>
        <v>0.7</v>
      </c>
      <c r="N12" s="221">
        <f>'PO analyseblad'!M5</f>
        <v>0</v>
      </c>
      <c r="O12" s="203"/>
      <c r="P12" s="218">
        <f>'PO analyseblad'!N5</f>
        <v>0</v>
      </c>
      <c r="Q12" s="222" t="b">
        <f>'PO analyseblad'!O5</f>
        <v>0</v>
      </c>
      <c r="R12" s="222">
        <f>'PO analyseblad'!P5</f>
        <v>0.3</v>
      </c>
      <c r="S12" s="223">
        <f>'PO analyseblad'!Q5</f>
        <v>0</v>
      </c>
      <c r="T12" s="224"/>
      <c r="U12" s="225">
        <f>'PO analyseblad'!R5</f>
        <v>0</v>
      </c>
      <c r="V12" s="226" t="b">
        <f>'PO analyseblad'!S5</f>
        <v>0</v>
      </c>
      <c r="W12" s="207"/>
      <c r="X12" s="227">
        <f>Invulblad!L7</f>
        <v>0</v>
      </c>
      <c r="Y12" s="228">
        <f>Invulblad!M7</f>
        <v>0</v>
      </c>
      <c r="Z12" s="229">
        <f>Invulblad!N7</f>
        <v>0</v>
      </c>
      <c r="AA12" s="211"/>
      <c r="AB12" s="212">
        <f>Invulblad!O7</f>
        <v>0</v>
      </c>
    </row>
    <row r="13" spans="1:28" s="85" customFormat="1" ht="12.75" customHeight="1" x14ac:dyDescent="0.25">
      <c r="B13" s="213">
        <f>Invulblad!B8</f>
        <v>4</v>
      </c>
      <c r="C13" s="214">
        <f>Invulblad!C8</f>
        <v>0</v>
      </c>
      <c r="D13" s="214">
        <f>Invulblad!D8</f>
        <v>0</v>
      </c>
      <c r="E13" s="215">
        <f>Invulblad!E8</f>
        <v>0</v>
      </c>
      <c r="F13" s="215">
        <f>Invulblad!F8</f>
        <v>0</v>
      </c>
      <c r="G13" s="215">
        <f>Invulblad!G8</f>
        <v>0</v>
      </c>
      <c r="H13" s="216">
        <f>Invulblad!H8</f>
        <v>0</v>
      </c>
      <c r="I13" s="217">
        <f>Invulblad!I8</f>
        <v>0</v>
      </c>
      <c r="J13" s="198"/>
      <c r="K13" s="218">
        <f>'PO analyseblad'!J6</f>
        <v>0</v>
      </c>
      <c r="L13" s="219" t="b">
        <f>'PO analyseblad'!K6</f>
        <v>0</v>
      </c>
      <c r="M13" s="220">
        <f>'PO analyseblad'!L6</f>
        <v>0.7</v>
      </c>
      <c r="N13" s="221">
        <f>'PO analyseblad'!M6</f>
        <v>0</v>
      </c>
      <c r="O13" s="203"/>
      <c r="P13" s="218">
        <f>'PO analyseblad'!N6</f>
        <v>0</v>
      </c>
      <c r="Q13" s="222" t="b">
        <f>'PO analyseblad'!O6</f>
        <v>0</v>
      </c>
      <c r="R13" s="222">
        <f>'PO analyseblad'!P6</f>
        <v>0.3</v>
      </c>
      <c r="S13" s="223">
        <f>'PO analyseblad'!Q6</f>
        <v>0</v>
      </c>
      <c r="T13" s="224"/>
      <c r="U13" s="225">
        <f>'PO analyseblad'!R6</f>
        <v>0</v>
      </c>
      <c r="V13" s="226" t="b">
        <f>'PO analyseblad'!S6</f>
        <v>0</v>
      </c>
      <c r="W13" s="207"/>
      <c r="X13" s="227">
        <f>Invulblad!L8</f>
        <v>0</v>
      </c>
      <c r="Y13" s="228">
        <f>Invulblad!M8</f>
        <v>0</v>
      </c>
      <c r="Z13" s="229">
        <f>Invulblad!N8</f>
        <v>0</v>
      </c>
      <c r="AA13" s="211"/>
      <c r="AB13" s="212">
        <f>Invulblad!O8</f>
        <v>0</v>
      </c>
    </row>
    <row r="14" spans="1:28" s="85" customFormat="1" ht="12.75" customHeight="1" x14ac:dyDescent="0.25">
      <c r="B14" s="213">
        <f>Invulblad!B9</f>
        <v>5</v>
      </c>
      <c r="C14" s="214">
        <f>Invulblad!C9</f>
        <v>0</v>
      </c>
      <c r="D14" s="214">
        <f>Invulblad!D9</f>
        <v>0</v>
      </c>
      <c r="E14" s="215">
        <f>Invulblad!E9</f>
        <v>0</v>
      </c>
      <c r="F14" s="215">
        <f>Invulblad!F9</f>
        <v>0</v>
      </c>
      <c r="G14" s="215">
        <f>Invulblad!G9</f>
        <v>0</v>
      </c>
      <c r="H14" s="216">
        <f>Invulblad!H9</f>
        <v>0</v>
      </c>
      <c r="I14" s="217">
        <f>Invulblad!I9</f>
        <v>0</v>
      </c>
      <c r="J14" s="198"/>
      <c r="K14" s="218">
        <f>'PO analyseblad'!J7</f>
        <v>0</v>
      </c>
      <c r="L14" s="219" t="b">
        <f>'PO analyseblad'!K7</f>
        <v>0</v>
      </c>
      <c r="M14" s="220">
        <f>'PO analyseblad'!L7</f>
        <v>0.7</v>
      </c>
      <c r="N14" s="221">
        <f>'PO analyseblad'!M7</f>
        <v>0</v>
      </c>
      <c r="O14" s="203"/>
      <c r="P14" s="218">
        <f>'PO analyseblad'!N7</f>
        <v>0</v>
      </c>
      <c r="Q14" s="222" t="b">
        <f>'PO analyseblad'!O7</f>
        <v>0</v>
      </c>
      <c r="R14" s="222">
        <f>'PO analyseblad'!P7</f>
        <v>0.3</v>
      </c>
      <c r="S14" s="223">
        <f>'PO analyseblad'!Q7</f>
        <v>0</v>
      </c>
      <c r="T14" s="224"/>
      <c r="U14" s="225">
        <f>'PO analyseblad'!R7</f>
        <v>0</v>
      </c>
      <c r="V14" s="226" t="b">
        <f>'PO analyseblad'!S7</f>
        <v>0</v>
      </c>
      <c r="W14" s="207"/>
      <c r="X14" s="227">
        <f>Invulblad!L9</f>
        <v>0</v>
      </c>
      <c r="Y14" s="228">
        <f>Invulblad!M9</f>
        <v>0</v>
      </c>
      <c r="Z14" s="229">
        <f>Invulblad!N9</f>
        <v>0</v>
      </c>
      <c r="AA14" s="211"/>
      <c r="AB14" s="212">
        <f>Invulblad!O9</f>
        <v>0</v>
      </c>
    </row>
    <row r="15" spans="1:28" s="85" customFormat="1" ht="12.75" customHeight="1" x14ac:dyDescent="0.25">
      <c r="B15" s="213">
        <f>Invulblad!B10</f>
        <v>6</v>
      </c>
      <c r="C15" s="214">
        <f>Invulblad!C10</f>
        <v>0</v>
      </c>
      <c r="D15" s="214">
        <f>Invulblad!D10</f>
        <v>0</v>
      </c>
      <c r="E15" s="215">
        <f>Invulblad!E10</f>
        <v>0</v>
      </c>
      <c r="F15" s="215">
        <f>Invulblad!F10</f>
        <v>0</v>
      </c>
      <c r="G15" s="215">
        <f>Invulblad!G10</f>
        <v>0</v>
      </c>
      <c r="H15" s="216">
        <f>Invulblad!H10</f>
        <v>0</v>
      </c>
      <c r="I15" s="217">
        <f>Invulblad!I10</f>
        <v>0</v>
      </c>
      <c r="J15" s="198"/>
      <c r="K15" s="218">
        <f>'PO analyseblad'!J8</f>
        <v>0</v>
      </c>
      <c r="L15" s="219" t="b">
        <f>'PO analyseblad'!K8</f>
        <v>0</v>
      </c>
      <c r="M15" s="220">
        <f>'PO analyseblad'!L8</f>
        <v>0.7</v>
      </c>
      <c r="N15" s="221">
        <f>'PO analyseblad'!M8</f>
        <v>0</v>
      </c>
      <c r="O15" s="203"/>
      <c r="P15" s="218">
        <f>'PO analyseblad'!N8</f>
        <v>0</v>
      </c>
      <c r="Q15" s="222" t="b">
        <f>'PO analyseblad'!O8</f>
        <v>0</v>
      </c>
      <c r="R15" s="222">
        <f>'PO analyseblad'!P8</f>
        <v>0.3</v>
      </c>
      <c r="S15" s="223">
        <f>'PO analyseblad'!Q8</f>
        <v>0</v>
      </c>
      <c r="T15" s="224"/>
      <c r="U15" s="225">
        <f>'PO analyseblad'!R8</f>
        <v>0</v>
      </c>
      <c r="V15" s="226" t="b">
        <f>'PO analyseblad'!S8</f>
        <v>0</v>
      </c>
      <c r="W15" s="207"/>
      <c r="X15" s="227">
        <f>Invulblad!L10</f>
        <v>0</v>
      </c>
      <c r="Y15" s="228">
        <f>Invulblad!M10</f>
        <v>0</v>
      </c>
      <c r="Z15" s="229">
        <f>Invulblad!N10</f>
        <v>0</v>
      </c>
      <c r="AA15" s="211"/>
      <c r="AB15" s="212">
        <f>Invulblad!O10</f>
        <v>0</v>
      </c>
    </row>
    <row r="16" spans="1:28" s="85" customFormat="1" ht="12.75" customHeight="1" x14ac:dyDescent="0.25">
      <c r="B16" s="213">
        <f>Invulblad!B11</f>
        <v>7</v>
      </c>
      <c r="C16" s="214">
        <f>Invulblad!C11</f>
        <v>0</v>
      </c>
      <c r="D16" s="214">
        <f>Invulblad!D11</f>
        <v>0</v>
      </c>
      <c r="E16" s="215">
        <f>Invulblad!E11</f>
        <v>0</v>
      </c>
      <c r="F16" s="215">
        <f>Invulblad!F11</f>
        <v>0</v>
      </c>
      <c r="G16" s="215">
        <f>Invulblad!G11</f>
        <v>0</v>
      </c>
      <c r="H16" s="216">
        <f>Invulblad!H11</f>
        <v>0</v>
      </c>
      <c r="I16" s="217">
        <f>Invulblad!I11</f>
        <v>0</v>
      </c>
      <c r="J16" s="198"/>
      <c r="K16" s="218">
        <f>'PO analyseblad'!J9</f>
        <v>0</v>
      </c>
      <c r="L16" s="219" t="b">
        <f>'PO analyseblad'!K9</f>
        <v>0</v>
      </c>
      <c r="M16" s="220">
        <f>'PO analyseblad'!L9</f>
        <v>0.7</v>
      </c>
      <c r="N16" s="221">
        <f>'PO analyseblad'!M9</f>
        <v>0</v>
      </c>
      <c r="O16" s="203"/>
      <c r="P16" s="218">
        <f>'PO analyseblad'!N9</f>
        <v>0</v>
      </c>
      <c r="Q16" s="222" t="b">
        <f>'PO analyseblad'!O9</f>
        <v>0</v>
      </c>
      <c r="R16" s="222">
        <f>'PO analyseblad'!P9</f>
        <v>0.3</v>
      </c>
      <c r="S16" s="223">
        <f>'PO analyseblad'!Q9</f>
        <v>0</v>
      </c>
      <c r="T16" s="224"/>
      <c r="U16" s="225">
        <f>'PO analyseblad'!R9</f>
        <v>0</v>
      </c>
      <c r="V16" s="226" t="b">
        <f>'PO analyseblad'!S9</f>
        <v>0</v>
      </c>
      <c r="W16" s="207"/>
      <c r="X16" s="227">
        <f>Invulblad!L11</f>
        <v>0</v>
      </c>
      <c r="Y16" s="228">
        <f>Invulblad!M11</f>
        <v>0</v>
      </c>
      <c r="Z16" s="229">
        <f>Invulblad!N11</f>
        <v>0</v>
      </c>
      <c r="AA16" s="211"/>
      <c r="AB16" s="212">
        <f>Invulblad!O11</f>
        <v>0</v>
      </c>
    </row>
    <row r="17" spans="2:28" s="85" customFormat="1" ht="12.75" customHeight="1" x14ac:dyDescent="0.25">
      <c r="B17" s="213">
        <f>Invulblad!B12</f>
        <v>8</v>
      </c>
      <c r="C17" s="214">
        <f>Invulblad!C12</f>
        <v>0</v>
      </c>
      <c r="D17" s="214">
        <f>Invulblad!D12</f>
        <v>0</v>
      </c>
      <c r="E17" s="215">
        <f>Invulblad!E12</f>
        <v>0</v>
      </c>
      <c r="F17" s="215">
        <f>Invulblad!F12</f>
        <v>0</v>
      </c>
      <c r="G17" s="215">
        <f>Invulblad!G12</f>
        <v>0</v>
      </c>
      <c r="H17" s="216">
        <f>Invulblad!H12</f>
        <v>0</v>
      </c>
      <c r="I17" s="217">
        <f>Invulblad!I12</f>
        <v>0</v>
      </c>
      <c r="J17" s="198"/>
      <c r="K17" s="218">
        <f>'PO analyseblad'!J10</f>
        <v>0</v>
      </c>
      <c r="L17" s="219" t="b">
        <f>'PO analyseblad'!K10</f>
        <v>0</v>
      </c>
      <c r="M17" s="220">
        <f>'PO analyseblad'!L10</f>
        <v>0.7</v>
      </c>
      <c r="N17" s="221">
        <f>'PO analyseblad'!M10</f>
        <v>0</v>
      </c>
      <c r="O17" s="203"/>
      <c r="P17" s="218">
        <f>'PO analyseblad'!N10</f>
        <v>0</v>
      </c>
      <c r="Q17" s="222" t="b">
        <f>'PO analyseblad'!O10</f>
        <v>0</v>
      </c>
      <c r="R17" s="222">
        <f>'PO analyseblad'!P10</f>
        <v>0.3</v>
      </c>
      <c r="S17" s="223">
        <f>'PO analyseblad'!Q10</f>
        <v>0</v>
      </c>
      <c r="T17" s="224"/>
      <c r="U17" s="225">
        <f>'PO analyseblad'!R10</f>
        <v>0</v>
      </c>
      <c r="V17" s="226" t="b">
        <f>'PO analyseblad'!S10</f>
        <v>0</v>
      </c>
      <c r="W17" s="207"/>
      <c r="X17" s="227">
        <f>Invulblad!L12</f>
        <v>0</v>
      </c>
      <c r="Y17" s="228">
        <f>Invulblad!M12</f>
        <v>0</v>
      </c>
      <c r="Z17" s="229">
        <f>Invulblad!N12</f>
        <v>0</v>
      </c>
      <c r="AA17" s="211"/>
      <c r="AB17" s="212">
        <f>Invulblad!O12</f>
        <v>0</v>
      </c>
    </row>
    <row r="18" spans="2:28" s="85" customFormat="1" ht="12.75" customHeight="1" x14ac:dyDescent="0.25">
      <c r="B18" s="213">
        <f>Invulblad!B13</f>
        <v>9</v>
      </c>
      <c r="C18" s="214">
        <f>Invulblad!C13</f>
        <v>0</v>
      </c>
      <c r="D18" s="214">
        <f>Invulblad!D13</f>
        <v>0</v>
      </c>
      <c r="E18" s="215">
        <f>Invulblad!E13</f>
        <v>0</v>
      </c>
      <c r="F18" s="215">
        <f>Invulblad!F13</f>
        <v>0</v>
      </c>
      <c r="G18" s="215">
        <f>Invulblad!G13</f>
        <v>0</v>
      </c>
      <c r="H18" s="216">
        <f>Invulblad!H13</f>
        <v>0</v>
      </c>
      <c r="I18" s="217">
        <f>Invulblad!I13</f>
        <v>0</v>
      </c>
      <c r="J18" s="198"/>
      <c r="K18" s="218">
        <f>'PO analyseblad'!J11</f>
        <v>0</v>
      </c>
      <c r="L18" s="219" t="b">
        <f>'PO analyseblad'!K11</f>
        <v>0</v>
      </c>
      <c r="M18" s="220">
        <f>'PO analyseblad'!L11</f>
        <v>0.7</v>
      </c>
      <c r="N18" s="221">
        <f>'PO analyseblad'!M11</f>
        <v>0</v>
      </c>
      <c r="O18" s="203"/>
      <c r="P18" s="218">
        <f>'PO analyseblad'!N11</f>
        <v>0</v>
      </c>
      <c r="Q18" s="222" t="b">
        <f>'PO analyseblad'!O11</f>
        <v>0</v>
      </c>
      <c r="R18" s="222">
        <f>'PO analyseblad'!P11</f>
        <v>0.3</v>
      </c>
      <c r="S18" s="223">
        <f>'PO analyseblad'!Q11</f>
        <v>0</v>
      </c>
      <c r="T18" s="224"/>
      <c r="U18" s="225">
        <f>'PO analyseblad'!R11</f>
        <v>0</v>
      </c>
      <c r="V18" s="226" t="b">
        <f>'PO analyseblad'!S11</f>
        <v>0</v>
      </c>
      <c r="W18" s="207"/>
      <c r="X18" s="227">
        <f>Invulblad!L13</f>
        <v>0</v>
      </c>
      <c r="Y18" s="228">
        <f>Invulblad!M13</f>
        <v>0</v>
      </c>
      <c r="Z18" s="229">
        <f>Invulblad!N13</f>
        <v>0</v>
      </c>
      <c r="AA18" s="211"/>
      <c r="AB18" s="212">
        <f>Invulblad!O13</f>
        <v>0</v>
      </c>
    </row>
    <row r="19" spans="2:28" s="85" customFormat="1" ht="12.75" customHeight="1" x14ac:dyDescent="0.25">
      <c r="B19" s="213">
        <f>Invulblad!B14</f>
        <v>10</v>
      </c>
      <c r="C19" s="214">
        <f>Invulblad!C14</f>
        <v>0</v>
      </c>
      <c r="D19" s="214">
        <f>Invulblad!D14</f>
        <v>0</v>
      </c>
      <c r="E19" s="215">
        <f>Invulblad!E14</f>
        <v>0</v>
      </c>
      <c r="F19" s="215">
        <f>Invulblad!F14</f>
        <v>0</v>
      </c>
      <c r="G19" s="215">
        <f>Invulblad!G14</f>
        <v>0</v>
      </c>
      <c r="H19" s="216">
        <f>Invulblad!H14</f>
        <v>0</v>
      </c>
      <c r="I19" s="217">
        <f>Invulblad!I14</f>
        <v>0</v>
      </c>
      <c r="J19" s="198"/>
      <c r="K19" s="218">
        <f>'PO analyseblad'!J12</f>
        <v>0</v>
      </c>
      <c r="L19" s="219" t="b">
        <f>'PO analyseblad'!K12</f>
        <v>0</v>
      </c>
      <c r="M19" s="220">
        <f>'PO analyseblad'!L12</f>
        <v>0.7</v>
      </c>
      <c r="N19" s="221">
        <f>'PO analyseblad'!M12</f>
        <v>0</v>
      </c>
      <c r="O19" s="203"/>
      <c r="P19" s="218">
        <f>'PO analyseblad'!N12</f>
        <v>0</v>
      </c>
      <c r="Q19" s="222" t="b">
        <f>'PO analyseblad'!O12</f>
        <v>0</v>
      </c>
      <c r="R19" s="222">
        <f>'PO analyseblad'!P12</f>
        <v>0.3</v>
      </c>
      <c r="S19" s="223">
        <f>'PO analyseblad'!Q12</f>
        <v>0</v>
      </c>
      <c r="T19" s="224"/>
      <c r="U19" s="225">
        <f>'PO analyseblad'!R12</f>
        <v>0</v>
      </c>
      <c r="V19" s="226" t="b">
        <f>'PO analyseblad'!S12</f>
        <v>0</v>
      </c>
      <c r="W19" s="207"/>
      <c r="X19" s="227">
        <f>Invulblad!L14</f>
        <v>0</v>
      </c>
      <c r="Y19" s="228">
        <f>Invulblad!M14</f>
        <v>0</v>
      </c>
      <c r="Z19" s="229">
        <f>Invulblad!N14</f>
        <v>0</v>
      </c>
      <c r="AA19" s="211"/>
      <c r="AB19" s="212">
        <f>Invulblad!O14</f>
        <v>0</v>
      </c>
    </row>
    <row r="20" spans="2:28" s="85" customFormat="1" ht="12.75" customHeight="1" x14ac:dyDescent="0.25">
      <c r="B20" s="213">
        <f>Invulblad!B15</f>
        <v>11</v>
      </c>
      <c r="C20" s="214">
        <f>Invulblad!C15</f>
        <v>0</v>
      </c>
      <c r="D20" s="214">
        <f>Invulblad!D15</f>
        <v>0</v>
      </c>
      <c r="E20" s="215">
        <f>Invulblad!E15</f>
        <v>0</v>
      </c>
      <c r="F20" s="215">
        <f>Invulblad!F15</f>
        <v>0</v>
      </c>
      <c r="G20" s="215">
        <f>Invulblad!G15</f>
        <v>0</v>
      </c>
      <c r="H20" s="216">
        <f>Invulblad!H15</f>
        <v>0</v>
      </c>
      <c r="I20" s="217">
        <f>Invulblad!I15</f>
        <v>0</v>
      </c>
      <c r="J20" s="198"/>
      <c r="K20" s="218">
        <f>'PO analyseblad'!J13</f>
        <v>0</v>
      </c>
      <c r="L20" s="219" t="b">
        <f>'PO analyseblad'!K13</f>
        <v>0</v>
      </c>
      <c r="M20" s="220">
        <f>'PO analyseblad'!L13</f>
        <v>0.7</v>
      </c>
      <c r="N20" s="221">
        <f>'PO analyseblad'!M13</f>
        <v>0</v>
      </c>
      <c r="O20" s="203"/>
      <c r="P20" s="218">
        <f>'PO analyseblad'!N13</f>
        <v>0</v>
      </c>
      <c r="Q20" s="222" t="b">
        <f>'PO analyseblad'!O13</f>
        <v>0</v>
      </c>
      <c r="R20" s="222">
        <f>'PO analyseblad'!P13</f>
        <v>0.3</v>
      </c>
      <c r="S20" s="223">
        <f>'PO analyseblad'!Q13</f>
        <v>0</v>
      </c>
      <c r="T20" s="224"/>
      <c r="U20" s="225">
        <f>'PO analyseblad'!R13</f>
        <v>0</v>
      </c>
      <c r="V20" s="226" t="b">
        <f>'PO analyseblad'!S13</f>
        <v>0</v>
      </c>
      <c r="W20" s="207"/>
      <c r="X20" s="227">
        <f>Invulblad!L15</f>
        <v>0</v>
      </c>
      <c r="Y20" s="228">
        <f>Invulblad!M15</f>
        <v>0</v>
      </c>
      <c r="Z20" s="229">
        <f>Invulblad!N15</f>
        <v>0</v>
      </c>
      <c r="AA20" s="211"/>
      <c r="AB20" s="212">
        <f>Invulblad!O15</f>
        <v>0</v>
      </c>
    </row>
    <row r="21" spans="2:28" s="85" customFormat="1" ht="12.75" customHeight="1" x14ac:dyDescent="0.25">
      <c r="B21" s="213">
        <f>Invulblad!B16</f>
        <v>12</v>
      </c>
      <c r="C21" s="214">
        <f>Invulblad!C16</f>
        <v>0</v>
      </c>
      <c r="D21" s="214">
        <f>Invulblad!D16</f>
        <v>0</v>
      </c>
      <c r="E21" s="215">
        <f>Invulblad!E16</f>
        <v>0</v>
      </c>
      <c r="F21" s="215">
        <f>Invulblad!F16</f>
        <v>0</v>
      </c>
      <c r="G21" s="215">
        <f>Invulblad!G16</f>
        <v>0</v>
      </c>
      <c r="H21" s="216">
        <f>Invulblad!H16</f>
        <v>0</v>
      </c>
      <c r="I21" s="217">
        <f>Invulblad!I16</f>
        <v>0</v>
      </c>
      <c r="J21" s="198"/>
      <c r="K21" s="218">
        <f>'PO analyseblad'!J14</f>
        <v>0</v>
      </c>
      <c r="L21" s="219" t="b">
        <f>'PO analyseblad'!K14</f>
        <v>0</v>
      </c>
      <c r="M21" s="220">
        <f>'PO analyseblad'!L14</f>
        <v>0.7</v>
      </c>
      <c r="N21" s="221">
        <f>'PO analyseblad'!M14</f>
        <v>0</v>
      </c>
      <c r="O21" s="203"/>
      <c r="P21" s="218">
        <f>'PO analyseblad'!N14</f>
        <v>0</v>
      </c>
      <c r="Q21" s="222" t="b">
        <f>'PO analyseblad'!O14</f>
        <v>0</v>
      </c>
      <c r="R21" s="222">
        <f>'PO analyseblad'!P14</f>
        <v>0.3</v>
      </c>
      <c r="S21" s="223">
        <f>'PO analyseblad'!Q14</f>
        <v>0</v>
      </c>
      <c r="T21" s="224"/>
      <c r="U21" s="225">
        <f>'PO analyseblad'!R14</f>
        <v>0</v>
      </c>
      <c r="V21" s="226" t="b">
        <f>'PO analyseblad'!S14</f>
        <v>0</v>
      </c>
      <c r="W21" s="207"/>
      <c r="X21" s="227">
        <f>Invulblad!L16</f>
        <v>0</v>
      </c>
      <c r="Y21" s="228">
        <f>Invulblad!M16</f>
        <v>0</v>
      </c>
      <c r="Z21" s="229">
        <f>Invulblad!N16</f>
        <v>0</v>
      </c>
      <c r="AA21" s="211"/>
      <c r="AB21" s="212">
        <f>Invulblad!O16</f>
        <v>0</v>
      </c>
    </row>
    <row r="22" spans="2:28" s="85" customFormat="1" ht="12.75" customHeight="1" x14ac:dyDescent="0.25">
      <c r="B22" s="213">
        <f>Invulblad!B17</f>
        <v>13</v>
      </c>
      <c r="C22" s="214">
        <f>Invulblad!C17</f>
        <v>0</v>
      </c>
      <c r="D22" s="214">
        <f>Invulblad!D17</f>
        <v>0</v>
      </c>
      <c r="E22" s="215">
        <f>Invulblad!E17</f>
        <v>0</v>
      </c>
      <c r="F22" s="215">
        <f>Invulblad!F17</f>
        <v>0</v>
      </c>
      <c r="G22" s="215">
        <f>Invulblad!G17</f>
        <v>0</v>
      </c>
      <c r="H22" s="216">
        <f>Invulblad!H17</f>
        <v>0</v>
      </c>
      <c r="I22" s="217">
        <f>Invulblad!I17</f>
        <v>0</v>
      </c>
      <c r="J22" s="198"/>
      <c r="K22" s="218">
        <f>'PO analyseblad'!J15</f>
        <v>0</v>
      </c>
      <c r="L22" s="219" t="b">
        <f>'PO analyseblad'!K15</f>
        <v>0</v>
      </c>
      <c r="M22" s="220">
        <f>'PO analyseblad'!L15</f>
        <v>0.7</v>
      </c>
      <c r="N22" s="221">
        <f>'PO analyseblad'!M15</f>
        <v>0</v>
      </c>
      <c r="O22" s="203"/>
      <c r="P22" s="218">
        <f>'PO analyseblad'!N15</f>
        <v>0</v>
      </c>
      <c r="Q22" s="222" t="b">
        <f>'PO analyseblad'!O15</f>
        <v>0</v>
      </c>
      <c r="R22" s="222">
        <f>'PO analyseblad'!P15</f>
        <v>0.3</v>
      </c>
      <c r="S22" s="223">
        <f>'PO analyseblad'!Q15</f>
        <v>0</v>
      </c>
      <c r="T22" s="224"/>
      <c r="U22" s="225">
        <f>'PO analyseblad'!R15</f>
        <v>0</v>
      </c>
      <c r="V22" s="226" t="b">
        <f>'PO analyseblad'!S15</f>
        <v>0</v>
      </c>
      <c r="W22" s="207"/>
      <c r="X22" s="227">
        <f>Invulblad!L17</f>
        <v>0</v>
      </c>
      <c r="Y22" s="228">
        <f>Invulblad!M17</f>
        <v>0</v>
      </c>
      <c r="Z22" s="229">
        <f>Invulblad!N17</f>
        <v>0</v>
      </c>
      <c r="AA22" s="211"/>
      <c r="AB22" s="212">
        <f>Invulblad!O17</f>
        <v>0</v>
      </c>
    </row>
    <row r="23" spans="2:28" s="85" customFormat="1" ht="12.75" customHeight="1" x14ac:dyDescent="0.25">
      <c r="B23" s="213">
        <f>Invulblad!B18</f>
        <v>14</v>
      </c>
      <c r="C23" s="214">
        <f>Invulblad!C18</f>
        <v>0</v>
      </c>
      <c r="D23" s="214">
        <f>Invulblad!D18</f>
        <v>0</v>
      </c>
      <c r="E23" s="215">
        <f>Invulblad!E18</f>
        <v>0</v>
      </c>
      <c r="F23" s="215">
        <f>Invulblad!F18</f>
        <v>0</v>
      </c>
      <c r="G23" s="215">
        <f>Invulblad!G18</f>
        <v>0</v>
      </c>
      <c r="H23" s="216">
        <f>Invulblad!H18</f>
        <v>0</v>
      </c>
      <c r="I23" s="217">
        <f>Invulblad!I18</f>
        <v>0</v>
      </c>
      <c r="J23" s="198"/>
      <c r="K23" s="218">
        <f>'PO analyseblad'!J16</f>
        <v>0</v>
      </c>
      <c r="L23" s="219" t="b">
        <f>'PO analyseblad'!K16</f>
        <v>0</v>
      </c>
      <c r="M23" s="220">
        <f>'PO analyseblad'!L16</f>
        <v>0.7</v>
      </c>
      <c r="N23" s="221">
        <f>'PO analyseblad'!M16</f>
        <v>0</v>
      </c>
      <c r="O23" s="203"/>
      <c r="P23" s="218">
        <f>'PO analyseblad'!N16</f>
        <v>0</v>
      </c>
      <c r="Q23" s="222" t="b">
        <f>'PO analyseblad'!O16</f>
        <v>0</v>
      </c>
      <c r="R23" s="222">
        <f>'PO analyseblad'!P16</f>
        <v>0.3</v>
      </c>
      <c r="S23" s="223">
        <f>'PO analyseblad'!Q16</f>
        <v>0</v>
      </c>
      <c r="T23" s="224"/>
      <c r="U23" s="225">
        <f>'PO analyseblad'!R16</f>
        <v>0</v>
      </c>
      <c r="V23" s="226" t="b">
        <f>'PO analyseblad'!S16</f>
        <v>0</v>
      </c>
      <c r="W23" s="207"/>
      <c r="X23" s="227">
        <f>Invulblad!L18</f>
        <v>0</v>
      </c>
      <c r="Y23" s="228">
        <f>Invulblad!M18</f>
        <v>0</v>
      </c>
      <c r="Z23" s="229">
        <f>Invulblad!N18</f>
        <v>0</v>
      </c>
      <c r="AA23" s="211"/>
      <c r="AB23" s="212">
        <f>Invulblad!O18</f>
        <v>0</v>
      </c>
    </row>
    <row r="24" spans="2:28" s="85" customFormat="1" ht="12.75" customHeight="1" x14ac:dyDescent="0.25">
      <c r="B24" s="213">
        <f>Invulblad!B19</f>
        <v>15</v>
      </c>
      <c r="C24" s="214">
        <f>Invulblad!C19</f>
        <v>0</v>
      </c>
      <c r="D24" s="214">
        <f>Invulblad!D19</f>
        <v>0</v>
      </c>
      <c r="E24" s="215">
        <f>Invulblad!E19</f>
        <v>0</v>
      </c>
      <c r="F24" s="215">
        <f>Invulblad!F19</f>
        <v>0</v>
      </c>
      <c r="G24" s="215">
        <f>Invulblad!G19</f>
        <v>0</v>
      </c>
      <c r="H24" s="216">
        <f>Invulblad!H19</f>
        <v>0</v>
      </c>
      <c r="I24" s="217">
        <f>Invulblad!I19</f>
        <v>0</v>
      </c>
      <c r="J24" s="198"/>
      <c r="K24" s="218">
        <f>'PO analyseblad'!J17</f>
        <v>0</v>
      </c>
      <c r="L24" s="219" t="b">
        <f>'PO analyseblad'!K17</f>
        <v>0</v>
      </c>
      <c r="M24" s="220">
        <f>'PO analyseblad'!L17</f>
        <v>0.7</v>
      </c>
      <c r="N24" s="221">
        <f>'PO analyseblad'!M17</f>
        <v>0</v>
      </c>
      <c r="O24" s="203"/>
      <c r="P24" s="218">
        <f>'PO analyseblad'!N17</f>
        <v>0</v>
      </c>
      <c r="Q24" s="222" t="b">
        <f>'PO analyseblad'!O17</f>
        <v>0</v>
      </c>
      <c r="R24" s="222">
        <f>'PO analyseblad'!P17</f>
        <v>0.3</v>
      </c>
      <c r="S24" s="223">
        <f>'PO analyseblad'!Q17</f>
        <v>0</v>
      </c>
      <c r="T24" s="224"/>
      <c r="U24" s="225">
        <f>'PO analyseblad'!R17</f>
        <v>0</v>
      </c>
      <c r="V24" s="226" t="b">
        <f>'PO analyseblad'!S17</f>
        <v>0</v>
      </c>
      <c r="W24" s="207"/>
      <c r="X24" s="227">
        <f>Invulblad!L19</f>
        <v>0</v>
      </c>
      <c r="Y24" s="228">
        <f>Invulblad!M19</f>
        <v>0</v>
      </c>
      <c r="Z24" s="229">
        <f>Invulblad!N19</f>
        <v>0</v>
      </c>
      <c r="AA24" s="211"/>
      <c r="AB24" s="212">
        <f>Invulblad!O19</f>
        <v>0</v>
      </c>
    </row>
    <row r="25" spans="2:28" s="85" customFormat="1" ht="12.75" customHeight="1" x14ac:dyDescent="0.25">
      <c r="B25" s="213">
        <f>Invulblad!B20</f>
        <v>16</v>
      </c>
      <c r="C25" s="214">
        <f>Invulblad!C20</f>
        <v>0</v>
      </c>
      <c r="D25" s="214">
        <f>Invulblad!D20</f>
        <v>0</v>
      </c>
      <c r="E25" s="215">
        <f>Invulblad!E20</f>
        <v>0</v>
      </c>
      <c r="F25" s="215">
        <f>Invulblad!F20</f>
        <v>0</v>
      </c>
      <c r="G25" s="215">
        <f>Invulblad!G20</f>
        <v>0</v>
      </c>
      <c r="H25" s="216">
        <f>Invulblad!H20</f>
        <v>0</v>
      </c>
      <c r="I25" s="217">
        <f>Invulblad!I20</f>
        <v>0</v>
      </c>
      <c r="J25" s="198"/>
      <c r="K25" s="218">
        <f>'PO analyseblad'!J18</f>
        <v>0</v>
      </c>
      <c r="L25" s="219" t="b">
        <f>'PO analyseblad'!K18</f>
        <v>0</v>
      </c>
      <c r="M25" s="220">
        <f>'PO analyseblad'!L18</f>
        <v>0.7</v>
      </c>
      <c r="N25" s="221">
        <f>'PO analyseblad'!M18</f>
        <v>0</v>
      </c>
      <c r="O25" s="203"/>
      <c r="P25" s="218">
        <f>'PO analyseblad'!N18</f>
        <v>0</v>
      </c>
      <c r="Q25" s="222" t="b">
        <f>'PO analyseblad'!O18</f>
        <v>0</v>
      </c>
      <c r="R25" s="222">
        <f>'PO analyseblad'!P18</f>
        <v>0.3</v>
      </c>
      <c r="S25" s="223">
        <f>'PO analyseblad'!Q18</f>
        <v>0</v>
      </c>
      <c r="T25" s="224"/>
      <c r="U25" s="225">
        <f>'PO analyseblad'!R18</f>
        <v>0</v>
      </c>
      <c r="V25" s="226" t="b">
        <f>'PO analyseblad'!S18</f>
        <v>0</v>
      </c>
      <c r="W25" s="207"/>
      <c r="X25" s="227">
        <f>Invulblad!L20</f>
        <v>0</v>
      </c>
      <c r="Y25" s="228">
        <f>Invulblad!M20</f>
        <v>0</v>
      </c>
      <c r="Z25" s="229">
        <f>Invulblad!N20</f>
        <v>0</v>
      </c>
      <c r="AA25" s="211"/>
      <c r="AB25" s="212">
        <f>Invulblad!O20</f>
        <v>0</v>
      </c>
    </row>
    <row r="26" spans="2:28" s="85" customFormat="1" ht="12.75" customHeight="1" x14ac:dyDescent="0.25">
      <c r="B26" s="213">
        <f>Invulblad!B21</f>
        <v>17</v>
      </c>
      <c r="C26" s="214">
        <f>Invulblad!C21</f>
        <v>0</v>
      </c>
      <c r="D26" s="214">
        <f>Invulblad!D21</f>
        <v>0</v>
      </c>
      <c r="E26" s="215">
        <f>Invulblad!E21</f>
        <v>0</v>
      </c>
      <c r="F26" s="215">
        <f>Invulblad!F21</f>
        <v>0</v>
      </c>
      <c r="G26" s="215">
        <f>Invulblad!G21</f>
        <v>0</v>
      </c>
      <c r="H26" s="216">
        <f>Invulblad!H21</f>
        <v>0</v>
      </c>
      <c r="I26" s="217">
        <f>Invulblad!I21</f>
        <v>0</v>
      </c>
      <c r="J26" s="198"/>
      <c r="K26" s="218">
        <f>'PO analyseblad'!J19</f>
        <v>0</v>
      </c>
      <c r="L26" s="219" t="b">
        <f>'PO analyseblad'!K19</f>
        <v>0</v>
      </c>
      <c r="M26" s="220">
        <f>'PO analyseblad'!L19</f>
        <v>0.7</v>
      </c>
      <c r="N26" s="221">
        <f>'PO analyseblad'!M19</f>
        <v>0</v>
      </c>
      <c r="O26" s="203"/>
      <c r="P26" s="218">
        <f>'PO analyseblad'!N19</f>
        <v>0</v>
      </c>
      <c r="Q26" s="222" t="b">
        <f>'PO analyseblad'!O19</f>
        <v>0</v>
      </c>
      <c r="R26" s="222">
        <f>'PO analyseblad'!P19</f>
        <v>0.3</v>
      </c>
      <c r="S26" s="223">
        <f>'PO analyseblad'!Q19</f>
        <v>0</v>
      </c>
      <c r="T26" s="224"/>
      <c r="U26" s="225">
        <f>'PO analyseblad'!R19</f>
        <v>0</v>
      </c>
      <c r="V26" s="226" t="b">
        <f>'PO analyseblad'!S19</f>
        <v>0</v>
      </c>
      <c r="W26" s="207"/>
      <c r="X26" s="227">
        <f>Invulblad!L21</f>
        <v>0</v>
      </c>
      <c r="Y26" s="228">
        <f>Invulblad!M21</f>
        <v>0</v>
      </c>
      <c r="Z26" s="229">
        <f>Invulblad!N21</f>
        <v>0</v>
      </c>
      <c r="AA26" s="211"/>
      <c r="AB26" s="212">
        <f>Invulblad!O21</f>
        <v>0</v>
      </c>
    </row>
    <row r="27" spans="2:28" s="85" customFormat="1" ht="12.75" customHeight="1" x14ac:dyDescent="0.25">
      <c r="B27" s="213">
        <f>Invulblad!B22</f>
        <v>18</v>
      </c>
      <c r="C27" s="214">
        <f>Invulblad!C22</f>
        <v>0</v>
      </c>
      <c r="D27" s="214">
        <f>Invulblad!D22</f>
        <v>0</v>
      </c>
      <c r="E27" s="215">
        <f>Invulblad!E22</f>
        <v>0</v>
      </c>
      <c r="F27" s="215">
        <f>Invulblad!F22</f>
        <v>0</v>
      </c>
      <c r="G27" s="215">
        <f>Invulblad!G22</f>
        <v>0</v>
      </c>
      <c r="H27" s="216">
        <f>Invulblad!H22</f>
        <v>0</v>
      </c>
      <c r="I27" s="217">
        <f>Invulblad!I22</f>
        <v>0</v>
      </c>
      <c r="J27" s="198"/>
      <c r="K27" s="218">
        <f>'PO analyseblad'!J20</f>
        <v>0</v>
      </c>
      <c r="L27" s="219" t="b">
        <f>'PO analyseblad'!K20</f>
        <v>0</v>
      </c>
      <c r="M27" s="220">
        <f>'PO analyseblad'!L20</f>
        <v>0.7</v>
      </c>
      <c r="N27" s="221">
        <f>'PO analyseblad'!M20</f>
        <v>0</v>
      </c>
      <c r="O27" s="203"/>
      <c r="P27" s="218">
        <f>'PO analyseblad'!N20</f>
        <v>0</v>
      </c>
      <c r="Q27" s="222" t="b">
        <f>'PO analyseblad'!O20</f>
        <v>0</v>
      </c>
      <c r="R27" s="222">
        <f>'PO analyseblad'!P20</f>
        <v>0.3</v>
      </c>
      <c r="S27" s="223">
        <f>'PO analyseblad'!Q20</f>
        <v>0</v>
      </c>
      <c r="T27" s="224"/>
      <c r="U27" s="225">
        <f>'PO analyseblad'!R20</f>
        <v>0</v>
      </c>
      <c r="V27" s="226" t="b">
        <f>'PO analyseblad'!S20</f>
        <v>0</v>
      </c>
      <c r="W27" s="207"/>
      <c r="X27" s="227">
        <f>Invulblad!L22</f>
        <v>0</v>
      </c>
      <c r="Y27" s="228">
        <f>Invulblad!M22</f>
        <v>0</v>
      </c>
      <c r="Z27" s="229">
        <f>Invulblad!N22</f>
        <v>0</v>
      </c>
      <c r="AA27" s="211"/>
      <c r="AB27" s="212">
        <f>Invulblad!O22</f>
        <v>0</v>
      </c>
    </row>
    <row r="28" spans="2:28" s="85" customFormat="1" ht="12.75" customHeight="1" x14ac:dyDescent="0.25">
      <c r="B28" s="213">
        <f>Invulblad!B23</f>
        <v>19</v>
      </c>
      <c r="C28" s="214">
        <f>Invulblad!C23</f>
        <v>0</v>
      </c>
      <c r="D28" s="214">
        <f>Invulblad!D23</f>
        <v>0</v>
      </c>
      <c r="E28" s="215">
        <f>Invulblad!E23</f>
        <v>0</v>
      </c>
      <c r="F28" s="215">
        <f>Invulblad!F23</f>
        <v>0</v>
      </c>
      <c r="G28" s="215">
        <f>Invulblad!G23</f>
        <v>0</v>
      </c>
      <c r="H28" s="216">
        <f>Invulblad!H23</f>
        <v>0</v>
      </c>
      <c r="I28" s="217">
        <f>Invulblad!I23</f>
        <v>0</v>
      </c>
      <c r="J28" s="198"/>
      <c r="K28" s="218">
        <f>'PO analyseblad'!J21</f>
        <v>0</v>
      </c>
      <c r="L28" s="219" t="b">
        <f>'PO analyseblad'!K21</f>
        <v>0</v>
      </c>
      <c r="M28" s="220">
        <f>'PO analyseblad'!L21</f>
        <v>0.7</v>
      </c>
      <c r="N28" s="221">
        <f>'PO analyseblad'!M21</f>
        <v>0</v>
      </c>
      <c r="O28" s="203"/>
      <c r="P28" s="218">
        <f>'PO analyseblad'!N21</f>
        <v>0</v>
      </c>
      <c r="Q28" s="222" t="b">
        <f>'PO analyseblad'!O21</f>
        <v>0</v>
      </c>
      <c r="R28" s="222">
        <f>'PO analyseblad'!P21</f>
        <v>0.3</v>
      </c>
      <c r="S28" s="223">
        <f>'PO analyseblad'!Q21</f>
        <v>0</v>
      </c>
      <c r="T28" s="224"/>
      <c r="U28" s="225">
        <f>'PO analyseblad'!R21</f>
        <v>0</v>
      </c>
      <c r="V28" s="226" t="b">
        <f>'PO analyseblad'!S21</f>
        <v>0</v>
      </c>
      <c r="W28" s="207"/>
      <c r="X28" s="227">
        <f>Invulblad!L23</f>
        <v>0</v>
      </c>
      <c r="Y28" s="228">
        <f>Invulblad!M23</f>
        <v>0</v>
      </c>
      <c r="Z28" s="229">
        <f>Invulblad!N23</f>
        <v>0</v>
      </c>
      <c r="AA28" s="211"/>
      <c r="AB28" s="212">
        <f>Invulblad!O23</f>
        <v>0</v>
      </c>
    </row>
    <row r="29" spans="2:28" s="85" customFormat="1" ht="12.75" customHeight="1" x14ac:dyDescent="0.25">
      <c r="B29" s="213">
        <f>Invulblad!B24</f>
        <v>20</v>
      </c>
      <c r="C29" s="214">
        <f>Invulblad!C24</f>
        <v>0</v>
      </c>
      <c r="D29" s="214">
        <f>Invulblad!D24</f>
        <v>0</v>
      </c>
      <c r="E29" s="215">
        <f>Invulblad!E24</f>
        <v>0</v>
      </c>
      <c r="F29" s="215">
        <f>Invulblad!F24</f>
        <v>0</v>
      </c>
      <c r="G29" s="215">
        <f>Invulblad!G24</f>
        <v>0</v>
      </c>
      <c r="H29" s="216">
        <f>Invulblad!H24</f>
        <v>0</v>
      </c>
      <c r="I29" s="217">
        <f>Invulblad!I24</f>
        <v>0</v>
      </c>
      <c r="J29" s="198"/>
      <c r="K29" s="218">
        <f>'PO analyseblad'!J22</f>
        <v>0</v>
      </c>
      <c r="L29" s="219" t="b">
        <f>'PO analyseblad'!K22</f>
        <v>0</v>
      </c>
      <c r="M29" s="220">
        <f>'PO analyseblad'!L22</f>
        <v>0.7</v>
      </c>
      <c r="N29" s="221">
        <f>'PO analyseblad'!M22</f>
        <v>0</v>
      </c>
      <c r="O29" s="203"/>
      <c r="P29" s="218">
        <f>'PO analyseblad'!N22</f>
        <v>0</v>
      </c>
      <c r="Q29" s="222" t="b">
        <f>'PO analyseblad'!O22</f>
        <v>0</v>
      </c>
      <c r="R29" s="222">
        <f>'PO analyseblad'!P22</f>
        <v>0.3</v>
      </c>
      <c r="S29" s="223">
        <f>'PO analyseblad'!Q22</f>
        <v>0</v>
      </c>
      <c r="T29" s="224"/>
      <c r="U29" s="225">
        <f>'PO analyseblad'!R22</f>
        <v>0</v>
      </c>
      <c r="V29" s="226" t="b">
        <f>'PO analyseblad'!S22</f>
        <v>0</v>
      </c>
      <c r="W29" s="207"/>
      <c r="X29" s="227">
        <f>Invulblad!L24</f>
        <v>0</v>
      </c>
      <c r="Y29" s="228">
        <f>Invulblad!M24</f>
        <v>0</v>
      </c>
      <c r="Z29" s="229">
        <f>Invulblad!N24</f>
        <v>0</v>
      </c>
      <c r="AA29" s="211"/>
      <c r="AB29" s="212">
        <f>Invulblad!O24</f>
        <v>0</v>
      </c>
    </row>
    <row r="30" spans="2:28" s="85" customFormat="1" ht="12.75" customHeight="1" x14ac:dyDescent="0.25">
      <c r="B30" s="213">
        <f>Invulblad!B25</f>
        <v>21</v>
      </c>
      <c r="C30" s="214">
        <f>Invulblad!C25</f>
        <v>0</v>
      </c>
      <c r="D30" s="214">
        <f>Invulblad!D25</f>
        <v>0</v>
      </c>
      <c r="E30" s="215">
        <f>Invulblad!E25</f>
        <v>0</v>
      </c>
      <c r="F30" s="215">
        <f>Invulblad!F25</f>
        <v>0</v>
      </c>
      <c r="G30" s="215">
        <f>Invulblad!G25</f>
        <v>0</v>
      </c>
      <c r="H30" s="216">
        <f>Invulblad!H25</f>
        <v>0</v>
      </c>
      <c r="I30" s="217">
        <f>Invulblad!I25</f>
        <v>0</v>
      </c>
      <c r="J30" s="198"/>
      <c r="K30" s="218">
        <f>'PO analyseblad'!J23</f>
        <v>0</v>
      </c>
      <c r="L30" s="219" t="b">
        <f>'PO analyseblad'!K23</f>
        <v>0</v>
      </c>
      <c r="M30" s="220">
        <f>'PO analyseblad'!L23</f>
        <v>0.7</v>
      </c>
      <c r="N30" s="221">
        <f>'PO analyseblad'!M23</f>
        <v>0</v>
      </c>
      <c r="O30" s="203"/>
      <c r="P30" s="218">
        <f>'PO analyseblad'!N23</f>
        <v>0</v>
      </c>
      <c r="Q30" s="222" t="b">
        <f>'PO analyseblad'!O23</f>
        <v>0</v>
      </c>
      <c r="R30" s="222">
        <f>'PO analyseblad'!P23</f>
        <v>0.3</v>
      </c>
      <c r="S30" s="223">
        <f>'PO analyseblad'!Q23</f>
        <v>0</v>
      </c>
      <c r="T30" s="224"/>
      <c r="U30" s="225">
        <f>'PO analyseblad'!R23</f>
        <v>0</v>
      </c>
      <c r="V30" s="226" t="b">
        <f>'PO analyseblad'!S23</f>
        <v>0</v>
      </c>
      <c r="W30" s="207"/>
      <c r="X30" s="227">
        <f>Invulblad!L25</f>
        <v>0</v>
      </c>
      <c r="Y30" s="228">
        <f>Invulblad!M25</f>
        <v>0</v>
      </c>
      <c r="Z30" s="229">
        <f>Invulblad!N25</f>
        <v>0</v>
      </c>
      <c r="AA30" s="211"/>
      <c r="AB30" s="212">
        <f>Invulblad!O25</f>
        <v>0</v>
      </c>
    </row>
    <row r="31" spans="2:28" s="85" customFormat="1" ht="12.75" customHeight="1" x14ac:dyDescent="0.25">
      <c r="B31" s="213">
        <f>Invulblad!B26</f>
        <v>22</v>
      </c>
      <c r="C31" s="214">
        <f>Invulblad!C26</f>
        <v>0</v>
      </c>
      <c r="D31" s="214">
        <f>Invulblad!D26</f>
        <v>0</v>
      </c>
      <c r="E31" s="215">
        <f>Invulblad!E26</f>
        <v>0</v>
      </c>
      <c r="F31" s="215">
        <f>Invulblad!F26</f>
        <v>0</v>
      </c>
      <c r="G31" s="215">
        <f>Invulblad!G26</f>
        <v>0</v>
      </c>
      <c r="H31" s="216">
        <f>Invulblad!H26</f>
        <v>0</v>
      </c>
      <c r="I31" s="217">
        <f>Invulblad!I26</f>
        <v>0</v>
      </c>
      <c r="J31" s="198"/>
      <c r="K31" s="218">
        <f>'PO analyseblad'!J24</f>
        <v>0</v>
      </c>
      <c r="L31" s="219" t="b">
        <f>'PO analyseblad'!K24</f>
        <v>0</v>
      </c>
      <c r="M31" s="220">
        <f>'PO analyseblad'!L24</f>
        <v>0.7</v>
      </c>
      <c r="N31" s="221">
        <f>'PO analyseblad'!M24</f>
        <v>0</v>
      </c>
      <c r="O31" s="203"/>
      <c r="P31" s="218">
        <f>'PO analyseblad'!N24</f>
        <v>0</v>
      </c>
      <c r="Q31" s="222" t="b">
        <f>'PO analyseblad'!O24</f>
        <v>0</v>
      </c>
      <c r="R31" s="222">
        <f>'PO analyseblad'!P24</f>
        <v>0.3</v>
      </c>
      <c r="S31" s="223">
        <f>'PO analyseblad'!Q24</f>
        <v>0</v>
      </c>
      <c r="T31" s="224"/>
      <c r="U31" s="225">
        <f>'PO analyseblad'!R24</f>
        <v>0</v>
      </c>
      <c r="V31" s="226" t="b">
        <f>'PO analyseblad'!S24</f>
        <v>0</v>
      </c>
      <c r="W31" s="207"/>
      <c r="X31" s="227">
        <f>Invulblad!L26</f>
        <v>0</v>
      </c>
      <c r="Y31" s="228">
        <f>Invulblad!M26</f>
        <v>0</v>
      </c>
      <c r="Z31" s="229">
        <f>Invulblad!N26</f>
        <v>0</v>
      </c>
      <c r="AA31" s="211"/>
      <c r="AB31" s="212">
        <f>Invulblad!O26</f>
        <v>0</v>
      </c>
    </row>
    <row r="32" spans="2:28" s="85" customFormat="1" ht="12.75" customHeight="1" x14ac:dyDescent="0.25">
      <c r="B32" s="213">
        <f>Invulblad!B27</f>
        <v>23</v>
      </c>
      <c r="C32" s="214">
        <f>Invulblad!C27</f>
        <v>0</v>
      </c>
      <c r="D32" s="214">
        <f>Invulblad!D27</f>
        <v>0</v>
      </c>
      <c r="E32" s="215">
        <f>Invulblad!E27</f>
        <v>0</v>
      </c>
      <c r="F32" s="215">
        <f>Invulblad!F27</f>
        <v>0</v>
      </c>
      <c r="G32" s="215">
        <f>Invulblad!G27</f>
        <v>0</v>
      </c>
      <c r="H32" s="216">
        <f>Invulblad!H27</f>
        <v>0</v>
      </c>
      <c r="I32" s="217">
        <f>Invulblad!I27</f>
        <v>0</v>
      </c>
      <c r="J32" s="198"/>
      <c r="K32" s="218">
        <f>'PO analyseblad'!J25</f>
        <v>0</v>
      </c>
      <c r="L32" s="219" t="b">
        <f>'PO analyseblad'!K25</f>
        <v>0</v>
      </c>
      <c r="M32" s="220">
        <f>'PO analyseblad'!L25</f>
        <v>0.7</v>
      </c>
      <c r="N32" s="221">
        <f>'PO analyseblad'!M25</f>
        <v>0</v>
      </c>
      <c r="O32" s="203"/>
      <c r="P32" s="218">
        <f>'PO analyseblad'!N25</f>
        <v>0</v>
      </c>
      <c r="Q32" s="222" t="b">
        <f>'PO analyseblad'!O25</f>
        <v>0</v>
      </c>
      <c r="R32" s="222">
        <f>'PO analyseblad'!P25</f>
        <v>0.3</v>
      </c>
      <c r="S32" s="223">
        <f>'PO analyseblad'!Q25</f>
        <v>0</v>
      </c>
      <c r="T32" s="224"/>
      <c r="U32" s="225">
        <f>'PO analyseblad'!R25</f>
        <v>0</v>
      </c>
      <c r="V32" s="226" t="b">
        <f>'PO analyseblad'!S25</f>
        <v>0</v>
      </c>
      <c r="W32" s="207"/>
      <c r="X32" s="227">
        <f>Invulblad!L27</f>
        <v>0</v>
      </c>
      <c r="Y32" s="228">
        <f>Invulblad!M27</f>
        <v>0</v>
      </c>
      <c r="Z32" s="229">
        <f>Invulblad!N27</f>
        <v>0</v>
      </c>
      <c r="AA32" s="211"/>
      <c r="AB32" s="212">
        <f>Invulblad!O27</f>
        <v>0</v>
      </c>
    </row>
    <row r="33" spans="2:28" s="85" customFormat="1" ht="12.75" customHeight="1" x14ac:dyDescent="0.25">
      <c r="B33" s="213">
        <f>Invulblad!B28</f>
        <v>24</v>
      </c>
      <c r="C33" s="214">
        <f>Invulblad!C28</f>
        <v>0</v>
      </c>
      <c r="D33" s="214">
        <f>Invulblad!D28</f>
        <v>0</v>
      </c>
      <c r="E33" s="215">
        <f>Invulblad!E28</f>
        <v>0</v>
      </c>
      <c r="F33" s="215">
        <f>Invulblad!F28</f>
        <v>0</v>
      </c>
      <c r="G33" s="215">
        <f>Invulblad!G28</f>
        <v>0</v>
      </c>
      <c r="H33" s="216">
        <f>Invulblad!H28</f>
        <v>0</v>
      </c>
      <c r="I33" s="217">
        <f>Invulblad!I28</f>
        <v>0</v>
      </c>
      <c r="J33" s="198"/>
      <c r="K33" s="218">
        <f>'PO analyseblad'!J26</f>
        <v>0</v>
      </c>
      <c r="L33" s="219" t="b">
        <f>'PO analyseblad'!K26</f>
        <v>0</v>
      </c>
      <c r="M33" s="220">
        <f>'PO analyseblad'!L26</f>
        <v>0.7</v>
      </c>
      <c r="N33" s="221">
        <f>'PO analyseblad'!M26</f>
        <v>0</v>
      </c>
      <c r="O33" s="203"/>
      <c r="P33" s="218">
        <f>'PO analyseblad'!N26</f>
        <v>0</v>
      </c>
      <c r="Q33" s="222" t="b">
        <f>'PO analyseblad'!O26</f>
        <v>0</v>
      </c>
      <c r="R33" s="222">
        <f>'PO analyseblad'!P26</f>
        <v>0.3</v>
      </c>
      <c r="S33" s="223">
        <f>'PO analyseblad'!Q26</f>
        <v>0</v>
      </c>
      <c r="T33" s="224"/>
      <c r="U33" s="225">
        <f>'PO analyseblad'!R26</f>
        <v>0</v>
      </c>
      <c r="V33" s="226" t="b">
        <f>'PO analyseblad'!S26</f>
        <v>0</v>
      </c>
      <c r="W33" s="207"/>
      <c r="X33" s="227">
        <f>Invulblad!L28</f>
        <v>0</v>
      </c>
      <c r="Y33" s="228">
        <f>Invulblad!M28</f>
        <v>0</v>
      </c>
      <c r="Z33" s="229">
        <f>Invulblad!N28</f>
        <v>0</v>
      </c>
      <c r="AA33" s="211"/>
      <c r="AB33" s="212">
        <f>Invulblad!O28</f>
        <v>0</v>
      </c>
    </row>
    <row r="34" spans="2:28" s="85" customFormat="1" ht="12.75" customHeight="1" x14ac:dyDescent="0.25">
      <c r="B34" s="213">
        <f>Invulblad!B29</f>
        <v>25</v>
      </c>
      <c r="C34" s="214">
        <f>Invulblad!C29</f>
        <v>0</v>
      </c>
      <c r="D34" s="214">
        <f>Invulblad!D29</f>
        <v>0</v>
      </c>
      <c r="E34" s="215">
        <f>Invulblad!E29</f>
        <v>0</v>
      </c>
      <c r="F34" s="215">
        <f>Invulblad!F29</f>
        <v>0</v>
      </c>
      <c r="G34" s="215">
        <f>Invulblad!G29</f>
        <v>0</v>
      </c>
      <c r="H34" s="216">
        <f>Invulblad!H29</f>
        <v>0</v>
      </c>
      <c r="I34" s="217">
        <f>Invulblad!I29</f>
        <v>0</v>
      </c>
      <c r="J34" s="198"/>
      <c r="K34" s="218">
        <f>'PO analyseblad'!J27</f>
        <v>0</v>
      </c>
      <c r="L34" s="219" t="b">
        <f>'PO analyseblad'!K27</f>
        <v>0</v>
      </c>
      <c r="M34" s="220">
        <f>'PO analyseblad'!L27</f>
        <v>0.7</v>
      </c>
      <c r="N34" s="221">
        <f>'PO analyseblad'!M27</f>
        <v>0</v>
      </c>
      <c r="O34" s="203"/>
      <c r="P34" s="218">
        <f>'PO analyseblad'!N27</f>
        <v>0</v>
      </c>
      <c r="Q34" s="222" t="b">
        <f>'PO analyseblad'!O27</f>
        <v>0</v>
      </c>
      <c r="R34" s="222">
        <f>'PO analyseblad'!P27</f>
        <v>0.3</v>
      </c>
      <c r="S34" s="223">
        <f>'PO analyseblad'!Q27</f>
        <v>0</v>
      </c>
      <c r="T34" s="224"/>
      <c r="U34" s="225">
        <f>'PO analyseblad'!R27</f>
        <v>0</v>
      </c>
      <c r="V34" s="226" t="b">
        <f>'PO analyseblad'!S27</f>
        <v>0</v>
      </c>
      <c r="W34" s="207"/>
      <c r="X34" s="227">
        <f>Invulblad!L29</f>
        <v>0</v>
      </c>
      <c r="Y34" s="228">
        <f>Invulblad!M29</f>
        <v>0</v>
      </c>
      <c r="Z34" s="229">
        <f>Invulblad!N29</f>
        <v>0</v>
      </c>
      <c r="AA34" s="211"/>
      <c r="AB34" s="212">
        <f>Invulblad!O29</f>
        <v>0</v>
      </c>
    </row>
    <row r="35" spans="2:28" s="85" customFormat="1" ht="12.75" customHeight="1" x14ac:dyDescent="0.25">
      <c r="B35" s="213">
        <f>Invulblad!B30</f>
        <v>26</v>
      </c>
      <c r="C35" s="214">
        <f>Invulblad!C30</f>
        <v>0</v>
      </c>
      <c r="D35" s="214">
        <f>Invulblad!D30</f>
        <v>0</v>
      </c>
      <c r="E35" s="215">
        <f>Invulblad!E30</f>
        <v>0</v>
      </c>
      <c r="F35" s="215">
        <f>Invulblad!F30</f>
        <v>0</v>
      </c>
      <c r="G35" s="215">
        <f>Invulblad!G30</f>
        <v>0</v>
      </c>
      <c r="H35" s="216">
        <f>Invulblad!H30</f>
        <v>0</v>
      </c>
      <c r="I35" s="217">
        <f>Invulblad!I30</f>
        <v>0</v>
      </c>
      <c r="J35" s="198"/>
      <c r="K35" s="218">
        <f>'PO analyseblad'!J28</f>
        <v>0</v>
      </c>
      <c r="L35" s="219" t="b">
        <f>'PO analyseblad'!K28</f>
        <v>0</v>
      </c>
      <c r="M35" s="220">
        <f>'PO analyseblad'!L28</f>
        <v>0.7</v>
      </c>
      <c r="N35" s="221">
        <f>'PO analyseblad'!M28</f>
        <v>0</v>
      </c>
      <c r="O35" s="203"/>
      <c r="P35" s="218">
        <f>'PO analyseblad'!N28</f>
        <v>0</v>
      </c>
      <c r="Q35" s="222" t="b">
        <f>'PO analyseblad'!O28</f>
        <v>0</v>
      </c>
      <c r="R35" s="222">
        <f>'PO analyseblad'!P28</f>
        <v>0.3</v>
      </c>
      <c r="S35" s="223">
        <f>'PO analyseblad'!Q28</f>
        <v>0</v>
      </c>
      <c r="T35" s="224"/>
      <c r="U35" s="225">
        <f>'PO analyseblad'!R28</f>
        <v>0</v>
      </c>
      <c r="V35" s="226" t="b">
        <f>'PO analyseblad'!S28</f>
        <v>0</v>
      </c>
      <c r="W35" s="207"/>
      <c r="X35" s="227">
        <f>Invulblad!L30</f>
        <v>0</v>
      </c>
      <c r="Y35" s="228">
        <f>Invulblad!M30</f>
        <v>0</v>
      </c>
      <c r="Z35" s="229">
        <f>Invulblad!N30</f>
        <v>0</v>
      </c>
      <c r="AA35" s="211"/>
      <c r="AB35" s="212">
        <f>Invulblad!O30</f>
        <v>0</v>
      </c>
    </row>
    <row r="36" spans="2:28" s="85" customFormat="1" ht="12.75" customHeight="1" x14ac:dyDescent="0.25">
      <c r="B36" s="213">
        <f>Invulblad!B31</f>
        <v>27</v>
      </c>
      <c r="C36" s="214">
        <f>Invulblad!C31</f>
        <v>0</v>
      </c>
      <c r="D36" s="214">
        <f>Invulblad!D31</f>
        <v>0</v>
      </c>
      <c r="E36" s="215">
        <f>Invulblad!E31</f>
        <v>0</v>
      </c>
      <c r="F36" s="215">
        <f>Invulblad!F31</f>
        <v>0</v>
      </c>
      <c r="G36" s="215">
        <f>Invulblad!G31</f>
        <v>0</v>
      </c>
      <c r="H36" s="216">
        <f>Invulblad!H31</f>
        <v>0</v>
      </c>
      <c r="I36" s="217">
        <f>Invulblad!I31</f>
        <v>0</v>
      </c>
      <c r="J36" s="198"/>
      <c r="K36" s="218">
        <f>'PO analyseblad'!J29</f>
        <v>0</v>
      </c>
      <c r="L36" s="219" t="b">
        <f>'PO analyseblad'!K29</f>
        <v>0</v>
      </c>
      <c r="M36" s="220">
        <f>'PO analyseblad'!L29</f>
        <v>0.7</v>
      </c>
      <c r="N36" s="221">
        <f>'PO analyseblad'!M29</f>
        <v>0</v>
      </c>
      <c r="O36" s="203"/>
      <c r="P36" s="218">
        <f>'PO analyseblad'!N29</f>
        <v>0</v>
      </c>
      <c r="Q36" s="222" t="b">
        <f>'PO analyseblad'!O29</f>
        <v>0</v>
      </c>
      <c r="R36" s="222">
        <f>'PO analyseblad'!P29</f>
        <v>0.3</v>
      </c>
      <c r="S36" s="223">
        <f>'PO analyseblad'!Q29</f>
        <v>0</v>
      </c>
      <c r="T36" s="224"/>
      <c r="U36" s="225">
        <f>'PO analyseblad'!R29</f>
        <v>0</v>
      </c>
      <c r="V36" s="226" t="b">
        <f>'PO analyseblad'!S29</f>
        <v>0</v>
      </c>
      <c r="W36" s="207"/>
      <c r="X36" s="227">
        <f>Invulblad!L31</f>
        <v>0</v>
      </c>
      <c r="Y36" s="228">
        <f>Invulblad!M31</f>
        <v>0</v>
      </c>
      <c r="Z36" s="229">
        <f>Invulblad!N31</f>
        <v>0</v>
      </c>
      <c r="AA36" s="211"/>
      <c r="AB36" s="212">
        <f>Invulblad!O31</f>
        <v>0</v>
      </c>
    </row>
    <row r="37" spans="2:28" s="85" customFormat="1" ht="12.75" customHeight="1" x14ac:dyDescent="0.25">
      <c r="B37" s="213">
        <f>Invulblad!B32</f>
        <v>28</v>
      </c>
      <c r="C37" s="214">
        <f>Invulblad!C32</f>
        <v>0</v>
      </c>
      <c r="D37" s="214">
        <f>Invulblad!D32</f>
        <v>0</v>
      </c>
      <c r="E37" s="215">
        <f>Invulblad!E32</f>
        <v>0</v>
      </c>
      <c r="F37" s="215">
        <f>Invulblad!F32</f>
        <v>0</v>
      </c>
      <c r="G37" s="215">
        <f>Invulblad!G32</f>
        <v>0</v>
      </c>
      <c r="H37" s="216">
        <f>Invulblad!H32</f>
        <v>0</v>
      </c>
      <c r="I37" s="217">
        <f>Invulblad!I32</f>
        <v>0</v>
      </c>
      <c r="J37" s="198"/>
      <c r="K37" s="218">
        <f>'PO analyseblad'!J30</f>
        <v>0</v>
      </c>
      <c r="L37" s="219" t="b">
        <f>'PO analyseblad'!K30</f>
        <v>0</v>
      </c>
      <c r="M37" s="220">
        <f>'PO analyseblad'!L30</f>
        <v>0.7</v>
      </c>
      <c r="N37" s="221">
        <f>'PO analyseblad'!M30</f>
        <v>0</v>
      </c>
      <c r="O37" s="203"/>
      <c r="P37" s="218">
        <f>'PO analyseblad'!N30</f>
        <v>0</v>
      </c>
      <c r="Q37" s="222" t="b">
        <f>'PO analyseblad'!O30</f>
        <v>0</v>
      </c>
      <c r="R37" s="222">
        <f>'PO analyseblad'!P30</f>
        <v>0.3</v>
      </c>
      <c r="S37" s="223">
        <f>'PO analyseblad'!Q30</f>
        <v>0</v>
      </c>
      <c r="T37" s="224"/>
      <c r="U37" s="225">
        <f>'PO analyseblad'!R30</f>
        <v>0</v>
      </c>
      <c r="V37" s="226" t="b">
        <f>'PO analyseblad'!S30</f>
        <v>0</v>
      </c>
      <c r="W37" s="207"/>
      <c r="X37" s="227">
        <f>Invulblad!L32</f>
        <v>0</v>
      </c>
      <c r="Y37" s="228">
        <f>Invulblad!M32</f>
        <v>0</v>
      </c>
      <c r="Z37" s="229">
        <f>Invulblad!N32</f>
        <v>0</v>
      </c>
      <c r="AA37" s="211"/>
      <c r="AB37" s="212">
        <f>Invulblad!O32</f>
        <v>0</v>
      </c>
    </row>
    <row r="38" spans="2:28" s="85" customFormat="1" ht="12.75" customHeight="1" x14ac:dyDescent="0.25">
      <c r="B38" s="213">
        <f>Invulblad!B33</f>
        <v>29</v>
      </c>
      <c r="C38" s="214">
        <f>Invulblad!C33</f>
        <v>0</v>
      </c>
      <c r="D38" s="214">
        <f>Invulblad!D33</f>
        <v>0</v>
      </c>
      <c r="E38" s="215">
        <f>Invulblad!E33</f>
        <v>0</v>
      </c>
      <c r="F38" s="215">
        <f>Invulblad!F33</f>
        <v>0</v>
      </c>
      <c r="G38" s="215">
        <f>Invulblad!G33</f>
        <v>0</v>
      </c>
      <c r="H38" s="216">
        <f>Invulblad!H33</f>
        <v>0</v>
      </c>
      <c r="I38" s="217">
        <f>Invulblad!I33</f>
        <v>0</v>
      </c>
      <c r="J38" s="198"/>
      <c r="K38" s="218">
        <f>'PO analyseblad'!J31</f>
        <v>0</v>
      </c>
      <c r="L38" s="219" t="b">
        <f>'PO analyseblad'!K31</f>
        <v>0</v>
      </c>
      <c r="M38" s="220">
        <f>'PO analyseblad'!L31</f>
        <v>0.7</v>
      </c>
      <c r="N38" s="221">
        <f>'PO analyseblad'!M31</f>
        <v>0</v>
      </c>
      <c r="O38" s="203"/>
      <c r="P38" s="218">
        <f>'PO analyseblad'!N31</f>
        <v>0</v>
      </c>
      <c r="Q38" s="222" t="b">
        <f>'PO analyseblad'!O31</f>
        <v>0</v>
      </c>
      <c r="R38" s="222">
        <f>'PO analyseblad'!P31</f>
        <v>0.3</v>
      </c>
      <c r="S38" s="223">
        <f>'PO analyseblad'!Q31</f>
        <v>0</v>
      </c>
      <c r="T38" s="224"/>
      <c r="U38" s="225">
        <f>'PO analyseblad'!R31</f>
        <v>0</v>
      </c>
      <c r="V38" s="226" t="b">
        <f>'PO analyseblad'!S31</f>
        <v>0</v>
      </c>
      <c r="W38" s="207"/>
      <c r="X38" s="227">
        <f>Invulblad!L33</f>
        <v>0</v>
      </c>
      <c r="Y38" s="228">
        <f>Invulblad!M33</f>
        <v>0</v>
      </c>
      <c r="Z38" s="229">
        <f>Invulblad!N33</f>
        <v>0</v>
      </c>
      <c r="AA38" s="211"/>
      <c r="AB38" s="212">
        <f>Invulblad!O33</f>
        <v>0</v>
      </c>
    </row>
    <row r="39" spans="2:28" s="85" customFormat="1" ht="12.75" customHeight="1" x14ac:dyDescent="0.25">
      <c r="B39" s="213">
        <f>Invulblad!B34</f>
        <v>30</v>
      </c>
      <c r="C39" s="214">
        <f>Invulblad!C34</f>
        <v>0</v>
      </c>
      <c r="D39" s="214">
        <f>Invulblad!D34</f>
        <v>0</v>
      </c>
      <c r="E39" s="215">
        <f>Invulblad!E34</f>
        <v>0</v>
      </c>
      <c r="F39" s="215">
        <f>Invulblad!F34</f>
        <v>0</v>
      </c>
      <c r="G39" s="215">
        <f>Invulblad!G34</f>
        <v>0</v>
      </c>
      <c r="H39" s="216">
        <f>Invulblad!H34</f>
        <v>0</v>
      </c>
      <c r="I39" s="217">
        <f>Invulblad!I34</f>
        <v>0</v>
      </c>
      <c r="J39" s="198"/>
      <c r="K39" s="218">
        <f>'PO analyseblad'!J32</f>
        <v>0</v>
      </c>
      <c r="L39" s="219" t="b">
        <f>'PO analyseblad'!K32</f>
        <v>0</v>
      </c>
      <c r="M39" s="220">
        <f>'PO analyseblad'!L32</f>
        <v>0.7</v>
      </c>
      <c r="N39" s="221">
        <f>'PO analyseblad'!M32</f>
        <v>0</v>
      </c>
      <c r="O39" s="203"/>
      <c r="P39" s="218">
        <f>'PO analyseblad'!N32</f>
        <v>0</v>
      </c>
      <c r="Q39" s="222" t="b">
        <f>'PO analyseblad'!O32</f>
        <v>0</v>
      </c>
      <c r="R39" s="222">
        <f>'PO analyseblad'!P32</f>
        <v>0.3</v>
      </c>
      <c r="S39" s="223">
        <f>'PO analyseblad'!Q32</f>
        <v>0</v>
      </c>
      <c r="T39" s="224"/>
      <c r="U39" s="225">
        <f>'PO analyseblad'!R32</f>
        <v>0</v>
      </c>
      <c r="V39" s="226" t="b">
        <f>'PO analyseblad'!S32</f>
        <v>0</v>
      </c>
      <c r="W39" s="207"/>
      <c r="X39" s="227">
        <f>Invulblad!L34</f>
        <v>0</v>
      </c>
      <c r="Y39" s="228">
        <f>Invulblad!M34</f>
        <v>0</v>
      </c>
      <c r="Z39" s="229">
        <f>Invulblad!N34</f>
        <v>0</v>
      </c>
      <c r="AA39" s="211"/>
      <c r="AB39" s="212">
        <f>Invulblad!O34</f>
        <v>0</v>
      </c>
    </row>
    <row r="40" spans="2:28" s="85" customFormat="1" ht="12.75" customHeight="1" x14ac:dyDescent="0.25">
      <c r="B40" s="213">
        <f>Invulblad!B35</f>
        <v>31</v>
      </c>
      <c r="C40" s="214">
        <f>Invulblad!C35</f>
        <v>0</v>
      </c>
      <c r="D40" s="214">
        <f>Invulblad!D35</f>
        <v>0</v>
      </c>
      <c r="E40" s="215">
        <f>Invulblad!E35</f>
        <v>0</v>
      </c>
      <c r="F40" s="215">
        <f>Invulblad!F35</f>
        <v>0</v>
      </c>
      <c r="G40" s="215">
        <f>Invulblad!G35</f>
        <v>0</v>
      </c>
      <c r="H40" s="216">
        <f>Invulblad!H35</f>
        <v>0</v>
      </c>
      <c r="I40" s="217">
        <f>Invulblad!I35</f>
        <v>0</v>
      </c>
      <c r="J40" s="198"/>
      <c r="K40" s="218">
        <f>'PO analyseblad'!J33</f>
        <v>0</v>
      </c>
      <c r="L40" s="219" t="b">
        <f>'PO analyseblad'!K33</f>
        <v>0</v>
      </c>
      <c r="M40" s="220">
        <f>'PO analyseblad'!L33</f>
        <v>0.7</v>
      </c>
      <c r="N40" s="221">
        <f>'PO analyseblad'!M33</f>
        <v>0</v>
      </c>
      <c r="O40" s="203"/>
      <c r="P40" s="218">
        <f>'PO analyseblad'!N33</f>
        <v>0</v>
      </c>
      <c r="Q40" s="222" t="b">
        <f>'PO analyseblad'!O33</f>
        <v>0</v>
      </c>
      <c r="R40" s="222">
        <f>'PO analyseblad'!P33</f>
        <v>0.3</v>
      </c>
      <c r="S40" s="223">
        <f>'PO analyseblad'!Q33</f>
        <v>0</v>
      </c>
      <c r="T40" s="224"/>
      <c r="U40" s="225">
        <f>'PO analyseblad'!R33</f>
        <v>0</v>
      </c>
      <c r="V40" s="226" t="b">
        <f>'PO analyseblad'!S33</f>
        <v>0</v>
      </c>
      <c r="W40" s="207"/>
      <c r="X40" s="227">
        <f>Invulblad!L35</f>
        <v>0</v>
      </c>
      <c r="Y40" s="228">
        <f>Invulblad!M35</f>
        <v>0</v>
      </c>
      <c r="Z40" s="229">
        <f>Invulblad!N35</f>
        <v>0</v>
      </c>
      <c r="AA40" s="211"/>
      <c r="AB40" s="212">
        <f>Invulblad!O35</f>
        <v>0</v>
      </c>
    </row>
    <row r="41" spans="2:28" s="85" customFormat="1" ht="12.75" customHeight="1" x14ac:dyDescent="0.25">
      <c r="B41" s="213">
        <f>Invulblad!B36</f>
        <v>32</v>
      </c>
      <c r="C41" s="214">
        <f>Invulblad!C36</f>
        <v>0</v>
      </c>
      <c r="D41" s="214">
        <f>Invulblad!D36</f>
        <v>0</v>
      </c>
      <c r="E41" s="215">
        <f>Invulblad!E36</f>
        <v>0</v>
      </c>
      <c r="F41" s="215">
        <f>Invulblad!F36</f>
        <v>0</v>
      </c>
      <c r="G41" s="215">
        <f>Invulblad!G36</f>
        <v>0</v>
      </c>
      <c r="H41" s="216">
        <f>Invulblad!H36</f>
        <v>0</v>
      </c>
      <c r="I41" s="217">
        <f>Invulblad!I36</f>
        <v>0</v>
      </c>
      <c r="J41" s="198"/>
      <c r="K41" s="218">
        <f>'PO analyseblad'!J34</f>
        <v>0</v>
      </c>
      <c r="L41" s="219" t="b">
        <f>'PO analyseblad'!K34</f>
        <v>0</v>
      </c>
      <c r="M41" s="220">
        <f>'PO analyseblad'!L34</f>
        <v>0.7</v>
      </c>
      <c r="N41" s="221">
        <f>'PO analyseblad'!M34</f>
        <v>0</v>
      </c>
      <c r="O41" s="203"/>
      <c r="P41" s="218">
        <f>'PO analyseblad'!N34</f>
        <v>0</v>
      </c>
      <c r="Q41" s="222" t="b">
        <f>'PO analyseblad'!O34</f>
        <v>0</v>
      </c>
      <c r="R41" s="222">
        <f>'PO analyseblad'!P34</f>
        <v>0.3</v>
      </c>
      <c r="S41" s="223">
        <f>'PO analyseblad'!Q34</f>
        <v>0</v>
      </c>
      <c r="T41" s="224"/>
      <c r="U41" s="225">
        <f>'PO analyseblad'!R34</f>
        <v>0</v>
      </c>
      <c r="V41" s="226" t="b">
        <f>'PO analyseblad'!S34</f>
        <v>0</v>
      </c>
      <c r="W41" s="207"/>
      <c r="X41" s="227">
        <f>Invulblad!L36</f>
        <v>0</v>
      </c>
      <c r="Y41" s="228">
        <f>Invulblad!M36</f>
        <v>0</v>
      </c>
      <c r="Z41" s="229">
        <f>Invulblad!N36</f>
        <v>0</v>
      </c>
      <c r="AA41" s="211"/>
      <c r="AB41" s="212">
        <f>Invulblad!O36</f>
        <v>0</v>
      </c>
    </row>
    <row r="42" spans="2:28" s="85" customFormat="1" ht="12.75" customHeight="1" x14ac:dyDescent="0.25">
      <c r="B42" s="213">
        <f>Invulblad!B37</f>
        <v>33</v>
      </c>
      <c r="C42" s="214">
        <f>Invulblad!C37</f>
        <v>0</v>
      </c>
      <c r="D42" s="214">
        <f>Invulblad!D37</f>
        <v>0</v>
      </c>
      <c r="E42" s="215">
        <f>Invulblad!E37</f>
        <v>0</v>
      </c>
      <c r="F42" s="215">
        <f>Invulblad!F37</f>
        <v>0</v>
      </c>
      <c r="G42" s="215">
        <f>Invulblad!G37</f>
        <v>0</v>
      </c>
      <c r="H42" s="216">
        <f>Invulblad!H37</f>
        <v>0</v>
      </c>
      <c r="I42" s="217">
        <f>Invulblad!I37</f>
        <v>0</v>
      </c>
      <c r="J42" s="198"/>
      <c r="K42" s="218">
        <f>'PO analyseblad'!J35</f>
        <v>0</v>
      </c>
      <c r="L42" s="219" t="b">
        <f>'PO analyseblad'!K35</f>
        <v>0</v>
      </c>
      <c r="M42" s="220">
        <f>'PO analyseblad'!L35</f>
        <v>0.7</v>
      </c>
      <c r="N42" s="221">
        <f>'PO analyseblad'!M35</f>
        <v>0</v>
      </c>
      <c r="O42" s="203"/>
      <c r="P42" s="218">
        <f>'PO analyseblad'!N35</f>
        <v>0</v>
      </c>
      <c r="Q42" s="222" t="b">
        <f>'PO analyseblad'!O35</f>
        <v>0</v>
      </c>
      <c r="R42" s="222">
        <f>'PO analyseblad'!P35</f>
        <v>0.3</v>
      </c>
      <c r="S42" s="223">
        <f>'PO analyseblad'!Q35</f>
        <v>0</v>
      </c>
      <c r="T42" s="224"/>
      <c r="U42" s="225">
        <f>'PO analyseblad'!R35</f>
        <v>0</v>
      </c>
      <c r="V42" s="226" t="b">
        <f>'PO analyseblad'!S35</f>
        <v>0</v>
      </c>
      <c r="W42" s="207"/>
      <c r="X42" s="227">
        <f>Invulblad!L37</f>
        <v>0</v>
      </c>
      <c r="Y42" s="228">
        <f>Invulblad!M37</f>
        <v>0</v>
      </c>
      <c r="Z42" s="229">
        <f>Invulblad!N37</f>
        <v>0</v>
      </c>
      <c r="AA42" s="211"/>
      <c r="AB42" s="212">
        <f>Invulblad!O37</f>
        <v>0</v>
      </c>
    </row>
    <row r="43" spans="2:28" s="85" customFormat="1" ht="12.75" customHeight="1" x14ac:dyDescent="0.25">
      <c r="B43" s="213">
        <f>Invulblad!B38</f>
        <v>34</v>
      </c>
      <c r="C43" s="214">
        <f>Invulblad!C38</f>
        <v>0</v>
      </c>
      <c r="D43" s="214">
        <f>Invulblad!D38</f>
        <v>0</v>
      </c>
      <c r="E43" s="215">
        <f>Invulblad!E38</f>
        <v>0</v>
      </c>
      <c r="F43" s="215">
        <f>Invulblad!F38</f>
        <v>0</v>
      </c>
      <c r="G43" s="215">
        <f>Invulblad!G38</f>
        <v>0</v>
      </c>
      <c r="H43" s="216">
        <f>Invulblad!H38</f>
        <v>0</v>
      </c>
      <c r="I43" s="217">
        <f>Invulblad!I38</f>
        <v>0</v>
      </c>
      <c r="J43" s="198"/>
      <c r="K43" s="218">
        <f>'PO analyseblad'!J36</f>
        <v>0</v>
      </c>
      <c r="L43" s="219" t="b">
        <f>'PO analyseblad'!K36</f>
        <v>0</v>
      </c>
      <c r="M43" s="220">
        <f>'PO analyseblad'!L36</f>
        <v>0.7</v>
      </c>
      <c r="N43" s="221">
        <f>'PO analyseblad'!M36</f>
        <v>0</v>
      </c>
      <c r="O43" s="203"/>
      <c r="P43" s="218">
        <f>'PO analyseblad'!N36</f>
        <v>0</v>
      </c>
      <c r="Q43" s="222" t="b">
        <f>'PO analyseblad'!O36</f>
        <v>0</v>
      </c>
      <c r="R43" s="222">
        <f>'PO analyseblad'!P36</f>
        <v>0.3</v>
      </c>
      <c r="S43" s="223">
        <f>'PO analyseblad'!Q36</f>
        <v>0</v>
      </c>
      <c r="T43" s="224"/>
      <c r="U43" s="225">
        <f>'PO analyseblad'!R36</f>
        <v>0</v>
      </c>
      <c r="V43" s="226" t="b">
        <f>'PO analyseblad'!S36</f>
        <v>0</v>
      </c>
      <c r="W43" s="207"/>
      <c r="X43" s="227">
        <f>Invulblad!L38</f>
        <v>0</v>
      </c>
      <c r="Y43" s="228">
        <f>Invulblad!M38</f>
        <v>0</v>
      </c>
      <c r="Z43" s="229">
        <f>Invulblad!N38</f>
        <v>0</v>
      </c>
      <c r="AA43" s="211"/>
      <c r="AB43" s="212">
        <f>Invulblad!O38</f>
        <v>0</v>
      </c>
    </row>
    <row r="44" spans="2:28" s="85" customFormat="1" ht="12.75" customHeight="1" x14ac:dyDescent="0.25">
      <c r="B44" s="213">
        <f>Invulblad!B39</f>
        <v>35</v>
      </c>
      <c r="C44" s="214">
        <f>Invulblad!C39</f>
        <v>0</v>
      </c>
      <c r="D44" s="214">
        <f>Invulblad!D39</f>
        <v>0</v>
      </c>
      <c r="E44" s="215">
        <f>Invulblad!E39</f>
        <v>0</v>
      </c>
      <c r="F44" s="215">
        <f>Invulblad!F39</f>
        <v>0</v>
      </c>
      <c r="G44" s="215">
        <f>Invulblad!G39</f>
        <v>0</v>
      </c>
      <c r="H44" s="216">
        <f>Invulblad!H39</f>
        <v>0</v>
      </c>
      <c r="I44" s="217">
        <f>Invulblad!I39</f>
        <v>0</v>
      </c>
      <c r="J44" s="198"/>
      <c r="K44" s="218">
        <f>'PO analyseblad'!J37</f>
        <v>0</v>
      </c>
      <c r="L44" s="219" t="b">
        <f>'PO analyseblad'!K37</f>
        <v>0</v>
      </c>
      <c r="M44" s="220">
        <f>'PO analyseblad'!L37</f>
        <v>0.7</v>
      </c>
      <c r="N44" s="221">
        <f>'PO analyseblad'!M37</f>
        <v>0</v>
      </c>
      <c r="O44" s="203"/>
      <c r="P44" s="218">
        <f>'PO analyseblad'!N37</f>
        <v>0</v>
      </c>
      <c r="Q44" s="222" t="b">
        <f>'PO analyseblad'!O37</f>
        <v>0</v>
      </c>
      <c r="R44" s="222">
        <f>'PO analyseblad'!P37</f>
        <v>0.3</v>
      </c>
      <c r="S44" s="223">
        <f>'PO analyseblad'!Q37</f>
        <v>0</v>
      </c>
      <c r="T44" s="224"/>
      <c r="U44" s="225">
        <f>'PO analyseblad'!R37</f>
        <v>0</v>
      </c>
      <c r="V44" s="226" t="b">
        <f>'PO analyseblad'!S37</f>
        <v>0</v>
      </c>
      <c r="W44" s="207"/>
      <c r="X44" s="227">
        <f>Invulblad!L39</f>
        <v>0</v>
      </c>
      <c r="Y44" s="228">
        <f>Invulblad!M39</f>
        <v>0</v>
      </c>
      <c r="Z44" s="229">
        <f>Invulblad!N39</f>
        <v>0</v>
      </c>
      <c r="AA44" s="211"/>
      <c r="AB44" s="212">
        <f>Invulblad!O39</f>
        <v>0</v>
      </c>
    </row>
    <row r="45" spans="2:28" s="85" customFormat="1" ht="12.75" customHeight="1" x14ac:dyDescent="0.25">
      <c r="B45" s="213">
        <f>Invulblad!B40</f>
        <v>36</v>
      </c>
      <c r="C45" s="214">
        <f>Invulblad!C40</f>
        <v>0</v>
      </c>
      <c r="D45" s="214">
        <f>Invulblad!D40</f>
        <v>0</v>
      </c>
      <c r="E45" s="215">
        <f>Invulblad!E40</f>
        <v>0</v>
      </c>
      <c r="F45" s="215">
        <f>Invulblad!F40</f>
        <v>0</v>
      </c>
      <c r="G45" s="215">
        <f>Invulblad!G40</f>
        <v>0</v>
      </c>
      <c r="H45" s="216">
        <f>Invulblad!H40</f>
        <v>0</v>
      </c>
      <c r="I45" s="217">
        <f>Invulblad!I40</f>
        <v>0</v>
      </c>
      <c r="J45" s="198"/>
      <c r="K45" s="218">
        <f>'PO analyseblad'!J38</f>
        <v>0</v>
      </c>
      <c r="L45" s="219" t="b">
        <f>'PO analyseblad'!K38</f>
        <v>0</v>
      </c>
      <c r="M45" s="220">
        <f>'PO analyseblad'!L38</f>
        <v>0.7</v>
      </c>
      <c r="N45" s="221">
        <f>'PO analyseblad'!M38</f>
        <v>0</v>
      </c>
      <c r="O45" s="203"/>
      <c r="P45" s="218">
        <f>'PO analyseblad'!N38</f>
        <v>0</v>
      </c>
      <c r="Q45" s="222" t="b">
        <f>'PO analyseblad'!O38</f>
        <v>0</v>
      </c>
      <c r="R45" s="222">
        <f>'PO analyseblad'!P38</f>
        <v>0.3</v>
      </c>
      <c r="S45" s="223">
        <f>'PO analyseblad'!Q38</f>
        <v>0</v>
      </c>
      <c r="T45" s="224"/>
      <c r="U45" s="225">
        <f>'PO analyseblad'!R38</f>
        <v>0</v>
      </c>
      <c r="V45" s="226" t="b">
        <f>'PO analyseblad'!S38</f>
        <v>0</v>
      </c>
      <c r="W45" s="207"/>
      <c r="X45" s="227">
        <f>Invulblad!L40</f>
        <v>0</v>
      </c>
      <c r="Y45" s="228">
        <f>Invulblad!M40</f>
        <v>0</v>
      </c>
      <c r="Z45" s="229">
        <f>Invulblad!N40</f>
        <v>0</v>
      </c>
      <c r="AA45" s="211"/>
      <c r="AB45" s="212">
        <f>Invulblad!O40</f>
        <v>0</v>
      </c>
    </row>
    <row r="46" spans="2:28" s="85" customFormat="1" ht="12.75" customHeight="1" x14ac:dyDescent="0.25">
      <c r="B46" s="213">
        <f>Invulblad!B41</f>
        <v>37</v>
      </c>
      <c r="C46" s="214">
        <f>Invulblad!C41</f>
        <v>0</v>
      </c>
      <c r="D46" s="214">
        <f>Invulblad!D41</f>
        <v>0</v>
      </c>
      <c r="E46" s="215">
        <f>Invulblad!E41</f>
        <v>0</v>
      </c>
      <c r="F46" s="215">
        <f>Invulblad!F41</f>
        <v>0</v>
      </c>
      <c r="G46" s="215">
        <f>Invulblad!G41</f>
        <v>0</v>
      </c>
      <c r="H46" s="216">
        <f>Invulblad!H41</f>
        <v>0</v>
      </c>
      <c r="I46" s="217">
        <f>Invulblad!I41</f>
        <v>0</v>
      </c>
      <c r="J46" s="198"/>
      <c r="K46" s="218">
        <f>'PO analyseblad'!J39</f>
        <v>0</v>
      </c>
      <c r="L46" s="219" t="b">
        <f>'PO analyseblad'!K39</f>
        <v>0</v>
      </c>
      <c r="M46" s="220">
        <f>'PO analyseblad'!L39</f>
        <v>0.7</v>
      </c>
      <c r="N46" s="221">
        <f>'PO analyseblad'!M39</f>
        <v>0</v>
      </c>
      <c r="O46" s="203"/>
      <c r="P46" s="218">
        <f>'PO analyseblad'!N39</f>
        <v>0</v>
      </c>
      <c r="Q46" s="222" t="b">
        <f>'PO analyseblad'!O39</f>
        <v>0</v>
      </c>
      <c r="R46" s="222">
        <f>'PO analyseblad'!P39</f>
        <v>0.3</v>
      </c>
      <c r="S46" s="223">
        <f>'PO analyseblad'!Q39</f>
        <v>0</v>
      </c>
      <c r="T46" s="224"/>
      <c r="U46" s="225">
        <f>'PO analyseblad'!R39</f>
        <v>0</v>
      </c>
      <c r="V46" s="226" t="b">
        <f>'PO analyseblad'!S39</f>
        <v>0</v>
      </c>
      <c r="W46" s="207"/>
      <c r="X46" s="227">
        <f>Invulblad!L41</f>
        <v>0</v>
      </c>
      <c r="Y46" s="228">
        <f>Invulblad!M41</f>
        <v>0</v>
      </c>
      <c r="Z46" s="229">
        <f>Invulblad!N41</f>
        <v>0</v>
      </c>
      <c r="AA46" s="211"/>
      <c r="AB46" s="212">
        <f>Invulblad!O41</f>
        <v>0</v>
      </c>
    </row>
    <row r="47" spans="2:28" s="85" customFormat="1" ht="12.75" customHeight="1" x14ac:dyDescent="0.25">
      <c r="B47" s="213">
        <f>Invulblad!B42</f>
        <v>38</v>
      </c>
      <c r="C47" s="214">
        <f>Invulblad!C42</f>
        <v>0</v>
      </c>
      <c r="D47" s="214">
        <f>Invulblad!D42</f>
        <v>0</v>
      </c>
      <c r="E47" s="215">
        <f>Invulblad!E42</f>
        <v>0</v>
      </c>
      <c r="F47" s="215">
        <f>Invulblad!F42</f>
        <v>0</v>
      </c>
      <c r="G47" s="215">
        <f>Invulblad!G42</f>
        <v>0</v>
      </c>
      <c r="H47" s="216">
        <f>Invulblad!H42</f>
        <v>0</v>
      </c>
      <c r="I47" s="217">
        <f>Invulblad!I42</f>
        <v>0</v>
      </c>
      <c r="J47" s="198"/>
      <c r="K47" s="218">
        <f>'PO analyseblad'!J40</f>
        <v>0</v>
      </c>
      <c r="L47" s="219" t="b">
        <f>'PO analyseblad'!K40</f>
        <v>0</v>
      </c>
      <c r="M47" s="220">
        <f>'PO analyseblad'!L40</f>
        <v>0.7</v>
      </c>
      <c r="N47" s="221">
        <f>'PO analyseblad'!M40</f>
        <v>0</v>
      </c>
      <c r="O47" s="203"/>
      <c r="P47" s="218">
        <f>'PO analyseblad'!N40</f>
        <v>0</v>
      </c>
      <c r="Q47" s="222" t="b">
        <f>'PO analyseblad'!O40</f>
        <v>0</v>
      </c>
      <c r="R47" s="222">
        <f>'PO analyseblad'!P40</f>
        <v>0.3</v>
      </c>
      <c r="S47" s="223">
        <f>'PO analyseblad'!Q40</f>
        <v>0</v>
      </c>
      <c r="T47" s="224"/>
      <c r="U47" s="225">
        <f>'PO analyseblad'!R40</f>
        <v>0</v>
      </c>
      <c r="V47" s="226" t="b">
        <f>'PO analyseblad'!S40</f>
        <v>0</v>
      </c>
      <c r="W47" s="207"/>
      <c r="X47" s="227">
        <f>Invulblad!L42</f>
        <v>0</v>
      </c>
      <c r="Y47" s="228">
        <f>Invulblad!M42</f>
        <v>0</v>
      </c>
      <c r="Z47" s="229">
        <f>Invulblad!N42</f>
        <v>0</v>
      </c>
      <c r="AA47" s="211"/>
      <c r="AB47" s="212">
        <f>Invulblad!O42</f>
        <v>0</v>
      </c>
    </row>
    <row r="48" spans="2:28" s="85" customFormat="1" ht="12.75" customHeight="1" x14ac:dyDescent="0.25">
      <c r="B48" s="213">
        <f>Invulblad!B43</f>
        <v>39</v>
      </c>
      <c r="C48" s="214">
        <f>Invulblad!C43</f>
        <v>0</v>
      </c>
      <c r="D48" s="214">
        <f>Invulblad!D43</f>
        <v>0</v>
      </c>
      <c r="E48" s="215">
        <f>Invulblad!E43</f>
        <v>0</v>
      </c>
      <c r="F48" s="215">
        <f>Invulblad!F43</f>
        <v>0</v>
      </c>
      <c r="G48" s="215">
        <f>Invulblad!G43</f>
        <v>0</v>
      </c>
      <c r="H48" s="216">
        <f>Invulblad!H43</f>
        <v>0</v>
      </c>
      <c r="I48" s="217">
        <f>Invulblad!I43</f>
        <v>0</v>
      </c>
      <c r="J48" s="198"/>
      <c r="K48" s="218">
        <f>'PO analyseblad'!J41</f>
        <v>0</v>
      </c>
      <c r="L48" s="219" t="b">
        <f>'PO analyseblad'!K41</f>
        <v>0</v>
      </c>
      <c r="M48" s="220">
        <f>'PO analyseblad'!L41</f>
        <v>0.7</v>
      </c>
      <c r="N48" s="221">
        <f>'PO analyseblad'!M41</f>
        <v>0</v>
      </c>
      <c r="O48" s="203"/>
      <c r="P48" s="218">
        <f>'PO analyseblad'!N41</f>
        <v>0</v>
      </c>
      <c r="Q48" s="222" t="b">
        <f>'PO analyseblad'!O41</f>
        <v>0</v>
      </c>
      <c r="R48" s="222">
        <f>'PO analyseblad'!P41</f>
        <v>0.3</v>
      </c>
      <c r="S48" s="223">
        <f>'PO analyseblad'!Q41</f>
        <v>0</v>
      </c>
      <c r="T48" s="224"/>
      <c r="U48" s="225">
        <f>'PO analyseblad'!R41</f>
        <v>0</v>
      </c>
      <c r="V48" s="226" t="b">
        <f>'PO analyseblad'!S41</f>
        <v>0</v>
      </c>
      <c r="W48" s="207"/>
      <c r="X48" s="227">
        <f>Invulblad!L43</f>
        <v>0</v>
      </c>
      <c r="Y48" s="228">
        <f>Invulblad!M43</f>
        <v>0</v>
      </c>
      <c r="Z48" s="229">
        <f>Invulblad!N43</f>
        <v>0</v>
      </c>
      <c r="AA48" s="211"/>
      <c r="AB48" s="212">
        <f>Invulblad!O43</f>
        <v>0</v>
      </c>
    </row>
    <row r="49" spans="2:28" s="85" customFormat="1" ht="12.75" customHeight="1" x14ac:dyDescent="0.25">
      <c r="B49" s="213">
        <f>Invulblad!B44</f>
        <v>40</v>
      </c>
      <c r="C49" s="214">
        <f>Invulblad!C44</f>
        <v>0</v>
      </c>
      <c r="D49" s="214">
        <f>Invulblad!D44</f>
        <v>0</v>
      </c>
      <c r="E49" s="215">
        <f>Invulblad!E44</f>
        <v>0</v>
      </c>
      <c r="F49" s="215">
        <f>Invulblad!F44</f>
        <v>0</v>
      </c>
      <c r="G49" s="215">
        <f>Invulblad!G44</f>
        <v>0</v>
      </c>
      <c r="H49" s="216">
        <f>Invulblad!H44</f>
        <v>0</v>
      </c>
      <c r="I49" s="217">
        <f>Invulblad!I44</f>
        <v>0</v>
      </c>
      <c r="J49" s="198"/>
      <c r="K49" s="218">
        <f>'PO analyseblad'!J42</f>
        <v>0</v>
      </c>
      <c r="L49" s="219" t="b">
        <f>'PO analyseblad'!K42</f>
        <v>0</v>
      </c>
      <c r="M49" s="220">
        <f>'PO analyseblad'!L42</f>
        <v>0.7</v>
      </c>
      <c r="N49" s="221">
        <f>'PO analyseblad'!M42</f>
        <v>0</v>
      </c>
      <c r="O49" s="203"/>
      <c r="P49" s="218">
        <f>'PO analyseblad'!N42</f>
        <v>0</v>
      </c>
      <c r="Q49" s="222" t="b">
        <f>'PO analyseblad'!O42</f>
        <v>0</v>
      </c>
      <c r="R49" s="222">
        <f>'PO analyseblad'!P42</f>
        <v>0.3</v>
      </c>
      <c r="S49" s="223">
        <f>'PO analyseblad'!Q42</f>
        <v>0</v>
      </c>
      <c r="T49" s="224"/>
      <c r="U49" s="225">
        <f>'PO analyseblad'!R42</f>
        <v>0</v>
      </c>
      <c r="V49" s="226" t="b">
        <f>'PO analyseblad'!S42</f>
        <v>0</v>
      </c>
      <c r="W49" s="207"/>
      <c r="X49" s="227">
        <f>Invulblad!L44</f>
        <v>0</v>
      </c>
      <c r="Y49" s="228">
        <f>Invulblad!M44</f>
        <v>0</v>
      </c>
      <c r="Z49" s="229">
        <f>Invulblad!N44</f>
        <v>0</v>
      </c>
      <c r="AA49" s="211"/>
      <c r="AB49" s="212">
        <f>Invulblad!O44</f>
        <v>0</v>
      </c>
    </row>
    <row r="50" spans="2:28" s="85" customFormat="1" ht="12.75" customHeight="1" x14ac:dyDescent="0.25">
      <c r="B50" s="213">
        <f>Invulblad!B45</f>
        <v>41</v>
      </c>
      <c r="C50" s="214">
        <f>Invulblad!C45</f>
        <v>0</v>
      </c>
      <c r="D50" s="214">
        <f>Invulblad!D45</f>
        <v>0</v>
      </c>
      <c r="E50" s="215">
        <f>Invulblad!E45</f>
        <v>0</v>
      </c>
      <c r="F50" s="215">
        <f>Invulblad!F45</f>
        <v>0</v>
      </c>
      <c r="G50" s="215">
        <f>Invulblad!G45</f>
        <v>0</v>
      </c>
      <c r="H50" s="216">
        <f>Invulblad!H45</f>
        <v>0</v>
      </c>
      <c r="I50" s="217">
        <f>Invulblad!I45</f>
        <v>0</v>
      </c>
      <c r="J50" s="198"/>
      <c r="K50" s="218">
        <f>'PO analyseblad'!J43</f>
        <v>0</v>
      </c>
      <c r="L50" s="219" t="b">
        <f>'PO analyseblad'!K43</f>
        <v>0</v>
      </c>
      <c r="M50" s="220">
        <f>'PO analyseblad'!L43</f>
        <v>0.7</v>
      </c>
      <c r="N50" s="221">
        <f>'PO analyseblad'!M43</f>
        <v>0</v>
      </c>
      <c r="O50" s="203"/>
      <c r="P50" s="218">
        <f>'PO analyseblad'!N43</f>
        <v>0</v>
      </c>
      <c r="Q50" s="222" t="b">
        <f>'PO analyseblad'!O43</f>
        <v>0</v>
      </c>
      <c r="R50" s="222">
        <f>'PO analyseblad'!P43</f>
        <v>0.3</v>
      </c>
      <c r="S50" s="223">
        <f>'PO analyseblad'!Q43</f>
        <v>0</v>
      </c>
      <c r="T50" s="224"/>
      <c r="U50" s="225">
        <f>'PO analyseblad'!R43</f>
        <v>0</v>
      </c>
      <c r="V50" s="226" t="b">
        <f>'PO analyseblad'!S43</f>
        <v>0</v>
      </c>
      <c r="W50" s="207"/>
      <c r="X50" s="227">
        <f>Invulblad!L45</f>
        <v>0</v>
      </c>
      <c r="Y50" s="228">
        <f>Invulblad!M45</f>
        <v>0</v>
      </c>
      <c r="Z50" s="229">
        <f>Invulblad!N45</f>
        <v>0</v>
      </c>
      <c r="AA50" s="211"/>
      <c r="AB50" s="212">
        <f>Invulblad!O45</f>
        <v>0</v>
      </c>
    </row>
    <row r="51" spans="2:28" s="85" customFormat="1" ht="12.75" customHeight="1" x14ac:dyDescent="0.25">
      <c r="B51" s="213">
        <f>Invulblad!B46</f>
        <v>42</v>
      </c>
      <c r="C51" s="214">
        <f>Invulblad!C46</f>
        <v>0</v>
      </c>
      <c r="D51" s="214">
        <f>Invulblad!D46</f>
        <v>0</v>
      </c>
      <c r="E51" s="215">
        <f>Invulblad!E46</f>
        <v>0</v>
      </c>
      <c r="F51" s="215">
        <f>Invulblad!F46</f>
        <v>0</v>
      </c>
      <c r="G51" s="215">
        <f>Invulblad!G46</f>
        <v>0</v>
      </c>
      <c r="H51" s="216">
        <f>Invulblad!H46</f>
        <v>0</v>
      </c>
      <c r="I51" s="217">
        <f>Invulblad!I46</f>
        <v>0</v>
      </c>
      <c r="J51" s="198"/>
      <c r="K51" s="218">
        <f>'PO analyseblad'!J44</f>
        <v>0</v>
      </c>
      <c r="L51" s="219" t="b">
        <f>'PO analyseblad'!K44</f>
        <v>0</v>
      </c>
      <c r="M51" s="220">
        <f>'PO analyseblad'!L44</f>
        <v>0.7</v>
      </c>
      <c r="N51" s="221">
        <f>'PO analyseblad'!M44</f>
        <v>0</v>
      </c>
      <c r="O51" s="203"/>
      <c r="P51" s="218">
        <f>'PO analyseblad'!N44</f>
        <v>0</v>
      </c>
      <c r="Q51" s="222" t="b">
        <f>'PO analyseblad'!O44</f>
        <v>0</v>
      </c>
      <c r="R51" s="222">
        <f>'PO analyseblad'!P44</f>
        <v>0.3</v>
      </c>
      <c r="S51" s="223">
        <f>'PO analyseblad'!Q44</f>
        <v>0</v>
      </c>
      <c r="T51" s="224"/>
      <c r="U51" s="225">
        <f>'PO analyseblad'!R44</f>
        <v>0</v>
      </c>
      <c r="V51" s="226" t="b">
        <f>'PO analyseblad'!S44</f>
        <v>0</v>
      </c>
      <c r="W51" s="207"/>
      <c r="X51" s="227">
        <f>Invulblad!L46</f>
        <v>0</v>
      </c>
      <c r="Y51" s="228">
        <f>Invulblad!M46</f>
        <v>0</v>
      </c>
      <c r="Z51" s="229">
        <f>Invulblad!N46</f>
        <v>0</v>
      </c>
      <c r="AA51" s="211"/>
      <c r="AB51" s="212">
        <f>Invulblad!O46</f>
        <v>0</v>
      </c>
    </row>
    <row r="52" spans="2:28" s="85" customFormat="1" ht="12.75" customHeight="1" x14ac:dyDescent="0.25">
      <c r="B52" s="213">
        <f>Invulblad!B47</f>
        <v>43</v>
      </c>
      <c r="C52" s="214">
        <f>Invulblad!C47</f>
        <v>0</v>
      </c>
      <c r="D52" s="214">
        <f>Invulblad!D47</f>
        <v>0</v>
      </c>
      <c r="E52" s="215">
        <f>Invulblad!E47</f>
        <v>0</v>
      </c>
      <c r="F52" s="215">
        <f>Invulblad!F47</f>
        <v>0</v>
      </c>
      <c r="G52" s="215">
        <f>Invulblad!G47</f>
        <v>0</v>
      </c>
      <c r="H52" s="216">
        <f>Invulblad!H47</f>
        <v>0</v>
      </c>
      <c r="I52" s="217">
        <f>Invulblad!I47</f>
        <v>0</v>
      </c>
      <c r="J52" s="198"/>
      <c r="K52" s="218">
        <f>'PO analyseblad'!J45</f>
        <v>0</v>
      </c>
      <c r="L52" s="219" t="b">
        <f>'PO analyseblad'!K45</f>
        <v>0</v>
      </c>
      <c r="M52" s="220">
        <f>'PO analyseblad'!L45</f>
        <v>0.7</v>
      </c>
      <c r="N52" s="221">
        <f>'PO analyseblad'!M45</f>
        <v>0</v>
      </c>
      <c r="O52" s="203"/>
      <c r="P52" s="218">
        <f>'PO analyseblad'!N45</f>
        <v>0</v>
      </c>
      <c r="Q52" s="222" t="b">
        <f>'PO analyseblad'!O45</f>
        <v>0</v>
      </c>
      <c r="R52" s="222">
        <f>'PO analyseblad'!P45</f>
        <v>0.3</v>
      </c>
      <c r="S52" s="223">
        <f>'PO analyseblad'!Q45</f>
        <v>0</v>
      </c>
      <c r="T52" s="224"/>
      <c r="U52" s="225">
        <f>'PO analyseblad'!R45</f>
        <v>0</v>
      </c>
      <c r="V52" s="226" t="b">
        <f>'PO analyseblad'!S45</f>
        <v>0</v>
      </c>
      <c r="W52" s="207"/>
      <c r="X52" s="227">
        <f>Invulblad!L47</f>
        <v>0</v>
      </c>
      <c r="Y52" s="228">
        <f>Invulblad!M47</f>
        <v>0</v>
      </c>
      <c r="Z52" s="229">
        <f>Invulblad!N47</f>
        <v>0</v>
      </c>
      <c r="AA52" s="211"/>
      <c r="AB52" s="212">
        <f>Invulblad!O47</f>
        <v>0</v>
      </c>
    </row>
    <row r="53" spans="2:28" s="85" customFormat="1" ht="12.75" customHeight="1" x14ac:dyDescent="0.25">
      <c r="B53" s="213">
        <f>Invulblad!B48</f>
        <v>44</v>
      </c>
      <c r="C53" s="214">
        <f>Invulblad!C48</f>
        <v>0</v>
      </c>
      <c r="D53" s="214">
        <f>Invulblad!D48</f>
        <v>0</v>
      </c>
      <c r="E53" s="215">
        <f>Invulblad!E48</f>
        <v>0</v>
      </c>
      <c r="F53" s="215">
        <f>Invulblad!F48</f>
        <v>0</v>
      </c>
      <c r="G53" s="215">
        <f>Invulblad!G48</f>
        <v>0</v>
      </c>
      <c r="H53" s="216">
        <f>Invulblad!H48</f>
        <v>0</v>
      </c>
      <c r="I53" s="217">
        <f>Invulblad!I48</f>
        <v>0</v>
      </c>
      <c r="J53" s="198"/>
      <c r="K53" s="218">
        <f>'PO analyseblad'!J46</f>
        <v>0</v>
      </c>
      <c r="L53" s="219" t="b">
        <f>'PO analyseblad'!K46</f>
        <v>0</v>
      </c>
      <c r="M53" s="220">
        <f>'PO analyseblad'!L46</f>
        <v>0.7</v>
      </c>
      <c r="N53" s="221">
        <f>'PO analyseblad'!M46</f>
        <v>0</v>
      </c>
      <c r="O53" s="203"/>
      <c r="P53" s="218">
        <f>'PO analyseblad'!N46</f>
        <v>0</v>
      </c>
      <c r="Q53" s="222" t="b">
        <f>'PO analyseblad'!O46</f>
        <v>0</v>
      </c>
      <c r="R53" s="222">
        <f>'PO analyseblad'!P46</f>
        <v>0.3</v>
      </c>
      <c r="S53" s="223">
        <f>'PO analyseblad'!Q46</f>
        <v>0</v>
      </c>
      <c r="T53" s="224"/>
      <c r="U53" s="225">
        <f>'PO analyseblad'!R46</f>
        <v>0</v>
      </c>
      <c r="V53" s="226" t="b">
        <f>'PO analyseblad'!S46</f>
        <v>0</v>
      </c>
      <c r="W53" s="207"/>
      <c r="X53" s="227">
        <f>Invulblad!L48</f>
        <v>0</v>
      </c>
      <c r="Y53" s="228">
        <f>Invulblad!M48</f>
        <v>0</v>
      </c>
      <c r="Z53" s="229">
        <f>Invulblad!N48</f>
        <v>0</v>
      </c>
      <c r="AA53" s="211"/>
      <c r="AB53" s="212">
        <f>Invulblad!O48</f>
        <v>0</v>
      </c>
    </row>
    <row r="54" spans="2:28" s="85" customFormat="1" ht="12.75" customHeight="1" x14ac:dyDescent="0.25">
      <c r="B54" s="213">
        <f>Invulblad!B49</f>
        <v>45</v>
      </c>
      <c r="C54" s="214">
        <f>Invulblad!C49</f>
        <v>0</v>
      </c>
      <c r="D54" s="214">
        <f>Invulblad!D49</f>
        <v>0</v>
      </c>
      <c r="E54" s="215">
        <f>Invulblad!E49</f>
        <v>0</v>
      </c>
      <c r="F54" s="215">
        <f>Invulblad!F49</f>
        <v>0</v>
      </c>
      <c r="G54" s="215">
        <f>Invulblad!G49</f>
        <v>0</v>
      </c>
      <c r="H54" s="216">
        <f>Invulblad!H49</f>
        <v>0</v>
      </c>
      <c r="I54" s="217">
        <f>Invulblad!I49</f>
        <v>0</v>
      </c>
      <c r="J54" s="198"/>
      <c r="K54" s="218">
        <f>'PO analyseblad'!J47</f>
        <v>0</v>
      </c>
      <c r="L54" s="219" t="b">
        <f>'PO analyseblad'!K47</f>
        <v>0</v>
      </c>
      <c r="M54" s="220">
        <f>'PO analyseblad'!L47</f>
        <v>0.7</v>
      </c>
      <c r="N54" s="221">
        <f>'PO analyseblad'!M47</f>
        <v>0</v>
      </c>
      <c r="O54" s="203"/>
      <c r="P54" s="218">
        <f>'PO analyseblad'!N47</f>
        <v>0</v>
      </c>
      <c r="Q54" s="222" t="b">
        <f>'PO analyseblad'!O47</f>
        <v>0</v>
      </c>
      <c r="R54" s="222">
        <f>'PO analyseblad'!P47</f>
        <v>0.3</v>
      </c>
      <c r="S54" s="223">
        <f>'PO analyseblad'!Q47</f>
        <v>0</v>
      </c>
      <c r="T54" s="224"/>
      <c r="U54" s="225">
        <f>'PO analyseblad'!R47</f>
        <v>0</v>
      </c>
      <c r="V54" s="226" t="b">
        <f>'PO analyseblad'!S47</f>
        <v>0</v>
      </c>
      <c r="W54" s="207"/>
      <c r="X54" s="227">
        <f>Invulblad!L49</f>
        <v>0</v>
      </c>
      <c r="Y54" s="228">
        <f>Invulblad!M49</f>
        <v>0</v>
      </c>
      <c r="Z54" s="229">
        <f>Invulblad!N49</f>
        <v>0</v>
      </c>
      <c r="AA54" s="211"/>
      <c r="AB54" s="212">
        <f>Invulblad!O49</f>
        <v>0</v>
      </c>
    </row>
    <row r="55" spans="2:28" s="85" customFormat="1" ht="12.75" customHeight="1" x14ac:dyDescent="0.25">
      <c r="B55" s="213">
        <f>Invulblad!B50</f>
        <v>46</v>
      </c>
      <c r="C55" s="214">
        <f>Invulblad!C50</f>
        <v>0</v>
      </c>
      <c r="D55" s="214">
        <f>Invulblad!D50</f>
        <v>0</v>
      </c>
      <c r="E55" s="215">
        <f>Invulblad!E50</f>
        <v>0</v>
      </c>
      <c r="F55" s="215">
        <f>Invulblad!F50</f>
        <v>0</v>
      </c>
      <c r="G55" s="215">
        <f>Invulblad!G50</f>
        <v>0</v>
      </c>
      <c r="H55" s="216">
        <f>Invulblad!H50</f>
        <v>0</v>
      </c>
      <c r="I55" s="217">
        <f>Invulblad!I50</f>
        <v>0</v>
      </c>
      <c r="J55" s="198"/>
      <c r="K55" s="218">
        <f>'PO analyseblad'!J48</f>
        <v>0</v>
      </c>
      <c r="L55" s="219" t="b">
        <f>'PO analyseblad'!K48</f>
        <v>0</v>
      </c>
      <c r="M55" s="220">
        <f>'PO analyseblad'!L48</f>
        <v>0.7</v>
      </c>
      <c r="N55" s="221">
        <f>'PO analyseblad'!M48</f>
        <v>0</v>
      </c>
      <c r="O55" s="203"/>
      <c r="P55" s="218">
        <f>'PO analyseblad'!N48</f>
        <v>0</v>
      </c>
      <c r="Q55" s="222" t="b">
        <f>'PO analyseblad'!O48</f>
        <v>0</v>
      </c>
      <c r="R55" s="222">
        <f>'PO analyseblad'!P48</f>
        <v>0.3</v>
      </c>
      <c r="S55" s="223">
        <f>'PO analyseblad'!Q48</f>
        <v>0</v>
      </c>
      <c r="T55" s="224"/>
      <c r="U55" s="225">
        <f>'PO analyseblad'!R48</f>
        <v>0</v>
      </c>
      <c r="V55" s="226" t="b">
        <f>'PO analyseblad'!S48</f>
        <v>0</v>
      </c>
      <c r="W55" s="207"/>
      <c r="X55" s="227">
        <f>Invulblad!L50</f>
        <v>0</v>
      </c>
      <c r="Y55" s="228">
        <f>Invulblad!M50</f>
        <v>0</v>
      </c>
      <c r="Z55" s="229">
        <f>Invulblad!N50</f>
        <v>0</v>
      </c>
      <c r="AA55" s="211"/>
      <c r="AB55" s="212">
        <f>Invulblad!O50</f>
        <v>0</v>
      </c>
    </row>
    <row r="56" spans="2:28" s="85" customFormat="1" ht="12.75" customHeight="1" x14ac:dyDescent="0.25">
      <c r="B56" s="213">
        <f>Invulblad!B51</f>
        <v>47</v>
      </c>
      <c r="C56" s="214">
        <f>Invulblad!C51</f>
        <v>0</v>
      </c>
      <c r="D56" s="214">
        <f>Invulblad!D51</f>
        <v>0</v>
      </c>
      <c r="E56" s="215">
        <f>Invulblad!E51</f>
        <v>0</v>
      </c>
      <c r="F56" s="215">
        <f>Invulblad!F51</f>
        <v>0</v>
      </c>
      <c r="G56" s="215">
        <f>Invulblad!G51</f>
        <v>0</v>
      </c>
      <c r="H56" s="216">
        <f>Invulblad!H51</f>
        <v>0</v>
      </c>
      <c r="I56" s="217">
        <f>Invulblad!I51</f>
        <v>0</v>
      </c>
      <c r="J56" s="198"/>
      <c r="K56" s="218">
        <f>'PO analyseblad'!J49</f>
        <v>0</v>
      </c>
      <c r="L56" s="219" t="b">
        <f>'PO analyseblad'!K49</f>
        <v>0</v>
      </c>
      <c r="M56" s="220">
        <f>'PO analyseblad'!L49</f>
        <v>0.7</v>
      </c>
      <c r="N56" s="221">
        <f>'PO analyseblad'!M49</f>
        <v>0</v>
      </c>
      <c r="O56" s="203"/>
      <c r="P56" s="218">
        <f>'PO analyseblad'!N49</f>
        <v>0</v>
      </c>
      <c r="Q56" s="222" t="b">
        <f>'PO analyseblad'!O49</f>
        <v>0</v>
      </c>
      <c r="R56" s="222">
        <f>'PO analyseblad'!P49</f>
        <v>0.3</v>
      </c>
      <c r="S56" s="223">
        <f>'PO analyseblad'!Q49</f>
        <v>0</v>
      </c>
      <c r="T56" s="224"/>
      <c r="U56" s="225">
        <f>'PO analyseblad'!R49</f>
        <v>0</v>
      </c>
      <c r="V56" s="226" t="b">
        <f>'PO analyseblad'!S49</f>
        <v>0</v>
      </c>
      <c r="W56" s="207"/>
      <c r="X56" s="227">
        <f>Invulblad!L51</f>
        <v>0</v>
      </c>
      <c r="Y56" s="228">
        <f>Invulblad!M51</f>
        <v>0</v>
      </c>
      <c r="Z56" s="229">
        <f>Invulblad!N51</f>
        <v>0</v>
      </c>
      <c r="AA56" s="211"/>
      <c r="AB56" s="212">
        <f>Invulblad!O51</f>
        <v>0</v>
      </c>
    </row>
    <row r="57" spans="2:28" s="85" customFormat="1" ht="12.75" customHeight="1" x14ac:dyDescent="0.25">
      <c r="B57" s="213">
        <f>Invulblad!B52</f>
        <v>48</v>
      </c>
      <c r="C57" s="214">
        <f>Invulblad!C52</f>
        <v>0</v>
      </c>
      <c r="D57" s="214">
        <f>Invulblad!D52</f>
        <v>0</v>
      </c>
      <c r="E57" s="215">
        <f>Invulblad!E52</f>
        <v>0</v>
      </c>
      <c r="F57" s="215">
        <f>Invulblad!F52</f>
        <v>0</v>
      </c>
      <c r="G57" s="215">
        <f>Invulblad!G52</f>
        <v>0</v>
      </c>
      <c r="H57" s="216">
        <f>Invulblad!H52</f>
        <v>0</v>
      </c>
      <c r="I57" s="217">
        <f>Invulblad!I52</f>
        <v>0</v>
      </c>
      <c r="J57" s="198"/>
      <c r="K57" s="218">
        <f>'PO analyseblad'!J50</f>
        <v>0</v>
      </c>
      <c r="L57" s="219" t="b">
        <f>'PO analyseblad'!K50</f>
        <v>0</v>
      </c>
      <c r="M57" s="220">
        <f>'PO analyseblad'!L50</f>
        <v>0.7</v>
      </c>
      <c r="N57" s="221">
        <f>'PO analyseblad'!M50</f>
        <v>0</v>
      </c>
      <c r="O57" s="203"/>
      <c r="P57" s="218">
        <f>'PO analyseblad'!N50</f>
        <v>0</v>
      </c>
      <c r="Q57" s="222" t="b">
        <f>'PO analyseblad'!O50</f>
        <v>0</v>
      </c>
      <c r="R57" s="222">
        <f>'PO analyseblad'!P50</f>
        <v>0.3</v>
      </c>
      <c r="S57" s="223">
        <f>'PO analyseblad'!Q50</f>
        <v>0</v>
      </c>
      <c r="T57" s="224"/>
      <c r="U57" s="225">
        <f>'PO analyseblad'!R50</f>
        <v>0</v>
      </c>
      <c r="V57" s="226" t="b">
        <f>'PO analyseblad'!S50</f>
        <v>0</v>
      </c>
      <c r="W57" s="207"/>
      <c r="X57" s="227">
        <f>Invulblad!L52</f>
        <v>0</v>
      </c>
      <c r="Y57" s="228">
        <f>Invulblad!M52</f>
        <v>0</v>
      </c>
      <c r="Z57" s="229">
        <f>Invulblad!N52</f>
        <v>0</v>
      </c>
      <c r="AA57" s="211"/>
      <c r="AB57" s="212">
        <f>Invulblad!O52</f>
        <v>0</v>
      </c>
    </row>
    <row r="58" spans="2:28" s="85" customFormat="1" ht="12.75" customHeight="1" x14ac:dyDescent="0.25">
      <c r="B58" s="213">
        <f>Invulblad!B53</f>
        <v>49</v>
      </c>
      <c r="C58" s="214">
        <f>Invulblad!C53</f>
        <v>0</v>
      </c>
      <c r="D58" s="214">
        <f>Invulblad!D53</f>
        <v>0</v>
      </c>
      <c r="E58" s="215">
        <f>Invulblad!E53</f>
        <v>0</v>
      </c>
      <c r="F58" s="215">
        <f>Invulblad!F53</f>
        <v>0</v>
      </c>
      <c r="G58" s="215">
        <f>Invulblad!G53</f>
        <v>0</v>
      </c>
      <c r="H58" s="216">
        <f>Invulblad!H53</f>
        <v>0</v>
      </c>
      <c r="I58" s="217">
        <f>Invulblad!I53</f>
        <v>0</v>
      </c>
      <c r="J58" s="198"/>
      <c r="K58" s="218">
        <f>'PO analyseblad'!J51</f>
        <v>0</v>
      </c>
      <c r="L58" s="219" t="b">
        <f>'PO analyseblad'!K51</f>
        <v>0</v>
      </c>
      <c r="M58" s="220">
        <f>'PO analyseblad'!L51</f>
        <v>0.7</v>
      </c>
      <c r="N58" s="221">
        <f>'PO analyseblad'!M51</f>
        <v>0</v>
      </c>
      <c r="O58" s="203"/>
      <c r="P58" s="218">
        <f>'PO analyseblad'!N51</f>
        <v>0</v>
      </c>
      <c r="Q58" s="222" t="b">
        <f>'PO analyseblad'!O51</f>
        <v>0</v>
      </c>
      <c r="R58" s="222">
        <f>'PO analyseblad'!P51</f>
        <v>0.3</v>
      </c>
      <c r="S58" s="223">
        <f>'PO analyseblad'!Q51</f>
        <v>0</v>
      </c>
      <c r="T58" s="224"/>
      <c r="U58" s="225">
        <f>'PO analyseblad'!R51</f>
        <v>0</v>
      </c>
      <c r="V58" s="226" t="b">
        <f>'PO analyseblad'!S51</f>
        <v>0</v>
      </c>
      <c r="W58" s="207"/>
      <c r="X58" s="227">
        <f>Invulblad!L53</f>
        <v>0</v>
      </c>
      <c r="Y58" s="228">
        <f>Invulblad!M53</f>
        <v>0</v>
      </c>
      <c r="Z58" s="229">
        <f>Invulblad!N53</f>
        <v>0</v>
      </c>
      <c r="AA58" s="211"/>
      <c r="AB58" s="212">
        <f>Invulblad!O53</f>
        <v>0</v>
      </c>
    </row>
    <row r="59" spans="2:28" s="85" customFormat="1" ht="12.75" customHeight="1" x14ac:dyDescent="0.25">
      <c r="B59" s="213">
        <f>Invulblad!B54</f>
        <v>50</v>
      </c>
      <c r="C59" s="214">
        <f>Invulblad!C54</f>
        <v>0</v>
      </c>
      <c r="D59" s="214">
        <f>Invulblad!D54</f>
        <v>0</v>
      </c>
      <c r="E59" s="215">
        <f>Invulblad!E54</f>
        <v>0</v>
      </c>
      <c r="F59" s="215">
        <f>Invulblad!F54</f>
        <v>0</v>
      </c>
      <c r="G59" s="215">
        <f>Invulblad!G54</f>
        <v>0</v>
      </c>
      <c r="H59" s="216">
        <f>Invulblad!H54</f>
        <v>0</v>
      </c>
      <c r="I59" s="217">
        <f>Invulblad!I54</f>
        <v>0</v>
      </c>
      <c r="J59" s="198"/>
      <c r="K59" s="218">
        <f>'PO analyseblad'!J52</f>
        <v>0</v>
      </c>
      <c r="L59" s="219" t="b">
        <f>'PO analyseblad'!K52</f>
        <v>0</v>
      </c>
      <c r="M59" s="220">
        <f>'PO analyseblad'!L52</f>
        <v>0.7</v>
      </c>
      <c r="N59" s="221">
        <f>'PO analyseblad'!M52</f>
        <v>0</v>
      </c>
      <c r="O59" s="203"/>
      <c r="P59" s="218">
        <f>'PO analyseblad'!N52</f>
        <v>0</v>
      </c>
      <c r="Q59" s="222" t="b">
        <f>'PO analyseblad'!O52</f>
        <v>0</v>
      </c>
      <c r="R59" s="222">
        <f>'PO analyseblad'!P52</f>
        <v>0.3</v>
      </c>
      <c r="S59" s="223">
        <f>'PO analyseblad'!Q52</f>
        <v>0</v>
      </c>
      <c r="T59" s="224"/>
      <c r="U59" s="225">
        <f>'PO analyseblad'!R52</f>
        <v>0</v>
      </c>
      <c r="V59" s="226" t="b">
        <f>'PO analyseblad'!S52</f>
        <v>0</v>
      </c>
      <c r="W59" s="207"/>
      <c r="X59" s="227">
        <f>Invulblad!L54</f>
        <v>0</v>
      </c>
      <c r="Y59" s="228">
        <f>Invulblad!M54</f>
        <v>0</v>
      </c>
      <c r="Z59" s="229">
        <f>Invulblad!N54</f>
        <v>0</v>
      </c>
      <c r="AA59" s="211"/>
      <c r="AB59" s="212">
        <f>Invulblad!O54</f>
        <v>0</v>
      </c>
    </row>
    <row r="60" spans="2:28" s="85" customFormat="1" ht="12.75" customHeight="1" x14ac:dyDescent="0.25">
      <c r="B60" s="213">
        <f>Invulblad!B55</f>
        <v>51</v>
      </c>
      <c r="C60" s="214">
        <f>Invulblad!C55</f>
        <v>0</v>
      </c>
      <c r="D60" s="214">
        <f>Invulblad!D55</f>
        <v>0</v>
      </c>
      <c r="E60" s="215">
        <f>Invulblad!E55</f>
        <v>0</v>
      </c>
      <c r="F60" s="215">
        <f>Invulblad!F55</f>
        <v>0</v>
      </c>
      <c r="G60" s="215">
        <f>Invulblad!G55</f>
        <v>0</v>
      </c>
      <c r="H60" s="216">
        <f>Invulblad!H55</f>
        <v>0</v>
      </c>
      <c r="I60" s="217">
        <f>Invulblad!I55</f>
        <v>0</v>
      </c>
      <c r="J60" s="198"/>
      <c r="K60" s="218">
        <f>'PO analyseblad'!J53</f>
        <v>0</v>
      </c>
      <c r="L60" s="219" t="b">
        <f>'PO analyseblad'!K53</f>
        <v>0</v>
      </c>
      <c r="M60" s="220">
        <f>'PO analyseblad'!L53</f>
        <v>0.7</v>
      </c>
      <c r="N60" s="221">
        <f>'PO analyseblad'!M53</f>
        <v>0</v>
      </c>
      <c r="O60" s="203"/>
      <c r="P60" s="218">
        <f>'PO analyseblad'!N53</f>
        <v>0</v>
      </c>
      <c r="Q60" s="222" t="b">
        <f>'PO analyseblad'!O53</f>
        <v>0</v>
      </c>
      <c r="R60" s="222">
        <f>'PO analyseblad'!P53</f>
        <v>0.3</v>
      </c>
      <c r="S60" s="223">
        <f>'PO analyseblad'!Q53</f>
        <v>0</v>
      </c>
      <c r="T60" s="224"/>
      <c r="U60" s="225">
        <f>'PO analyseblad'!R53</f>
        <v>0</v>
      </c>
      <c r="V60" s="226" t="b">
        <f>'PO analyseblad'!S53</f>
        <v>0</v>
      </c>
      <c r="W60" s="207"/>
      <c r="X60" s="227">
        <f>Invulblad!L55</f>
        <v>0</v>
      </c>
      <c r="Y60" s="228">
        <f>Invulblad!M55</f>
        <v>0</v>
      </c>
      <c r="Z60" s="229">
        <f>Invulblad!N55</f>
        <v>0</v>
      </c>
      <c r="AA60" s="211"/>
      <c r="AB60" s="212">
        <f>Invulblad!O55</f>
        <v>0</v>
      </c>
    </row>
    <row r="61" spans="2:28" s="85" customFormat="1" ht="12.75" customHeight="1" x14ac:dyDescent="0.25">
      <c r="B61" s="213">
        <f>Invulblad!B56</f>
        <v>52</v>
      </c>
      <c r="C61" s="214">
        <f>Invulblad!C56</f>
        <v>0</v>
      </c>
      <c r="D61" s="214">
        <f>Invulblad!D56</f>
        <v>0</v>
      </c>
      <c r="E61" s="215">
        <f>Invulblad!E56</f>
        <v>0</v>
      </c>
      <c r="F61" s="215">
        <f>Invulblad!F56</f>
        <v>0</v>
      </c>
      <c r="G61" s="215">
        <f>Invulblad!G56</f>
        <v>0</v>
      </c>
      <c r="H61" s="216">
        <f>Invulblad!H56</f>
        <v>0</v>
      </c>
      <c r="I61" s="217">
        <f>Invulblad!I56</f>
        <v>0</v>
      </c>
      <c r="J61" s="198"/>
      <c r="K61" s="218">
        <f>'PO analyseblad'!J54</f>
        <v>0</v>
      </c>
      <c r="L61" s="219" t="b">
        <f>'PO analyseblad'!K54</f>
        <v>0</v>
      </c>
      <c r="M61" s="220">
        <f>'PO analyseblad'!L54</f>
        <v>0.7</v>
      </c>
      <c r="N61" s="221">
        <f>'PO analyseblad'!M54</f>
        <v>0</v>
      </c>
      <c r="O61" s="203"/>
      <c r="P61" s="218">
        <f>'PO analyseblad'!N54</f>
        <v>0</v>
      </c>
      <c r="Q61" s="222" t="b">
        <f>'PO analyseblad'!O54</f>
        <v>0</v>
      </c>
      <c r="R61" s="222">
        <f>'PO analyseblad'!P54</f>
        <v>0.3</v>
      </c>
      <c r="S61" s="223">
        <f>'PO analyseblad'!Q54</f>
        <v>0</v>
      </c>
      <c r="T61" s="224"/>
      <c r="U61" s="225">
        <f>'PO analyseblad'!R54</f>
        <v>0</v>
      </c>
      <c r="V61" s="226" t="b">
        <f>'PO analyseblad'!S54</f>
        <v>0</v>
      </c>
      <c r="W61" s="207"/>
      <c r="X61" s="227">
        <f>Invulblad!L56</f>
        <v>0</v>
      </c>
      <c r="Y61" s="228">
        <f>Invulblad!M56</f>
        <v>0</v>
      </c>
      <c r="Z61" s="229">
        <f>Invulblad!N56</f>
        <v>0</v>
      </c>
      <c r="AA61" s="211"/>
      <c r="AB61" s="212">
        <f>Invulblad!O56</f>
        <v>0</v>
      </c>
    </row>
    <row r="62" spans="2:28" s="85" customFormat="1" ht="12.75" customHeight="1" x14ac:dyDescent="0.25">
      <c r="B62" s="213">
        <f>Invulblad!B57</f>
        <v>53</v>
      </c>
      <c r="C62" s="214">
        <f>Invulblad!C57</f>
        <v>0</v>
      </c>
      <c r="D62" s="214">
        <f>Invulblad!D57</f>
        <v>0</v>
      </c>
      <c r="E62" s="215">
        <f>Invulblad!E57</f>
        <v>0</v>
      </c>
      <c r="F62" s="215">
        <f>Invulblad!F57</f>
        <v>0</v>
      </c>
      <c r="G62" s="215">
        <f>Invulblad!G57</f>
        <v>0</v>
      </c>
      <c r="H62" s="216">
        <f>Invulblad!H57</f>
        <v>0</v>
      </c>
      <c r="I62" s="217">
        <f>Invulblad!I57</f>
        <v>0</v>
      </c>
      <c r="J62" s="198"/>
      <c r="K62" s="218">
        <f>'PO analyseblad'!J55</f>
        <v>0</v>
      </c>
      <c r="L62" s="219" t="b">
        <f>'PO analyseblad'!K55</f>
        <v>0</v>
      </c>
      <c r="M62" s="220">
        <f>'PO analyseblad'!L55</f>
        <v>0.7</v>
      </c>
      <c r="N62" s="221">
        <f>'PO analyseblad'!M55</f>
        <v>0</v>
      </c>
      <c r="O62" s="203"/>
      <c r="P62" s="218">
        <f>'PO analyseblad'!N55</f>
        <v>0</v>
      </c>
      <c r="Q62" s="222" t="b">
        <f>'PO analyseblad'!O55</f>
        <v>0</v>
      </c>
      <c r="R62" s="222">
        <f>'PO analyseblad'!P55</f>
        <v>0.3</v>
      </c>
      <c r="S62" s="223">
        <f>'PO analyseblad'!Q55</f>
        <v>0</v>
      </c>
      <c r="T62" s="224"/>
      <c r="U62" s="225">
        <f>'PO analyseblad'!R55</f>
        <v>0</v>
      </c>
      <c r="V62" s="226" t="b">
        <f>'PO analyseblad'!S55</f>
        <v>0</v>
      </c>
      <c r="W62" s="207"/>
      <c r="X62" s="227">
        <f>Invulblad!L57</f>
        <v>0</v>
      </c>
      <c r="Y62" s="228">
        <f>Invulblad!M57</f>
        <v>0</v>
      </c>
      <c r="Z62" s="229">
        <f>Invulblad!N57</f>
        <v>0</v>
      </c>
      <c r="AA62" s="211"/>
      <c r="AB62" s="212">
        <f>Invulblad!O57</f>
        <v>0</v>
      </c>
    </row>
    <row r="63" spans="2:28" s="85" customFormat="1" ht="12.75" customHeight="1" x14ac:dyDescent="0.25">
      <c r="B63" s="213">
        <f>Invulblad!B58</f>
        <v>54</v>
      </c>
      <c r="C63" s="214">
        <f>Invulblad!C58</f>
        <v>0</v>
      </c>
      <c r="D63" s="214">
        <f>Invulblad!D58</f>
        <v>0</v>
      </c>
      <c r="E63" s="215">
        <f>Invulblad!E58</f>
        <v>0</v>
      </c>
      <c r="F63" s="215">
        <f>Invulblad!F58</f>
        <v>0</v>
      </c>
      <c r="G63" s="215">
        <f>Invulblad!G58</f>
        <v>0</v>
      </c>
      <c r="H63" s="216">
        <f>Invulblad!H58</f>
        <v>0</v>
      </c>
      <c r="I63" s="217">
        <f>Invulblad!I58</f>
        <v>0</v>
      </c>
      <c r="J63" s="198"/>
      <c r="K63" s="218">
        <f>'PO analyseblad'!J56</f>
        <v>0</v>
      </c>
      <c r="L63" s="219" t="b">
        <f>'PO analyseblad'!K56</f>
        <v>0</v>
      </c>
      <c r="M63" s="220">
        <f>'PO analyseblad'!L56</f>
        <v>0.7</v>
      </c>
      <c r="N63" s="221">
        <f>'PO analyseblad'!M56</f>
        <v>0</v>
      </c>
      <c r="O63" s="203"/>
      <c r="P63" s="218">
        <f>'PO analyseblad'!N56</f>
        <v>0</v>
      </c>
      <c r="Q63" s="222" t="b">
        <f>'PO analyseblad'!O56</f>
        <v>0</v>
      </c>
      <c r="R63" s="222">
        <f>'PO analyseblad'!P56</f>
        <v>0.3</v>
      </c>
      <c r="S63" s="223">
        <f>'PO analyseblad'!Q56</f>
        <v>0</v>
      </c>
      <c r="T63" s="224"/>
      <c r="U63" s="225">
        <f>'PO analyseblad'!R56</f>
        <v>0</v>
      </c>
      <c r="V63" s="226" t="b">
        <f>'PO analyseblad'!S56</f>
        <v>0</v>
      </c>
      <c r="W63" s="207"/>
      <c r="X63" s="227">
        <f>Invulblad!L58</f>
        <v>0</v>
      </c>
      <c r="Y63" s="228">
        <f>Invulblad!M58</f>
        <v>0</v>
      </c>
      <c r="Z63" s="229">
        <f>Invulblad!N58</f>
        <v>0</v>
      </c>
      <c r="AA63" s="211"/>
      <c r="AB63" s="212">
        <f>Invulblad!O58</f>
        <v>0</v>
      </c>
    </row>
    <row r="64" spans="2:28" s="85" customFormat="1" ht="12.75" customHeight="1" x14ac:dyDescent="0.25">
      <c r="B64" s="213">
        <f>Invulblad!B59</f>
        <v>55</v>
      </c>
      <c r="C64" s="214">
        <f>Invulblad!C59</f>
        <v>0</v>
      </c>
      <c r="D64" s="214">
        <f>Invulblad!D59</f>
        <v>0</v>
      </c>
      <c r="E64" s="215">
        <f>Invulblad!E59</f>
        <v>0</v>
      </c>
      <c r="F64" s="215">
        <f>Invulblad!F59</f>
        <v>0</v>
      </c>
      <c r="G64" s="215">
        <f>Invulblad!G59</f>
        <v>0</v>
      </c>
      <c r="H64" s="216">
        <f>Invulblad!H59</f>
        <v>0</v>
      </c>
      <c r="I64" s="217">
        <f>Invulblad!I59</f>
        <v>0</v>
      </c>
      <c r="J64" s="198"/>
      <c r="K64" s="218">
        <f>'PO analyseblad'!J57</f>
        <v>0</v>
      </c>
      <c r="L64" s="219" t="b">
        <f>'PO analyseblad'!K57</f>
        <v>0</v>
      </c>
      <c r="M64" s="220">
        <f>'PO analyseblad'!L57</f>
        <v>0.7</v>
      </c>
      <c r="N64" s="221">
        <f>'PO analyseblad'!M57</f>
        <v>0</v>
      </c>
      <c r="O64" s="203"/>
      <c r="P64" s="218">
        <f>'PO analyseblad'!N57</f>
        <v>0</v>
      </c>
      <c r="Q64" s="222" t="b">
        <f>'PO analyseblad'!O57</f>
        <v>0</v>
      </c>
      <c r="R64" s="222">
        <f>'PO analyseblad'!P57</f>
        <v>0.3</v>
      </c>
      <c r="S64" s="223">
        <f>'PO analyseblad'!Q57</f>
        <v>0</v>
      </c>
      <c r="T64" s="224"/>
      <c r="U64" s="225">
        <f>'PO analyseblad'!R57</f>
        <v>0</v>
      </c>
      <c r="V64" s="226" t="b">
        <f>'PO analyseblad'!S57</f>
        <v>0</v>
      </c>
      <c r="W64" s="207"/>
      <c r="X64" s="227">
        <f>Invulblad!L59</f>
        <v>0</v>
      </c>
      <c r="Y64" s="228">
        <f>Invulblad!M59</f>
        <v>0</v>
      </c>
      <c r="Z64" s="229">
        <f>Invulblad!N59</f>
        <v>0</v>
      </c>
      <c r="AA64" s="211"/>
      <c r="AB64" s="212">
        <f>Invulblad!O59</f>
        <v>0</v>
      </c>
    </row>
    <row r="65" spans="2:28" s="85" customFormat="1" ht="12.75" customHeight="1" x14ac:dyDescent="0.25">
      <c r="B65" s="213">
        <f>Invulblad!B60</f>
        <v>56</v>
      </c>
      <c r="C65" s="214">
        <f>Invulblad!C60</f>
        <v>0</v>
      </c>
      <c r="D65" s="214">
        <f>Invulblad!D60</f>
        <v>0</v>
      </c>
      <c r="E65" s="215">
        <f>Invulblad!E60</f>
        <v>0</v>
      </c>
      <c r="F65" s="215">
        <f>Invulblad!F60</f>
        <v>0</v>
      </c>
      <c r="G65" s="215">
        <f>Invulblad!G60</f>
        <v>0</v>
      </c>
      <c r="H65" s="216">
        <f>Invulblad!H60</f>
        <v>0</v>
      </c>
      <c r="I65" s="217">
        <f>Invulblad!I60</f>
        <v>0</v>
      </c>
      <c r="J65" s="198"/>
      <c r="K65" s="218">
        <f>'PO analyseblad'!J58</f>
        <v>0</v>
      </c>
      <c r="L65" s="219" t="b">
        <f>'PO analyseblad'!K58</f>
        <v>0</v>
      </c>
      <c r="M65" s="220">
        <f>'PO analyseblad'!L58</f>
        <v>0.7</v>
      </c>
      <c r="N65" s="221">
        <f>'PO analyseblad'!M58</f>
        <v>0</v>
      </c>
      <c r="O65" s="203"/>
      <c r="P65" s="218">
        <f>'PO analyseblad'!N58</f>
        <v>0</v>
      </c>
      <c r="Q65" s="222" t="b">
        <f>'PO analyseblad'!O58</f>
        <v>0</v>
      </c>
      <c r="R65" s="222">
        <f>'PO analyseblad'!P58</f>
        <v>0.3</v>
      </c>
      <c r="S65" s="223">
        <f>'PO analyseblad'!Q58</f>
        <v>0</v>
      </c>
      <c r="T65" s="224"/>
      <c r="U65" s="225">
        <f>'PO analyseblad'!R58</f>
        <v>0</v>
      </c>
      <c r="V65" s="226" t="b">
        <f>'PO analyseblad'!S58</f>
        <v>0</v>
      </c>
      <c r="W65" s="207"/>
      <c r="X65" s="227">
        <f>Invulblad!L60</f>
        <v>0</v>
      </c>
      <c r="Y65" s="228">
        <f>Invulblad!M60</f>
        <v>0</v>
      </c>
      <c r="Z65" s="229">
        <f>Invulblad!N60</f>
        <v>0</v>
      </c>
      <c r="AA65" s="211"/>
      <c r="AB65" s="212">
        <f>Invulblad!O60</f>
        <v>0</v>
      </c>
    </row>
    <row r="66" spans="2:28" s="85" customFormat="1" ht="12.75" customHeight="1" x14ac:dyDescent="0.25">
      <c r="B66" s="213">
        <f>Invulblad!B61</f>
        <v>57</v>
      </c>
      <c r="C66" s="214">
        <f>Invulblad!C61</f>
        <v>0</v>
      </c>
      <c r="D66" s="214">
        <f>Invulblad!D61</f>
        <v>0</v>
      </c>
      <c r="E66" s="215">
        <f>Invulblad!E61</f>
        <v>0</v>
      </c>
      <c r="F66" s="215">
        <f>Invulblad!F61</f>
        <v>0</v>
      </c>
      <c r="G66" s="215">
        <f>Invulblad!G61</f>
        <v>0</v>
      </c>
      <c r="H66" s="216">
        <f>Invulblad!H61</f>
        <v>0</v>
      </c>
      <c r="I66" s="217">
        <f>Invulblad!I61</f>
        <v>0</v>
      </c>
      <c r="J66" s="198"/>
      <c r="K66" s="218">
        <f>'PO analyseblad'!J59</f>
        <v>0</v>
      </c>
      <c r="L66" s="219" t="b">
        <f>'PO analyseblad'!K59</f>
        <v>0</v>
      </c>
      <c r="M66" s="220">
        <f>'PO analyseblad'!L59</f>
        <v>0.7</v>
      </c>
      <c r="N66" s="221">
        <f>'PO analyseblad'!M59</f>
        <v>0</v>
      </c>
      <c r="O66" s="203"/>
      <c r="P66" s="218">
        <f>'PO analyseblad'!N59</f>
        <v>0</v>
      </c>
      <c r="Q66" s="222" t="b">
        <f>'PO analyseblad'!O59</f>
        <v>0</v>
      </c>
      <c r="R66" s="222">
        <f>'PO analyseblad'!P59</f>
        <v>0.3</v>
      </c>
      <c r="S66" s="223">
        <f>'PO analyseblad'!Q59</f>
        <v>0</v>
      </c>
      <c r="T66" s="224"/>
      <c r="U66" s="225">
        <f>'PO analyseblad'!R59</f>
        <v>0</v>
      </c>
      <c r="V66" s="226" t="b">
        <f>'PO analyseblad'!S59</f>
        <v>0</v>
      </c>
      <c r="W66" s="207"/>
      <c r="X66" s="227">
        <f>Invulblad!L61</f>
        <v>0</v>
      </c>
      <c r="Y66" s="228">
        <f>Invulblad!M61</f>
        <v>0</v>
      </c>
      <c r="Z66" s="229">
        <f>Invulblad!N61</f>
        <v>0</v>
      </c>
      <c r="AA66" s="211"/>
      <c r="AB66" s="212">
        <f>Invulblad!O61</f>
        <v>0</v>
      </c>
    </row>
    <row r="67" spans="2:28" s="85" customFormat="1" ht="12.75" customHeight="1" x14ac:dyDescent="0.25">
      <c r="B67" s="213">
        <f>Invulblad!B62</f>
        <v>58</v>
      </c>
      <c r="C67" s="214">
        <f>Invulblad!C62</f>
        <v>0</v>
      </c>
      <c r="D67" s="214">
        <f>Invulblad!D62</f>
        <v>0</v>
      </c>
      <c r="E67" s="215">
        <f>Invulblad!E62</f>
        <v>0</v>
      </c>
      <c r="F67" s="215">
        <f>Invulblad!F62</f>
        <v>0</v>
      </c>
      <c r="G67" s="215">
        <f>Invulblad!G62</f>
        <v>0</v>
      </c>
      <c r="H67" s="216">
        <f>Invulblad!H62</f>
        <v>0</v>
      </c>
      <c r="I67" s="217">
        <f>Invulblad!I62</f>
        <v>0</v>
      </c>
      <c r="J67" s="198"/>
      <c r="K67" s="218">
        <f>'PO analyseblad'!J60</f>
        <v>0</v>
      </c>
      <c r="L67" s="219" t="b">
        <f>'PO analyseblad'!K60</f>
        <v>0</v>
      </c>
      <c r="M67" s="220">
        <f>'PO analyseblad'!L60</f>
        <v>0.7</v>
      </c>
      <c r="N67" s="221">
        <f>'PO analyseblad'!M60</f>
        <v>0</v>
      </c>
      <c r="O67" s="203"/>
      <c r="P67" s="218">
        <f>'PO analyseblad'!N60</f>
        <v>0</v>
      </c>
      <c r="Q67" s="222" t="b">
        <f>'PO analyseblad'!O60</f>
        <v>0</v>
      </c>
      <c r="R67" s="222">
        <f>'PO analyseblad'!P60</f>
        <v>0.3</v>
      </c>
      <c r="S67" s="223">
        <f>'PO analyseblad'!Q60</f>
        <v>0</v>
      </c>
      <c r="T67" s="224"/>
      <c r="U67" s="225">
        <f>'PO analyseblad'!R60</f>
        <v>0</v>
      </c>
      <c r="V67" s="226" t="b">
        <f>'PO analyseblad'!S60</f>
        <v>0</v>
      </c>
      <c r="W67" s="207"/>
      <c r="X67" s="227">
        <f>Invulblad!L62</f>
        <v>0</v>
      </c>
      <c r="Y67" s="228">
        <f>Invulblad!M62</f>
        <v>0</v>
      </c>
      <c r="Z67" s="229">
        <f>Invulblad!N62</f>
        <v>0</v>
      </c>
      <c r="AA67" s="211"/>
      <c r="AB67" s="212">
        <f>Invulblad!O62</f>
        <v>0</v>
      </c>
    </row>
    <row r="68" spans="2:28" s="85" customFormat="1" ht="12.75" customHeight="1" x14ac:dyDescent="0.25">
      <c r="B68" s="213">
        <f>Invulblad!B63</f>
        <v>59</v>
      </c>
      <c r="C68" s="214">
        <f>Invulblad!C63</f>
        <v>0</v>
      </c>
      <c r="D68" s="214">
        <f>Invulblad!D63</f>
        <v>0</v>
      </c>
      <c r="E68" s="215">
        <f>Invulblad!E63</f>
        <v>0</v>
      </c>
      <c r="F68" s="215">
        <f>Invulblad!F63</f>
        <v>0</v>
      </c>
      <c r="G68" s="215">
        <f>Invulblad!G63</f>
        <v>0</v>
      </c>
      <c r="H68" s="216">
        <f>Invulblad!H63</f>
        <v>0</v>
      </c>
      <c r="I68" s="217">
        <f>Invulblad!I63</f>
        <v>0</v>
      </c>
      <c r="J68" s="198"/>
      <c r="K68" s="218">
        <f>'PO analyseblad'!J61</f>
        <v>0</v>
      </c>
      <c r="L68" s="219" t="b">
        <f>'PO analyseblad'!K61</f>
        <v>0</v>
      </c>
      <c r="M68" s="220">
        <f>'PO analyseblad'!L61</f>
        <v>0.7</v>
      </c>
      <c r="N68" s="221">
        <f>'PO analyseblad'!M61</f>
        <v>0</v>
      </c>
      <c r="O68" s="203"/>
      <c r="P68" s="218">
        <f>'PO analyseblad'!N61</f>
        <v>0</v>
      </c>
      <c r="Q68" s="222" t="b">
        <f>'PO analyseblad'!O61</f>
        <v>0</v>
      </c>
      <c r="R68" s="222">
        <f>'PO analyseblad'!P61</f>
        <v>0.3</v>
      </c>
      <c r="S68" s="223">
        <f>'PO analyseblad'!Q61</f>
        <v>0</v>
      </c>
      <c r="T68" s="224"/>
      <c r="U68" s="225">
        <f>'PO analyseblad'!R61</f>
        <v>0</v>
      </c>
      <c r="V68" s="226" t="b">
        <f>'PO analyseblad'!S61</f>
        <v>0</v>
      </c>
      <c r="W68" s="207"/>
      <c r="X68" s="227">
        <f>Invulblad!L63</f>
        <v>0</v>
      </c>
      <c r="Y68" s="228">
        <f>Invulblad!M63</f>
        <v>0</v>
      </c>
      <c r="Z68" s="229">
        <f>Invulblad!N63</f>
        <v>0</v>
      </c>
      <c r="AA68" s="211"/>
      <c r="AB68" s="212">
        <f>Invulblad!O63</f>
        <v>0</v>
      </c>
    </row>
    <row r="69" spans="2:28" s="85" customFormat="1" ht="12.75" customHeight="1" x14ac:dyDescent="0.25">
      <c r="B69" s="213">
        <f>Invulblad!B64</f>
        <v>60</v>
      </c>
      <c r="C69" s="214">
        <f>Invulblad!C64</f>
        <v>0</v>
      </c>
      <c r="D69" s="214">
        <f>Invulblad!D64</f>
        <v>0</v>
      </c>
      <c r="E69" s="215">
        <f>Invulblad!E64</f>
        <v>0</v>
      </c>
      <c r="F69" s="215">
        <f>Invulblad!F64</f>
        <v>0</v>
      </c>
      <c r="G69" s="215">
        <f>Invulblad!G64</f>
        <v>0</v>
      </c>
      <c r="H69" s="216">
        <f>Invulblad!H64</f>
        <v>0</v>
      </c>
      <c r="I69" s="217">
        <f>Invulblad!I64</f>
        <v>0</v>
      </c>
      <c r="J69" s="198"/>
      <c r="K69" s="218">
        <f>'PO analyseblad'!J62</f>
        <v>0</v>
      </c>
      <c r="L69" s="219" t="b">
        <f>'PO analyseblad'!K62</f>
        <v>0</v>
      </c>
      <c r="M69" s="220">
        <f>'PO analyseblad'!L62</f>
        <v>0.7</v>
      </c>
      <c r="N69" s="221">
        <f>'PO analyseblad'!M62</f>
        <v>0</v>
      </c>
      <c r="O69" s="203"/>
      <c r="P69" s="218">
        <f>'PO analyseblad'!N62</f>
        <v>0</v>
      </c>
      <c r="Q69" s="222" t="b">
        <f>'PO analyseblad'!O62</f>
        <v>0</v>
      </c>
      <c r="R69" s="222">
        <f>'PO analyseblad'!P62</f>
        <v>0.3</v>
      </c>
      <c r="S69" s="223">
        <f>'PO analyseblad'!Q62</f>
        <v>0</v>
      </c>
      <c r="T69" s="224"/>
      <c r="U69" s="225">
        <f>'PO analyseblad'!R62</f>
        <v>0</v>
      </c>
      <c r="V69" s="226" t="b">
        <f>'PO analyseblad'!S62</f>
        <v>0</v>
      </c>
      <c r="W69" s="207"/>
      <c r="X69" s="227">
        <f>Invulblad!L64</f>
        <v>0</v>
      </c>
      <c r="Y69" s="228">
        <f>Invulblad!M64</f>
        <v>0</v>
      </c>
      <c r="Z69" s="229">
        <f>Invulblad!N64</f>
        <v>0</v>
      </c>
      <c r="AA69" s="211"/>
      <c r="AB69" s="212">
        <f>Invulblad!O64</f>
        <v>0</v>
      </c>
    </row>
    <row r="70" spans="2:28" s="85" customFormat="1" ht="12.75" customHeight="1" x14ac:dyDescent="0.25">
      <c r="B70" s="213">
        <f>Invulblad!B65</f>
        <v>61</v>
      </c>
      <c r="C70" s="214">
        <f>Invulblad!C65</f>
        <v>0</v>
      </c>
      <c r="D70" s="214">
        <f>Invulblad!D65</f>
        <v>0</v>
      </c>
      <c r="E70" s="215">
        <f>Invulblad!E65</f>
        <v>0</v>
      </c>
      <c r="F70" s="215">
        <f>Invulblad!F65</f>
        <v>0</v>
      </c>
      <c r="G70" s="215">
        <f>Invulblad!G65</f>
        <v>0</v>
      </c>
      <c r="H70" s="216">
        <f>Invulblad!H65</f>
        <v>0</v>
      </c>
      <c r="I70" s="217">
        <f>Invulblad!I65</f>
        <v>0</v>
      </c>
      <c r="J70" s="198"/>
      <c r="K70" s="218">
        <f>'PO analyseblad'!J63</f>
        <v>0</v>
      </c>
      <c r="L70" s="219" t="b">
        <f>'PO analyseblad'!K63</f>
        <v>0</v>
      </c>
      <c r="M70" s="220">
        <f>'PO analyseblad'!L63</f>
        <v>0.7</v>
      </c>
      <c r="N70" s="221">
        <f>'PO analyseblad'!M63</f>
        <v>0</v>
      </c>
      <c r="O70" s="203"/>
      <c r="P70" s="218">
        <f>'PO analyseblad'!N63</f>
        <v>0</v>
      </c>
      <c r="Q70" s="222" t="b">
        <f>'PO analyseblad'!O63</f>
        <v>0</v>
      </c>
      <c r="R70" s="222">
        <f>'PO analyseblad'!P63</f>
        <v>0.3</v>
      </c>
      <c r="S70" s="223">
        <f>'PO analyseblad'!Q63</f>
        <v>0</v>
      </c>
      <c r="T70" s="224"/>
      <c r="U70" s="225">
        <f>'PO analyseblad'!R63</f>
        <v>0</v>
      </c>
      <c r="V70" s="226" t="b">
        <f>'PO analyseblad'!S63</f>
        <v>0</v>
      </c>
      <c r="W70" s="207"/>
      <c r="X70" s="227">
        <f>Invulblad!L65</f>
        <v>0</v>
      </c>
      <c r="Y70" s="228">
        <f>Invulblad!M65</f>
        <v>0</v>
      </c>
      <c r="Z70" s="229">
        <f>Invulblad!N65</f>
        <v>0</v>
      </c>
      <c r="AA70" s="211"/>
      <c r="AB70" s="212">
        <f>Invulblad!O65</f>
        <v>0</v>
      </c>
    </row>
    <row r="71" spans="2:28" s="85" customFormat="1" ht="12.75" customHeight="1" x14ac:dyDescent="0.25">
      <c r="B71" s="213">
        <f>Invulblad!B66</f>
        <v>62</v>
      </c>
      <c r="C71" s="214">
        <f>Invulblad!C66</f>
        <v>0</v>
      </c>
      <c r="D71" s="214">
        <f>Invulblad!D66</f>
        <v>0</v>
      </c>
      <c r="E71" s="215">
        <f>Invulblad!E66</f>
        <v>0</v>
      </c>
      <c r="F71" s="215">
        <f>Invulblad!F66</f>
        <v>0</v>
      </c>
      <c r="G71" s="215">
        <f>Invulblad!G66</f>
        <v>0</v>
      </c>
      <c r="H71" s="216">
        <f>Invulblad!H66</f>
        <v>0</v>
      </c>
      <c r="I71" s="217">
        <f>Invulblad!I66</f>
        <v>0</v>
      </c>
      <c r="J71" s="198"/>
      <c r="K71" s="218">
        <f>'PO analyseblad'!J64</f>
        <v>0</v>
      </c>
      <c r="L71" s="219" t="b">
        <f>'PO analyseblad'!K64</f>
        <v>0</v>
      </c>
      <c r="M71" s="220">
        <f>'PO analyseblad'!L64</f>
        <v>0.7</v>
      </c>
      <c r="N71" s="221">
        <f>'PO analyseblad'!M64</f>
        <v>0</v>
      </c>
      <c r="O71" s="203"/>
      <c r="P71" s="218">
        <f>'PO analyseblad'!N64</f>
        <v>0</v>
      </c>
      <c r="Q71" s="222" t="b">
        <f>'PO analyseblad'!O64</f>
        <v>0</v>
      </c>
      <c r="R71" s="222">
        <f>'PO analyseblad'!P64</f>
        <v>0.3</v>
      </c>
      <c r="S71" s="223">
        <f>'PO analyseblad'!Q64</f>
        <v>0</v>
      </c>
      <c r="T71" s="224"/>
      <c r="U71" s="225">
        <f>'PO analyseblad'!R64</f>
        <v>0</v>
      </c>
      <c r="V71" s="226" t="b">
        <f>'PO analyseblad'!S64</f>
        <v>0</v>
      </c>
      <c r="W71" s="207"/>
      <c r="X71" s="227">
        <f>Invulblad!L66</f>
        <v>0</v>
      </c>
      <c r="Y71" s="228">
        <f>Invulblad!M66</f>
        <v>0</v>
      </c>
      <c r="Z71" s="229">
        <f>Invulblad!N66</f>
        <v>0</v>
      </c>
      <c r="AA71" s="211"/>
      <c r="AB71" s="212">
        <f>Invulblad!O66</f>
        <v>0</v>
      </c>
    </row>
    <row r="72" spans="2:28" s="85" customFormat="1" ht="12.75" customHeight="1" x14ac:dyDescent="0.25">
      <c r="B72" s="213">
        <f>Invulblad!B67</f>
        <v>63</v>
      </c>
      <c r="C72" s="214">
        <f>Invulblad!C67</f>
        <v>0</v>
      </c>
      <c r="D72" s="214">
        <f>Invulblad!D67</f>
        <v>0</v>
      </c>
      <c r="E72" s="215">
        <f>Invulblad!E67</f>
        <v>0</v>
      </c>
      <c r="F72" s="215">
        <f>Invulblad!F67</f>
        <v>0</v>
      </c>
      <c r="G72" s="215">
        <f>Invulblad!G67</f>
        <v>0</v>
      </c>
      <c r="H72" s="216">
        <f>Invulblad!H67</f>
        <v>0</v>
      </c>
      <c r="I72" s="217">
        <f>Invulblad!I67</f>
        <v>0</v>
      </c>
      <c r="J72" s="198"/>
      <c r="K72" s="218">
        <f>'PO analyseblad'!J65</f>
        <v>0</v>
      </c>
      <c r="L72" s="219" t="b">
        <f>'PO analyseblad'!K65</f>
        <v>0</v>
      </c>
      <c r="M72" s="220">
        <f>'PO analyseblad'!L65</f>
        <v>0.7</v>
      </c>
      <c r="N72" s="221">
        <f>'PO analyseblad'!M65</f>
        <v>0</v>
      </c>
      <c r="O72" s="203"/>
      <c r="P72" s="218">
        <f>'PO analyseblad'!N65</f>
        <v>0</v>
      </c>
      <c r="Q72" s="222" t="b">
        <f>'PO analyseblad'!O65</f>
        <v>0</v>
      </c>
      <c r="R72" s="222">
        <f>'PO analyseblad'!P65</f>
        <v>0.3</v>
      </c>
      <c r="S72" s="223">
        <f>'PO analyseblad'!Q65</f>
        <v>0</v>
      </c>
      <c r="T72" s="224"/>
      <c r="U72" s="225">
        <f>'PO analyseblad'!R65</f>
        <v>0</v>
      </c>
      <c r="V72" s="226" t="b">
        <f>'PO analyseblad'!S65</f>
        <v>0</v>
      </c>
      <c r="W72" s="207"/>
      <c r="X72" s="227">
        <f>Invulblad!L67</f>
        <v>0</v>
      </c>
      <c r="Y72" s="228">
        <f>Invulblad!M67</f>
        <v>0</v>
      </c>
      <c r="Z72" s="229">
        <f>Invulblad!N67</f>
        <v>0</v>
      </c>
      <c r="AA72" s="211"/>
      <c r="AB72" s="212">
        <f>Invulblad!O67</f>
        <v>0</v>
      </c>
    </row>
    <row r="73" spans="2:28" s="85" customFormat="1" ht="12.75" customHeight="1" x14ac:dyDescent="0.25">
      <c r="B73" s="213">
        <f>Invulblad!B68</f>
        <v>64</v>
      </c>
      <c r="C73" s="214">
        <f>Invulblad!C68</f>
        <v>0</v>
      </c>
      <c r="D73" s="214">
        <f>Invulblad!D68</f>
        <v>0</v>
      </c>
      <c r="E73" s="215">
        <f>Invulblad!E68</f>
        <v>0</v>
      </c>
      <c r="F73" s="215">
        <f>Invulblad!F68</f>
        <v>0</v>
      </c>
      <c r="G73" s="215">
        <f>Invulblad!G68</f>
        <v>0</v>
      </c>
      <c r="H73" s="216">
        <f>Invulblad!H68</f>
        <v>0</v>
      </c>
      <c r="I73" s="217">
        <f>Invulblad!I68</f>
        <v>0</v>
      </c>
      <c r="J73" s="198"/>
      <c r="K73" s="218">
        <f>'PO analyseblad'!J66</f>
        <v>0</v>
      </c>
      <c r="L73" s="219" t="b">
        <f>'PO analyseblad'!K66</f>
        <v>0</v>
      </c>
      <c r="M73" s="220">
        <f>'PO analyseblad'!L66</f>
        <v>0.7</v>
      </c>
      <c r="N73" s="221">
        <f>'PO analyseblad'!M66</f>
        <v>0</v>
      </c>
      <c r="O73" s="203"/>
      <c r="P73" s="218">
        <f>'PO analyseblad'!N66</f>
        <v>0</v>
      </c>
      <c r="Q73" s="222" t="b">
        <f>'PO analyseblad'!O66</f>
        <v>0</v>
      </c>
      <c r="R73" s="222">
        <f>'PO analyseblad'!P66</f>
        <v>0.3</v>
      </c>
      <c r="S73" s="223">
        <f>'PO analyseblad'!Q66</f>
        <v>0</v>
      </c>
      <c r="T73" s="224"/>
      <c r="U73" s="225">
        <f>'PO analyseblad'!R66</f>
        <v>0</v>
      </c>
      <c r="V73" s="226" t="b">
        <f>'PO analyseblad'!S66</f>
        <v>0</v>
      </c>
      <c r="W73" s="207"/>
      <c r="X73" s="227">
        <f>Invulblad!L68</f>
        <v>0</v>
      </c>
      <c r="Y73" s="228">
        <f>Invulblad!M68</f>
        <v>0</v>
      </c>
      <c r="Z73" s="229">
        <f>Invulblad!N68</f>
        <v>0</v>
      </c>
      <c r="AA73" s="211"/>
      <c r="AB73" s="212">
        <f>Invulblad!O68</f>
        <v>0</v>
      </c>
    </row>
    <row r="74" spans="2:28" s="85" customFormat="1" ht="12.75" customHeight="1" x14ac:dyDescent="0.25">
      <c r="B74" s="213">
        <f>Invulblad!B69</f>
        <v>65</v>
      </c>
      <c r="C74" s="214">
        <f>Invulblad!C69</f>
        <v>0</v>
      </c>
      <c r="D74" s="214">
        <f>Invulblad!D69</f>
        <v>0</v>
      </c>
      <c r="E74" s="215">
        <f>Invulblad!E69</f>
        <v>0</v>
      </c>
      <c r="F74" s="215">
        <f>Invulblad!F69</f>
        <v>0</v>
      </c>
      <c r="G74" s="215">
        <f>Invulblad!G69</f>
        <v>0</v>
      </c>
      <c r="H74" s="216">
        <f>Invulblad!H69</f>
        <v>0</v>
      </c>
      <c r="I74" s="217">
        <f>Invulblad!I69</f>
        <v>0</v>
      </c>
      <c r="J74" s="198"/>
      <c r="K74" s="218">
        <f>'PO analyseblad'!J67</f>
        <v>0</v>
      </c>
      <c r="L74" s="219" t="b">
        <f>'PO analyseblad'!K67</f>
        <v>0</v>
      </c>
      <c r="M74" s="220">
        <f>'PO analyseblad'!L67</f>
        <v>0.7</v>
      </c>
      <c r="N74" s="221">
        <f>'PO analyseblad'!M67</f>
        <v>0</v>
      </c>
      <c r="O74" s="203"/>
      <c r="P74" s="218">
        <f>'PO analyseblad'!N67</f>
        <v>0</v>
      </c>
      <c r="Q74" s="222" t="b">
        <f>'PO analyseblad'!O67</f>
        <v>0</v>
      </c>
      <c r="R74" s="222">
        <f>'PO analyseblad'!P67</f>
        <v>0.3</v>
      </c>
      <c r="S74" s="223">
        <f>'PO analyseblad'!Q67</f>
        <v>0</v>
      </c>
      <c r="T74" s="224"/>
      <c r="U74" s="225">
        <f>'PO analyseblad'!R67</f>
        <v>0</v>
      </c>
      <c r="V74" s="226" t="b">
        <f>'PO analyseblad'!S67</f>
        <v>0</v>
      </c>
      <c r="W74" s="207"/>
      <c r="X74" s="227">
        <f>Invulblad!L69</f>
        <v>0</v>
      </c>
      <c r="Y74" s="228">
        <f>Invulblad!M69</f>
        <v>0</v>
      </c>
      <c r="Z74" s="229">
        <f>Invulblad!N69</f>
        <v>0</v>
      </c>
      <c r="AA74" s="211"/>
      <c r="AB74" s="212">
        <f>Invulblad!O69</f>
        <v>0</v>
      </c>
    </row>
    <row r="75" spans="2:28" s="85" customFormat="1" ht="12.75" customHeight="1" x14ac:dyDescent="0.25">
      <c r="B75" s="213">
        <f>Invulblad!B70</f>
        <v>66</v>
      </c>
      <c r="C75" s="214">
        <f>Invulblad!C70</f>
        <v>0</v>
      </c>
      <c r="D75" s="214">
        <f>Invulblad!D70</f>
        <v>0</v>
      </c>
      <c r="E75" s="215">
        <f>Invulblad!E70</f>
        <v>0</v>
      </c>
      <c r="F75" s="215">
        <f>Invulblad!F70</f>
        <v>0</v>
      </c>
      <c r="G75" s="215">
        <f>Invulblad!G70</f>
        <v>0</v>
      </c>
      <c r="H75" s="216">
        <f>Invulblad!H70</f>
        <v>0</v>
      </c>
      <c r="I75" s="217">
        <f>Invulblad!I70</f>
        <v>0</v>
      </c>
      <c r="J75" s="198"/>
      <c r="K75" s="218">
        <f>'PO analyseblad'!J68</f>
        <v>0</v>
      </c>
      <c r="L75" s="219" t="b">
        <f>'PO analyseblad'!K68</f>
        <v>0</v>
      </c>
      <c r="M75" s="220">
        <f>'PO analyseblad'!L68</f>
        <v>0.7</v>
      </c>
      <c r="N75" s="221">
        <f>'PO analyseblad'!M68</f>
        <v>0</v>
      </c>
      <c r="O75" s="203"/>
      <c r="P75" s="218">
        <f>'PO analyseblad'!N68</f>
        <v>0</v>
      </c>
      <c r="Q75" s="222" t="b">
        <f>'PO analyseblad'!O68</f>
        <v>0</v>
      </c>
      <c r="R75" s="222">
        <f>'PO analyseblad'!P68</f>
        <v>0.3</v>
      </c>
      <c r="S75" s="223">
        <f>'PO analyseblad'!Q68</f>
        <v>0</v>
      </c>
      <c r="T75" s="224"/>
      <c r="U75" s="225">
        <f>'PO analyseblad'!R68</f>
        <v>0</v>
      </c>
      <c r="V75" s="226" t="b">
        <f>'PO analyseblad'!S68</f>
        <v>0</v>
      </c>
      <c r="W75" s="207"/>
      <c r="X75" s="227">
        <f>Invulblad!L70</f>
        <v>0</v>
      </c>
      <c r="Y75" s="228">
        <f>Invulblad!M70</f>
        <v>0</v>
      </c>
      <c r="Z75" s="229">
        <f>Invulblad!N70</f>
        <v>0</v>
      </c>
      <c r="AA75" s="211"/>
      <c r="AB75" s="212">
        <f>Invulblad!O70</f>
        <v>0</v>
      </c>
    </row>
    <row r="76" spans="2:28" s="85" customFormat="1" ht="12.75" customHeight="1" x14ac:dyDescent="0.25">
      <c r="B76" s="213">
        <f>Invulblad!B71</f>
        <v>67</v>
      </c>
      <c r="C76" s="214">
        <f>Invulblad!C71</f>
        <v>0</v>
      </c>
      <c r="D76" s="214">
        <f>Invulblad!D71</f>
        <v>0</v>
      </c>
      <c r="E76" s="215">
        <f>Invulblad!E71</f>
        <v>0</v>
      </c>
      <c r="F76" s="215">
        <f>Invulblad!F71</f>
        <v>0</v>
      </c>
      <c r="G76" s="215">
        <f>Invulblad!G71</f>
        <v>0</v>
      </c>
      <c r="H76" s="216">
        <f>Invulblad!H71</f>
        <v>0</v>
      </c>
      <c r="I76" s="217">
        <f>Invulblad!I71</f>
        <v>0</v>
      </c>
      <c r="J76" s="198"/>
      <c r="K76" s="218">
        <f>'PO analyseblad'!J69</f>
        <v>0</v>
      </c>
      <c r="L76" s="219" t="b">
        <f>'PO analyseblad'!K69</f>
        <v>0</v>
      </c>
      <c r="M76" s="220">
        <f>'PO analyseblad'!L69</f>
        <v>0.7</v>
      </c>
      <c r="N76" s="221">
        <f>'PO analyseblad'!M69</f>
        <v>0</v>
      </c>
      <c r="O76" s="203"/>
      <c r="P76" s="218">
        <f>'PO analyseblad'!N69</f>
        <v>0</v>
      </c>
      <c r="Q76" s="222" t="b">
        <f>'PO analyseblad'!O69</f>
        <v>0</v>
      </c>
      <c r="R76" s="222">
        <f>'PO analyseblad'!P69</f>
        <v>0.3</v>
      </c>
      <c r="S76" s="223">
        <f>'PO analyseblad'!Q69</f>
        <v>0</v>
      </c>
      <c r="T76" s="224"/>
      <c r="U76" s="225">
        <f>'PO analyseblad'!R69</f>
        <v>0</v>
      </c>
      <c r="V76" s="226" t="b">
        <f>'PO analyseblad'!S69</f>
        <v>0</v>
      </c>
      <c r="W76" s="207"/>
      <c r="X76" s="227">
        <f>Invulblad!L71</f>
        <v>0</v>
      </c>
      <c r="Y76" s="228">
        <f>Invulblad!M71</f>
        <v>0</v>
      </c>
      <c r="Z76" s="229">
        <f>Invulblad!N71</f>
        <v>0</v>
      </c>
      <c r="AA76" s="211"/>
      <c r="AB76" s="212">
        <f>Invulblad!O71</f>
        <v>0</v>
      </c>
    </row>
    <row r="77" spans="2:28" s="85" customFormat="1" ht="12.75" customHeight="1" x14ac:dyDescent="0.25">
      <c r="B77" s="213">
        <f>Invulblad!B72</f>
        <v>68</v>
      </c>
      <c r="C77" s="214">
        <f>Invulblad!C72</f>
        <v>0</v>
      </c>
      <c r="D77" s="214">
        <f>Invulblad!D72</f>
        <v>0</v>
      </c>
      <c r="E77" s="215">
        <f>Invulblad!E72</f>
        <v>0</v>
      </c>
      <c r="F77" s="215">
        <f>Invulblad!F72</f>
        <v>0</v>
      </c>
      <c r="G77" s="215">
        <f>Invulblad!G72</f>
        <v>0</v>
      </c>
      <c r="H77" s="216">
        <f>Invulblad!H72</f>
        <v>0</v>
      </c>
      <c r="I77" s="217">
        <f>Invulblad!I72</f>
        <v>0</v>
      </c>
      <c r="J77" s="198"/>
      <c r="K77" s="218">
        <f>'PO analyseblad'!J70</f>
        <v>0</v>
      </c>
      <c r="L77" s="219" t="b">
        <f>'PO analyseblad'!K70</f>
        <v>0</v>
      </c>
      <c r="M77" s="220">
        <f>'PO analyseblad'!L70</f>
        <v>0.7</v>
      </c>
      <c r="N77" s="221">
        <f>'PO analyseblad'!M70</f>
        <v>0</v>
      </c>
      <c r="O77" s="203"/>
      <c r="P77" s="218">
        <f>'PO analyseblad'!N70</f>
        <v>0</v>
      </c>
      <c r="Q77" s="222" t="b">
        <f>'PO analyseblad'!O70</f>
        <v>0</v>
      </c>
      <c r="R77" s="222">
        <f>'PO analyseblad'!P70</f>
        <v>0.3</v>
      </c>
      <c r="S77" s="223">
        <f>'PO analyseblad'!Q70</f>
        <v>0</v>
      </c>
      <c r="T77" s="224"/>
      <c r="U77" s="225">
        <f>'PO analyseblad'!R70</f>
        <v>0</v>
      </c>
      <c r="V77" s="226" t="b">
        <f>'PO analyseblad'!S70</f>
        <v>0</v>
      </c>
      <c r="W77" s="207"/>
      <c r="X77" s="227">
        <f>Invulblad!L72</f>
        <v>0</v>
      </c>
      <c r="Y77" s="228">
        <f>Invulblad!M72</f>
        <v>0</v>
      </c>
      <c r="Z77" s="229">
        <f>Invulblad!N72</f>
        <v>0</v>
      </c>
      <c r="AA77" s="211"/>
      <c r="AB77" s="212">
        <f>Invulblad!O72</f>
        <v>0</v>
      </c>
    </row>
    <row r="78" spans="2:28" s="85" customFormat="1" ht="12.75" customHeight="1" x14ac:dyDescent="0.25">
      <c r="B78" s="213">
        <f>Invulblad!B73</f>
        <v>69</v>
      </c>
      <c r="C78" s="214">
        <f>Invulblad!C73</f>
        <v>0</v>
      </c>
      <c r="D78" s="214">
        <f>Invulblad!D73</f>
        <v>0</v>
      </c>
      <c r="E78" s="215">
        <f>Invulblad!E73</f>
        <v>0</v>
      </c>
      <c r="F78" s="215">
        <f>Invulblad!F73</f>
        <v>0</v>
      </c>
      <c r="G78" s="215">
        <f>Invulblad!G73</f>
        <v>0</v>
      </c>
      <c r="H78" s="216">
        <f>Invulblad!H73</f>
        <v>0</v>
      </c>
      <c r="I78" s="217">
        <f>Invulblad!I73</f>
        <v>0</v>
      </c>
      <c r="J78" s="198"/>
      <c r="K78" s="218">
        <f>'PO analyseblad'!J71</f>
        <v>0</v>
      </c>
      <c r="L78" s="219" t="b">
        <f>'PO analyseblad'!K71</f>
        <v>0</v>
      </c>
      <c r="M78" s="220">
        <f>'PO analyseblad'!L71</f>
        <v>0.7</v>
      </c>
      <c r="N78" s="221">
        <f>'PO analyseblad'!M71</f>
        <v>0</v>
      </c>
      <c r="O78" s="203"/>
      <c r="P78" s="218">
        <f>'PO analyseblad'!N71</f>
        <v>0</v>
      </c>
      <c r="Q78" s="222" t="b">
        <f>'PO analyseblad'!O71</f>
        <v>0</v>
      </c>
      <c r="R78" s="222">
        <f>'PO analyseblad'!P71</f>
        <v>0.3</v>
      </c>
      <c r="S78" s="223">
        <f>'PO analyseblad'!Q71</f>
        <v>0</v>
      </c>
      <c r="T78" s="224"/>
      <c r="U78" s="225">
        <f>'PO analyseblad'!R71</f>
        <v>0</v>
      </c>
      <c r="V78" s="226" t="b">
        <f>'PO analyseblad'!S71</f>
        <v>0</v>
      </c>
      <c r="W78" s="207"/>
      <c r="X78" s="227">
        <f>Invulblad!L73</f>
        <v>0</v>
      </c>
      <c r="Y78" s="228">
        <f>Invulblad!M73</f>
        <v>0</v>
      </c>
      <c r="Z78" s="229">
        <f>Invulblad!N73</f>
        <v>0</v>
      </c>
      <c r="AA78" s="211"/>
      <c r="AB78" s="212">
        <f>Invulblad!O73</f>
        <v>0</v>
      </c>
    </row>
    <row r="79" spans="2:28" s="85" customFormat="1" ht="12.75" customHeight="1" x14ac:dyDescent="0.25">
      <c r="B79" s="213">
        <f>Invulblad!B74</f>
        <v>70</v>
      </c>
      <c r="C79" s="214">
        <f>Invulblad!C74</f>
        <v>0</v>
      </c>
      <c r="D79" s="214">
        <f>Invulblad!D74</f>
        <v>0</v>
      </c>
      <c r="E79" s="215">
        <f>Invulblad!E74</f>
        <v>0</v>
      </c>
      <c r="F79" s="215">
        <f>Invulblad!F74</f>
        <v>0</v>
      </c>
      <c r="G79" s="215">
        <f>Invulblad!G74</f>
        <v>0</v>
      </c>
      <c r="H79" s="216">
        <f>Invulblad!H74</f>
        <v>0</v>
      </c>
      <c r="I79" s="217">
        <f>Invulblad!I74</f>
        <v>0</v>
      </c>
      <c r="J79" s="198"/>
      <c r="K79" s="218">
        <f>'PO analyseblad'!J72</f>
        <v>0</v>
      </c>
      <c r="L79" s="219" t="b">
        <f>'PO analyseblad'!K72</f>
        <v>0</v>
      </c>
      <c r="M79" s="220">
        <f>'PO analyseblad'!L72</f>
        <v>0.7</v>
      </c>
      <c r="N79" s="221">
        <f>'PO analyseblad'!M72</f>
        <v>0</v>
      </c>
      <c r="O79" s="203"/>
      <c r="P79" s="218">
        <f>'PO analyseblad'!N72</f>
        <v>0</v>
      </c>
      <c r="Q79" s="222" t="b">
        <f>'PO analyseblad'!O72</f>
        <v>0</v>
      </c>
      <c r="R79" s="222">
        <f>'PO analyseblad'!P72</f>
        <v>0.3</v>
      </c>
      <c r="S79" s="223">
        <f>'PO analyseblad'!Q72</f>
        <v>0</v>
      </c>
      <c r="T79" s="224"/>
      <c r="U79" s="225">
        <f>'PO analyseblad'!R72</f>
        <v>0</v>
      </c>
      <c r="V79" s="226" t="b">
        <f>'PO analyseblad'!S72</f>
        <v>0</v>
      </c>
      <c r="W79" s="207"/>
      <c r="X79" s="227">
        <f>Invulblad!L74</f>
        <v>0</v>
      </c>
      <c r="Y79" s="228">
        <f>Invulblad!M74</f>
        <v>0</v>
      </c>
      <c r="Z79" s="229">
        <f>Invulblad!N74</f>
        <v>0</v>
      </c>
      <c r="AA79" s="211"/>
      <c r="AB79" s="212">
        <f>Invulblad!O74</f>
        <v>0</v>
      </c>
    </row>
    <row r="80" spans="2:28" s="85" customFormat="1" ht="12.75" customHeight="1" x14ac:dyDescent="0.25">
      <c r="B80" s="213">
        <f>Invulblad!B75</f>
        <v>71</v>
      </c>
      <c r="C80" s="214">
        <f>Invulblad!C75</f>
        <v>0</v>
      </c>
      <c r="D80" s="214">
        <f>Invulblad!D75</f>
        <v>0</v>
      </c>
      <c r="E80" s="215">
        <f>Invulblad!E75</f>
        <v>0</v>
      </c>
      <c r="F80" s="215">
        <f>Invulblad!F75</f>
        <v>0</v>
      </c>
      <c r="G80" s="215">
        <f>Invulblad!G75</f>
        <v>0</v>
      </c>
      <c r="H80" s="216">
        <f>Invulblad!H75</f>
        <v>0</v>
      </c>
      <c r="I80" s="217">
        <f>Invulblad!I75</f>
        <v>0</v>
      </c>
      <c r="J80" s="198"/>
      <c r="K80" s="218">
        <f>'PO analyseblad'!J73</f>
        <v>0</v>
      </c>
      <c r="L80" s="219" t="b">
        <f>'PO analyseblad'!K73</f>
        <v>0</v>
      </c>
      <c r="M80" s="220">
        <f>'PO analyseblad'!L73</f>
        <v>0.7</v>
      </c>
      <c r="N80" s="221">
        <f>'PO analyseblad'!M73</f>
        <v>0</v>
      </c>
      <c r="O80" s="203"/>
      <c r="P80" s="218">
        <f>'PO analyseblad'!N73</f>
        <v>0</v>
      </c>
      <c r="Q80" s="222" t="b">
        <f>'PO analyseblad'!O73</f>
        <v>0</v>
      </c>
      <c r="R80" s="222">
        <f>'PO analyseblad'!P73</f>
        <v>0.3</v>
      </c>
      <c r="S80" s="223">
        <f>'PO analyseblad'!Q73</f>
        <v>0</v>
      </c>
      <c r="T80" s="224"/>
      <c r="U80" s="225">
        <f>'PO analyseblad'!R73</f>
        <v>0</v>
      </c>
      <c r="V80" s="226" t="b">
        <f>'PO analyseblad'!S73</f>
        <v>0</v>
      </c>
      <c r="W80" s="207"/>
      <c r="X80" s="227">
        <f>Invulblad!L75</f>
        <v>0</v>
      </c>
      <c r="Y80" s="228">
        <f>Invulblad!M75</f>
        <v>0</v>
      </c>
      <c r="Z80" s="229">
        <f>Invulblad!N75</f>
        <v>0</v>
      </c>
      <c r="AA80" s="211"/>
      <c r="AB80" s="212">
        <f>Invulblad!O75</f>
        <v>0</v>
      </c>
    </row>
    <row r="81" spans="2:28" s="85" customFormat="1" ht="12.75" customHeight="1" x14ac:dyDescent="0.25">
      <c r="B81" s="213">
        <f>Invulblad!B76</f>
        <v>72</v>
      </c>
      <c r="C81" s="214">
        <f>Invulblad!C76</f>
        <v>0</v>
      </c>
      <c r="D81" s="214">
        <f>Invulblad!D76</f>
        <v>0</v>
      </c>
      <c r="E81" s="215">
        <f>Invulblad!E76</f>
        <v>0</v>
      </c>
      <c r="F81" s="215">
        <f>Invulblad!F76</f>
        <v>0</v>
      </c>
      <c r="G81" s="215">
        <f>Invulblad!G76</f>
        <v>0</v>
      </c>
      <c r="H81" s="216">
        <f>Invulblad!H76</f>
        <v>0</v>
      </c>
      <c r="I81" s="217">
        <f>Invulblad!I76</f>
        <v>0</v>
      </c>
      <c r="J81" s="198"/>
      <c r="K81" s="218">
        <f>'PO analyseblad'!J74</f>
        <v>0</v>
      </c>
      <c r="L81" s="219" t="b">
        <f>'PO analyseblad'!K74</f>
        <v>0</v>
      </c>
      <c r="M81" s="220">
        <f>'PO analyseblad'!L74</f>
        <v>0.7</v>
      </c>
      <c r="N81" s="221">
        <f>'PO analyseblad'!M74</f>
        <v>0</v>
      </c>
      <c r="O81" s="203"/>
      <c r="P81" s="218">
        <f>'PO analyseblad'!N74</f>
        <v>0</v>
      </c>
      <c r="Q81" s="222" t="b">
        <f>'PO analyseblad'!O74</f>
        <v>0</v>
      </c>
      <c r="R81" s="222">
        <f>'PO analyseblad'!P74</f>
        <v>0.3</v>
      </c>
      <c r="S81" s="223">
        <f>'PO analyseblad'!Q74</f>
        <v>0</v>
      </c>
      <c r="T81" s="224"/>
      <c r="U81" s="225">
        <f>'PO analyseblad'!R74</f>
        <v>0</v>
      </c>
      <c r="V81" s="226" t="b">
        <f>'PO analyseblad'!S74</f>
        <v>0</v>
      </c>
      <c r="W81" s="207"/>
      <c r="X81" s="227">
        <f>Invulblad!L76</f>
        <v>0</v>
      </c>
      <c r="Y81" s="228">
        <f>Invulblad!M76</f>
        <v>0</v>
      </c>
      <c r="Z81" s="229">
        <f>Invulblad!N76</f>
        <v>0</v>
      </c>
      <c r="AA81" s="211"/>
      <c r="AB81" s="212">
        <f>Invulblad!O76</f>
        <v>0</v>
      </c>
    </row>
    <row r="82" spans="2:28" s="85" customFormat="1" ht="12.75" customHeight="1" x14ac:dyDescent="0.25">
      <c r="B82" s="213">
        <f>Invulblad!B77</f>
        <v>73</v>
      </c>
      <c r="C82" s="214">
        <f>Invulblad!C77</f>
        <v>0</v>
      </c>
      <c r="D82" s="214">
        <f>Invulblad!D77</f>
        <v>0</v>
      </c>
      <c r="E82" s="215">
        <f>Invulblad!E77</f>
        <v>0</v>
      </c>
      <c r="F82" s="215">
        <f>Invulblad!F77</f>
        <v>0</v>
      </c>
      <c r="G82" s="215">
        <f>Invulblad!G77</f>
        <v>0</v>
      </c>
      <c r="H82" s="216">
        <f>Invulblad!H77</f>
        <v>0</v>
      </c>
      <c r="I82" s="217">
        <f>Invulblad!I77</f>
        <v>0</v>
      </c>
      <c r="J82" s="198"/>
      <c r="K82" s="218">
        <f>'PO analyseblad'!J75</f>
        <v>0</v>
      </c>
      <c r="L82" s="219" t="b">
        <f>'PO analyseblad'!K75</f>
        <v>0</v>
      </c>
      <c r="M82" s="220">
        <f>'PO analyseblad'!L75</f>
        <v>0.7</v>
      </c>
      <c r="N82" s="221">
        <f>'PO analyseblad'!M75</f>
        <v>0</v>
      </c>
      <c r="O82" s="203"/>
      <c r="P82" s="218">
        <f>'PO analyseblad'!N75</f>
        <v>0</v>
      </c>
      <c r="Q82" s="222" t="b">
        <f>'PO analyseblad'!O75</f>
        <v>0</v>
      </c>
      <c r="R82" s="222">
        <f>'PO analyseblad'!P75</f>
        <v>0.3</v>
      </c>
      <c r="S82" s="223">
        <f>'PO analyseblad'!Q75</f>
        <v>0</v>
      </c>
      <c r="T82" s="224"/>
      <c r="U82" s="225">
        <f>'PO analyseblad'!R75</f>
        <v>0</v>
      </c>
      <c r="V82" s="226" t="b">
        <f>'PO analyseblad'!S75</f>
        <v>0</v>
      </c>
      <c r="W82" s="207"/>
      <c r="X82" s="227">
        <f>Invulblad!L77</f>
        <v>0</v>
      </c>
      <c r="Y82" s="228">
        <f>Invulblad!M77</f>
        <v>0</v>
      </c>
      <c r="Z82" s="229">
        <f>Invulblad!N77</f>
        <v>0</v>
      </c>
      <c r="AA82" s="211"/>
      <c r="AB82" s="212">
        <f>Invulblad!O77</f>
        <v>0</v>
      </c>
    </row>
    <row r="83" spans="2:28" s="85" customFormat="1" ht="12.75" customHeight="1" x14ac:dyDescent="0.25">
      <c r="B83" s="213">
        <f>Invulblad!B78</f>
        <v>74</v>
      </c>
      <c r="C83" s="214">
        <f>Invulblad!C78</f>
        <v>0</v>
      </c>
      <c r="D83" s="214">
        <f>Invulblad!D78</f>
        <v>0</v>
      </c>
      <c r="E83" s="215">
        <f>Invulblad!E78</f>
        <v>0</v>
      </c>
      <c r="F83" s="215">
        <f>Invulblad!F78</f>
        <v>0</v>
      </c>
      <c r="G83" s="215">
        <f>Invulblad!G78</f>
        <v>0</v>
      </c>
      <c r="H83" s="216">
        <f>Invulblad!H78</f>
        <v>0</v>
      </c>
      <c r="I83" s="217">
        <f>Invulblad!I78</f>
        <v>0</v>
      </c>
      <c r="J83" s="198"/>
      <c r="K83" s="218">
        <f>'PO analyseblad'!J76</f>
        <v>0</v>
      </c>
      <c r="L83" s="219" t="b">
        <f>'PO analyseblad'!K76</f>
        <v>0</v>
      </c>
      <c r="M83" s="220">
        <f>'PO analyseblad'!L76</f>
        <v>0.7</v>
      </c>
      <c r="N83" s="221">
        <f>'PO analyseblad'!M76</f>
        <v>0</v>
      </c>
      <c r="O83" s="203"/>
      <c r="P83" s="218">
        <f>'PO analyseblad'!N76</f>
        <v>0</v>
      </c>
      <c r="Q83" s="222" t="b">
        <f>'PO analyseblad'!O76</f>
        <v>0</v>
      </c>
      <c r="R83" s="222">
        <f>'PO analyseblad'!P76</f>
        <v>0.3</v>
      </c>
      <c r="S83" s="223">
        <f>'PO analyseblad'!Q76</f>
        <v>0</v>
      </c>
      <c r="T83" s="224"/>
      <c r="U83" s="225">
        <f>'PO analyseblad'!R76</f>
        <v>0</v>
      </c>
      <c r="V83" s="226" t="b">
        <f>'PO analyseblad'!S76</f>
        <v>0</v>
      </c>
      <c r="W83" s="207"/>
      <c r="X83" s="227">
        <f>Invulblad!L78</f>
        <v>0</v>
      </c>
      <c r="Y83" s="228">
        <f>Invulblad!M78</f>
        <v>0</v>
      </c>
      <c r="Z83" s="229">
        <f>Invulblad!N78</f>
        <v>0</v>
      </c>
      <c r="AA83" s="211"/>
      <c r="AB83" s="212">
        <f>Invulblad!O78</f>
        <v>0</v>
      </c>
    </row>
    <row r="84" spans="2:28" s="85" customFormat="1" ht="12.75" customHeight="1" x14ac:dyDescent="0.25">
      <c r="B84" s="213">
        <f>Invulblad!B79</f>
        <v>75</v>
      </c>
      <c r="C84" s="214">
        <f>Invulblad!C79</f>
        <v>0</v>
      </c>
      <c r="D84" s="214">
        <f>Invulblad!D79</f>
        <v>0</v>
      </c>
      <c r="E84" s="215">
        <f>Invulblad!E79</f>
        <v>0</v>
      </c>
      <c r="F84" s="215">
        <f>Invulblad!F79</f>
        <v>0</v>
      </c>
      <c r="G84" s="215">
        <f>Invulblad!G79</f>
        <v>0</v>
      </c>
      <c r="H84" s="216">
        <f>Invulblad!H79</f>
        <v>0</v>
      </c>
      <c r="I84" s="217">
        <f>Invulblad!I79</f>
        <v>0</v>
      </c>
      <c r="J84" s="198"/>
      <c r="K84" s="218">
        <f>'PO analyseblad'!J77</f>
        <v>0</v>
      </c>
      <c r="L84" s="219" t="b">
        <f>'PO analyseblad'!K77</f>
        <v>0</v>
      </c>
      <c r="M84" s="220">
        <f>'PO analyseblad'!L77</f>
        <v>0.7</v>
      </c>
      <c r="N84" s="221">
        <f>'PO analyseblad'!M77</f>
        <v>0</v>
      </c>
      <c r="O84" s="203"/>
      <c r="P84" s="218">
        <f>'PO analyseblad'!N77</f>
        <v>0</v>
      </c>
      <c r="Q84" s="222" t="b">
        <f>'PO analyseblad'!O77</f>
        <v>0</v>
      </c>
      <c r="R84" s="222">
        <f>'PO analyseblad'!P77</f>
        <v>0.3</v>
      </c>
      <c r="S84" s="223">
        <f>'PO analyseblad'!Q77</f>
        <v>0</v>
      </c>
      <c r="T84" s="224"/>
      <c r="U84" s="225">
        <f>'PO analyseblad'!R77</f>
        <v>0</v>
      </c>
      <c r="V84" s="226" t="b">
        <f>'PO analyseblad'!S77</f>
        <v>0</v>
      </c>
      <c r="W84" s="207"/>
      <c r="X84" s="227">
        <f>Invulblad!L79</f>
        <v>0</v>
      </c>
      <c r="Y84" s="228">
        <f>Invulblad!M79</f>
        <v>0</v>
      </c>
      <c r="Z84" s="229">
        <f>Invulblad!N79</f>
        <v>0</v>
      </c>
      <c r="AA84" s="211"/>
      <c r="AB84" s="212">
        <f>Invulblad!O79</f>
        <v>0</v>
      </c>
    </row>
    <row r="85" spans="2:28" s="85" customFormat="1" ht="12.75" customHeight="1" x14ac:dyDescent="0.25">
      <c r="B85" s="213">
        <f>Invulblad!B80</f>
        <v>76</v>
      </c>
      <c r="C85" s="214">
        <f>Invulblad!C80</f>
        <v>0</v>
      </c>
      <c r="D85" s="214">
        <f>Invulblad!D80</f>
        <v>0</v>
      </c>
      <c r="E85" s="215">
        <f>Invulblad!E80</f>
        <v>0</v>
      </c>
      <c r="F85" s="215">
        <f>Invulblad!F80</f>
        <v>0</v>
      </c>
      <c r="G85" s="215">
        <f>Invulblad!G80</f>
        <v>0</v>
      </c>
      <c r="H85" s="216">
        <f>Invulblad!H80</f>
        <v>0</v>
      </c>
      <c r="I85" s="217">
        <f>Invulblad!I80</f>
        <v>0</v>
      </c>
      <c r="J85" s="198"/>
      <c r="K85" s="218">
        <f>'PO analyseblad'!J78</f>
        <v>0</v>
      </c>
      <c r="L85" s="219" t="b">
        <f>'PO analyseblad'!K78</f>
        <v>0</v>
      </c>
      <c r="M85" s="220">
        <f>'PO analyseblad'!L78</f>
        <v>0.7</v>
      </c>
      <c r="N85" s="221">
        <f>'PO analyseblad'!M78</f>
        <v>0</v>
      </c>
      <c r="O85" s="203"/>
      <c r="P85" s="218">
        <f>'PO analyseblad'!N78</f>
        <v>0</v>
      </c>
      <c r="Q85" s="222" t="b">
        <f>'PO analyseblad'!O78</f>
        <v>0</v>
      </c>
      <c r="R85" s="222">
        <f>'PO analyseblad'!P78</f>
        <v>0.3</v>
      </c>
      <c r="S85" s="223">
        <f>'PO analyseblad'!Q78</f>
        <v>0</v>
      </c>
      <c r="T85" s="224"/>
      <c r="U85" s="225">
        <f>'PO analyseblad'!R78</f>
        <v>0</v>
      </c>
      <c r="V85" s="226" t="b">
        <f>'PO analyseblad'!S78</f>
        <v>0</v>
      </c>
      <c r="W85" s="207"/>
      <c r="X85" s="227">
        <f>Invulblad!L80</f>
        <v>0</v>
      </c>
      <c r="Y85" s="228">
        <f>Invulblad!M80</f>
        <v>0</v>
      </c>
      <c r="Z85" s="229">
        <f>Invulblad!N80</f>
        <v>0</v>
      </c>
      <c r="AA85" s="211"/>
      <c r="AB85" s="212">
        <f>Invulblad!O80</f>
        <v>0</v>
      </c>
    </row>
    <row r="86" spans="2:28" s="85" customFormat="1" ht="12.75" customHeight="1" x14ac:dyDescent="0.25">
      <c r="B86" s="213">
        <f>Invulblad!B81</f>
        <v>77</v>
      </c>
      <c r="C86" s="214">
        <f>Invulblad!C81</f>
        <v>0</v>
      </c>
      <c r="D86" s="214">
        <f>Invulblad!D81</f>
        <v>0</v>
      </c>
      <c r="E86" s="215">
        <f>Invulblad!E81</f>
        <v>0</v>
      </c>
      <c r="F86" s="215">
        <f>Invulblad!F81</f>
        <v>0</v>
      </c>
      <c r="G86" s="215">
        <f>Invulblad!G81</f>
        <v>0</v>
      </c>
      <c r="H86" s="216">
        <f>Invulblad!H81</f>
        <v>0</v>
      </c>
      <c r="I86" s="217">
        <f>Invulblad!I81</f>
        <v>0</v>
      </c>
      <c r="J86" s="198"/>
      <c r="K86" s="218">
        <f>'PO analyseblad'!J79</f>
        <v>0</v>
      </c>
      <c r="L86" s="219" t="b">
        <f>'PO analyseblad'!K79</f>
        <v>0</v>
      </c>
      <c r="M86" s="220">
        <f>'PO analyseblad'!L79</f>
        <v>0.7</v>
      </c>
      <c r="N86" s="221">
        <f>'PO analyseblad'!M79</f>
        <v>0</v>
      </c>
      <c r="O86" s="203"/>
      <c r="P86" s="218">
        <f>'PO analyseblad'!N79</f>
        <v>0</v>
      </c>
      <c r="Q86" s="222" t="b">
        <f>'PO analyseblad'!O79</f>
        <v>0</v>
      </c>
      <c r="R86" s="222">
        <f>'PO analyseblad'!P79</f>
        <v>0.3</v>
      </c>
      <c r="S86" s="223">
        <f>'PO analyseblad'!Q79</f>
        <v>0</v>
      </c>
      <c r="T86" s="224"/>
      <c r="U86" s="225">
        <f>'PO analyseblad'!R79</f>
        <v>0</v>
      </c>
      <c r="V86" s="226" t="b">
        <f>'PO analyseblad'!S79</f>
        <v>0</v>
      </c>
      <c r="W86" s="207"/>
      <c r="X86" s="227">
        <f>Invulblad!L81</f>
        <v>0</v>
      </c>
      <c r="Y86" s="228">
        <f>Invulblad!M81</f>
        <v>0</v>
      </c>
      <c r="Z86" s="229">
        <f>Invulblad!N81</f>
        <v>0</v>
      </c>
      <c r="AA86" s="211"/>
      <c r="AB86" s="212">
        <f>Invulblad!O81</f>
        <v>0</v>
      </c>
    </row>
    <row r="87" spans="2:28" s="85" customFormat="1" ht="12.75" customHeight="1" x14ac:dyDescent="0.25">
      <c r="B87" s="213">
        <f>Invulblad!B82</f>
        <v>78</v>
      </c>
      <c r="C87" s="214">
        <f>Invulblad!C82</f>
        <v>0</v>
      </c>
      <c r="D87" s="214">
        <f>Invulblad!D82</f>
        <v>0</v>
      </c>
      <c r="E87" s="215">
        <f>Invulblad!E82</f>
        <v>0</v>
      </c>
      <c r="F87" s="215">
        <f>Invulblad!F82</f>
        <v>0</v>
      </c>
      <c r="G87" s="215">
        <f>Invulblad!G82</f>
        <v>0</v>
      </c>
      <c r="H87" s="216">
        <f>Invulblad!H82</f>
        <v>0</v>
      </c>
      <c r="I87" s="217">
        <f>Invulblad!I82</f>
        <v>0</v>
      </c>
      <c r="J87" s="198"/>
      <c r="K87" s="218">
        <f>'PO analyseblad'!J80</f>
        <v>0</v>
      </c>
      <c r="L87" s="219" t="b">
        <f>'PO analyseblad'!K80</f>
        <v>0</v>
      </c>
      <c r="M87" s="220">
        <f>'PO analyseblad'!L80</f>
        <v>0.7</v>
      </c>
      <c r="N87" s="221">
        <f>'PO analyseblad'!M80</f>
        <v>0</v>
      </c>
      <c r="O87" s="203"/>
      <c r="P87" s="218">
        <f>'PO analyseblad'!N80</f>
        <v>0</v>
      </c>
      <c r="Q87" s="222" t="b">
        <f>'PO analyseblad'!O80</f>
        <v>0</v>
      </c>
      <c r="R87" s="222">
        <f>'PO analyseblad'!P80</f>
        <v>0.3</v>
      </c>
      <c r="S87" s="223">
        <f>'PO analyseblad'!Q80</f>
        <v>0</v>
      </c>
      <c r="T87" s="224"/>
      <c r="U87" s="225">
        <f>'PO analyseblad'!R80</f>
        <v>0</v>
      </c>
      <c r="V87" s="226" t="b">
        <f>'PO analyseblad'!S80</f>
        <v>0</v>
      </c>
      <c r="W87" s="207"/>
      <c r="X87" s="227">
        <f>Invulblad!L82</f>
        <v>0</v>
      </c>
      <c r="Y87" s="228">
        <f>Invulblad!M82</f>
        <v>0</v>
      </c>
      <c r="Z87" s="229">
        <f>Invulblad!N82</f>
        <v>0</v>
      </c>
      <c r="AA87" s="211"/>
      <c r="AB87" s="212">
        <f>Invulblad!O82</f>
        <v>0</v>
      </c>
    </row>
    <row r="88" spans="2:28" s="85" customFormat="1" ht="12.75" customHeight="1" x14ac:dyDescent="0.25">
      <c r="B88" s="213">
        <f>Invulblad!B83</f>
        <v>79</v>
      </c>
      <c r="C88" s="214">
        <f>Invulblad!C83</f>
        <v>0</v>
      </c>
      <c r="D88" s="214">
        <f>Invulblad!D83</f>
        <v>0</v>
      </c>
      <c r="E88" s="215">
        <f>Invulblad!E83</f>
        <v>0</v>
      </c>
      <c r="F88" s="215">
        <f>Invulblad!F83</f>
        <v>0</v>
      </c>
      <c r="G88" s="215">
        <f>Invulblad!G83</f>
        <v>0</v>
      </c>
      <c r="H88" s="216">
        <f>Invulblad!H83</f>
        <v>0</v>
      </c>
      <c r="I88" s="217">
        <f>Invulblad!I83</f>
        <v>0</v>
      </c>
      <c r="J88" s="198"/>
      <c r="K88" s="218">
        <f>'PO analyseblad'!J81</f>
        <v>0</v>
      </c>
      <c r="L88" s="219" t="b">
        <f>'PO analyseblad'!K81</f>
        <v>0</v>
      </c>
      <c r="M88" s="220">
        <f>'PO analyseblad'!L81</f>
        <v>0.7</v>
      </c>
      <c r="N88" s="221">
        <f>'PO analyseblad'!M81</f>
        <v>0</v>
      </c>
      <c r="O88" s="203"/>
      <c r="P88" s="218">
        <f>'PO analyseblad'!N81</f>
        <v>0</v>
      </c>
      <c r="Q88" s="222" t="b">
        <f>'PO analyseblad'!O81</f>
        <v>0</v>
      </c>
      <c r="R88" s="222">
        <f>'PO analyseblad'!P81</f>
        <v>0.3</v>
      </c>
      <c r="S88" s="223">
        <f>'PO analyseblad'!Q81</f>
        <v>0</v>
      </c>
      <c r="T88" s="224"/>
      <c r="U88" s="225">
        <f>'PO analyseblad'!R81</f>
        <v>0</v>
      </c>
      <c r="V88" s="226" t="b">
        <f>'PO analyseblad'!S81</f>
        <v>0</v>
      </c>
      <c r="W88" s="207"/>
      <c r="X88" s="227">
        <f>Invulblad!L83</f>
        <v>0</v>
      </c>
      <c r="Y88" s="228">
        <f>Invulblad!M83</f>
        <v>0</v>
      </c>
      <c r="Z88" s="229">
        <f>Invulblad!N83</f>
        <v>0</v>
      </c>
      <c r="AA88" s="211"/>
      <c r="AB88" s="212">
        <f>Invulblad!O83</f>
        <v>0</v>
      </c>
    </row>
    <row r="89" spans="2:28" s="85" customFormat="1" ht="12.75" customHeight="1" x14ac:dyDescent="0.25">
      <c r="B89" s="213">
        <f>Invulblad!B84</f>
        <v>80</v>
      </c>
      <c r="C89" s="214">
        <f>Invulblad!C84</f>
        <v>0</v>
      </c>
      <c r="D89" s="214">
        <f>Invulblad!D84</f>
        <v>0</v>
      </c>
      <c r="E89" s="215">
        <f>Invulblad!E84</f>
        <v>0</v>
      </c>
      <c r="F89" s="215">
        <f>Invulblad!F84</f>
        <v>0</v>
      </c>
      <c r="G89" s="215">
        <f>Invulblad!G84</f>
        <v>0</v>
      </c>
      <c r="H89" s="216">
        <f>Invulblad!H84</f>
        <v>0</v>
      </c>
      <c r="I89" s="217">
        <f>Invulblad!I84</f>
        <v>0</v>
      </c>
      <c r="J89" s="198"/>
      <c r="K89" s="218">
        <f>'PO analyseblad'!J82</f>
        <v>0</v>
      </c>
      <c r="L89" s="219" t="b">
        <f>'PO analyseblad'!K82</f>
        <v>0</v>
      </c>
      <c r="M89" s="220">
        <f>'PO analyseblad'!L82</f>
        <v>0.7</v>
      </c>
      <c r="N89" s="221">
        <f>'PO analyseblad'!M82</f>
        <v>0</v>
      </c>
      <c r="O89" s="203"/>
      <c r="P89" s="218">
        <f>'PO analyseblad'!N82</f>
        <v>0</v>
      </c>
      <c r="Q89" s="222" t="b">
        <f>'PO analyseblad'!O82</f>
        <v>0</v>
      </c>
      <c r="R89" s="222">
        <f>'PO analyseblad'!P82</f>
        <v>0.3</v>
      </c>
      <c r="S89" s="223">
        <f>'PO analyseblad'!Q82</f>
        <v>0</v>
      </c>
      <c r="T89" s="224"/>
      <c r="U89" s="225">
        <f>'PO analyseblad'!R82</f>
        <v>0</v>
      </c>
      <c r="V89" s="226" t="b">
        <f>'PO analyseblad'!S82</f>
        <v>0</v>
      </c>
      <c r="W89" s="207"/>
      <c r="X89" s="227">
        <f>Invulblad!L84</f>
        <v>0</v>
      </c>
      <c r="Y89" s="228">
        <f>Invulblad!M84</f>
        <v>0</v>
      </c>
      <c r="Z89" s="229">
        <f>Invulblad!N84</f>
        <v>0</v>
      </c>
      <c r="AA89" s="211"/>
      <c r="AB89" s="212">
        <f>Invulblad!O84</f>
        <v>0</v>
      </c>
    </row>
    <row r="90" spans="2:28" s="85" customFormat="1" ht="12.75" customHeight="1" x14ac:dyDescent="0.25">
      <c r="B90" s="213">
        <f>Invulblad!B85</f>
        <v>81</v>
      </c>
      <c r="C90" s="214">
        <f>Invulblad!C85</f>
        <v>0</v>
      </c>
      <c r="D90" s="214">
        <f>Invulblad!D85</f>
        <v>0</v>
      </c>
      <c r="E90" s="215">
        <f>Invulblad!E85</f>
        <v>0</v>
      </c>
      <c r="F90" s="215">
        <f>Invulblad!F85</f>
        <v>0</v>
      </c>
      <c r="G90" s="215">
        <f>Invulblad!G85</f>
        <v>0</v>
      </c>
      <c r="H90" s="216">
        <f>Invulblad!H85</f>
        <v>0</v>
      </c>
      <c r="I90" s="217">
        <f>Invulblad!I85</f>
        <v>0</v>
      </c>
      <c r="J90" s="198"/>
      <c r="K90" s="218">
        <f>'PO analyseblad'!J83</f>
        <v>0</v>
      </c>
      <c r="L90" s="219" t="b">
        <f>'PO analyseblad'!K83</f>
        <v>0</v>
      </c>
      <c r="M90" s="220">
        <f>'PO analyseblad'!L83</f>
        <v>0.7</v>
      </c>
      <c r="N90" s="221">
        <f>'PO analyseblad'!M83</f>
        <v>0</v>
      </c>
      <c r="O90" s="203"/>
      <c r="P90" s="218">
        <f>'PO analyseblad'!N83</f>
        <v>0</v>
      </c>
      <c r="Q90" s="222" t="b">
        <f>'PO analyseblad'!O83</f>
        <v>0</v>
      </c>
      <c r="R90" s="222">
        <f>'PO analyseblad'!P83</f>
        <v>0.3</v>
      </c>
      <c r="S90" s="223">
        <f>'PO analyseblad'!Q83</f>
        <v>0</v>
      </c>
      <c r="T90" s="224"/>
      <c r="U90" s="225">
        <f>'PO analyseblad'!R83</f>
        <v>0</v>
      </c>
      <c r="V90" s="226" t="b">
        <f>'PO analyseblad'!S83</f>
        <v>0</v>
      </c>
      <c r="W90" s="207"/>
      <c r="X90" s="227">
        <f>Invulblad!L85</f>
        <v>0</v>
      </c>
      <c r="Y90" s="228">
        <f>Invulblad!M85</f>
        <v>0</v>
      </c>
      <c r="Z90" s="229">
        <f>Invulblad!N85</f>
        <v>0</v>
      </c>
      <c r="AA90" s="211"/>
      <c r="AB90" s="212">
        <f>Invulblad!O85</f>
        <v>0</v>
      </c>
    </row>
    <row r="91" spans="2:28" s="85" customFormat="1" ht="12.75" customHeight="1" x14ac:dyDescent="0.25">
      <c r="B91" s="213">
        <f>Invulblad!B86</f>
        <v>82</v>
      </c>
      <c r="C91" s="214">
        <f>Invulblad!C86</f>
        <v>0</v>
      </c>
      <c r="D91" s="214">
        <f>Invulblad!D86</f>
        <v>0</v>
      </c>
      <c r="E91" s="215">
        <f>Invulblad!E86</f>
        <v>0</v>
      </c>
      <c r="F91" s="215">
        <f>Invulblad!F86</f>
        <v>0</v>
      </c>
      <c r="G91" s="215">
        <f>Invulblad!G86</f>
        <v>0</v>
      </c>
      <c r="H91" s="216">
        <f>Invulblad!H86</f>
        <v>0</v>
      </c>
      <c r="I91" s="217">
        <f>Invulblad!I86</f>
        <v>0</v>
      </c>
      <c r="J91" s="198"/>
      <c r="K91" s="218">
        <f>'PO analyseblad'!J84</f>
        <v>0</v>
      </c>
      <c r="L91" s="219" t="b">
        <f>'PO analyseblad'!K84</f>
        <v>0</v>
      </c>
      <c r="M91" s="220">
        <f>'PO analyseblad'!L84</f>
        <v>0.7</v>
      </c>
      <c r="N91" s="221">
        <f>'PO analyseblad'!M84</f>
        <v>0</v>
      </c>
      <c r="O91" s="203"/>
      <c r="P91" s="218">
        <f>'PO analyseblad'!N84</f>
        <v>0</v>
      </c>
      <c r="Q91" s="222" t="b">
        <f>'PO analyseblad'!O84</f>
        <v>0</v>
      </c>
      <c r="R91" s="222">
        <f>'PO analyseblad'!P84</f>
        <v>0.3</v>
      </c>
      <c r="S91" s="223">
        <f>'PO analyseblad'!Q84</f>
        <v>0</v>
      </c>
      <c r="T91" s="224"/>
      <c r="U91" s="225">
        <f>'PO analyseblad'!R84</f>
        <v>0</v>
      </c>
      <c r="V91" s="226" t="b">
        <f>'PO analyseblad'!S84</f>
        <v>0</v>
      </c>
      <c r="W91" s="207"/>
      <c r="X91" s="227">
        <f>Invulblad!L86</f>
        <v>0</v>
      </c>
      <c r="Y91" s="228">
        <f>Invulblad!M86</f>
        <v>0</v>
      </c>
      <c r="Z91" s="229">
        <f>Invulblad!N86</f>
        <v>0</v>
      </c>
      <c r="AA91" s="211"/>
      <c r="AB91" s="212">
        <f>Invulblad!O86</f>
        <v>0</v>
      </c>
    </row>
    <row r="92" spans="2:28" s="85" customFormat="1" ht="12.75" customHeight="1" x14ac:dyDescent="0.25">
      <c r="B92" s="213">
        <f>Invulblad!B87</f>
        <v>83</v>
      </c>
      <c r="C92" s="214">
        <f>Invulblad!C87</f>
        <v>0</v>
      </c>
      <c r="D92" s="214">
        <f>Invulblad!D87</f>
        <v>0</v>
      </c>
      <c r="E92" s="215">
        <f>Invulblad!E87</f>
        <v>0</v>
      </c>
      <c r="F92" s="215">
        <f>Invulblad!F87</f>
        <v>0</v>
      </c>
      <c r="G92" s="215">
        <f>Invulblad!G87</f>
        <v>0</v>
      </c>
      <c r="H92" s="216">
        <f>Invulblad!H87</f>
        <v>0</v>
      </c>
      <c r="I92" s="217">
        <f>Invulblad!I87</f>
        <v>0</v>
      </c>
      <c r="J92" s="198"/>
      <c r="K92" s="218">
        <f>'PO analyseblad'!J85</f>
        <v>0</v>
      </c>
      <c r="L92" s="219" t="b">
        <f>'PO analyseblad'!K85</f>
        <v>0</v>
      </c>
      <c r="M92" s="220">
        <f>'PO analyseblad'!L85</f>
        <v>0.7</v>
      </c>
      <c r="N92" s="221">
        <f>'PO analyseblad'!M85</f>
        <v>0</v>
      </c>
      <c r="O92" s="203"/>
      <c r="P92" s="218">
        <f>'PO analyseblad'!N85</f>
        <v>0</v>
      </c>
      <c r="Q92" s="222" t="b">
        <f>'PO analyseblad'!O85</f>
        <v>0</v>
      </c>
      <c r="R92" s="222">
        <f>'PO analyseblad'!P85</f>
        <v>0.3</v>
      </c>
      <c r="S92" s="223">
        <f>'PO analyseblad'!Q85</f>
        <v>0</v>
      </c>
      <c r="T92" s="224"/>
      <c r="U92" s="225">
        <f>'PO analyseblad'!R85</f>
        <v>0</v>
      </c>
      <c r="V92" s="226" t="b">
        <f>'PO analyseblad'!S85</f>
        <v>0</v>
      </c>
      <c r="W92" s="207"/>
      <c r="X92" s="227">
        <f>Invulblad!L87</f>
        <v>0</v>
      </c>
      <c r="Y92" s="228">
        <f>Invulblad!M87</f>
        <v>0</v>
      </c>
      <c r="Z92" s="229">
        <f>Invulblad!N87</f>
        <v>0</v>
      </c>
      <c r="AA92" s="211"/>
      <c r="AB92" s="212">
        <f>Invulblad!O87</f>
        <v>0</v>
      </c>
    </row>
    <row r="93" spans="2:28" s="85" customFormat="1" ht="12.75" customHeight="1" x14ac:dyDescent="0.25">
      <c r="B93" s="213">
        <f>Invulblad!B88</f>
        <v>84</v>
      </c>
      <c r="C93" s="214">
        <f>Invulblad!C88</f>
        <v>0</v>
      </c>
      <c r="D93" s="214">
        <f>Invulblad!D88</f>
        <v>0</v>
      </c>
      <c r="E93" s="215">
        <f>Invulblad!E88</f>
        <v>0</v>
      </c>
      <c r="F93" s="215">
        <f>Invulblad!F88</f>
        <v>0</v>
      </c>
      <c r="G93" s="215">
        <f>Invulblad!G88</f>
        <v>0</v>
      </c>
      <c r="H93" s="216">
        <f>Invulblad!H88</f>
        <v>0</v>
      </c>
      <c r="I93" s="217">
        <f>Invulblad!I88</f>
        <v>0</v>
      </c>
      <c r="J93" s="198"/>
      <c r="K93" s="218">
        <f>'PO analyseblad'!J86</f>
        <v>0</v>
      </c>
      <c r="L93" s="219" t="b">
        <f>'PO analyseblad'!K86</f>
        <v>0</v>
      </c>
      <c r="M93" s="220">
        <f>'PO analyseblad'!L86</f>
        <v>0.7</v>
      </c>
      <c r="N93" s="221">
        <f>'PO analyseblad'!M86</f>
        <v>0</v>
      </c>
      <c r="O93" s="203"/>
      <c r="P93" s="218">
        <f>'PO analyseblad'!N86</f>
        <v>0</v>
      </c>
      <c r="Q93" s="222" t="b">
        <f>'PO analyseblad'!O86</f>
        <v>0</v>
      </c>
      <c r="R93" s="222">
        <f>'PO analyseblad'!P86</f>
        <v>0.3</v>
      </c>
      <c r="S93" s="223">
        <f>'PO analyseblad'!Q86</f>
        <v>0</v>
      </c>
      <c r="T93" s="224"/>
      <c r="U93" s="225">
        <f>'PO analyseblad'!R86</f>
        <v>0</v>
      </c>
      <c r="V93" s="226" t="b">
        <f>'PO analyseblad'!S86</f>
        <v>0</v>
      </c>
      <c r="W93" s="207"/>
      <c r="X93" s="227">
        <f>Invulblad!L88</f>
        <v>0</v>
      </c>
      <c r="Y93" s="228">
        <f>Invulblad!M88</f>
        <v>0</v>
      </c>
      <c r="Z93" s="229">
        <f>Invulblad!N88</f>
        <v>0</v>
      </c>
      <c r="AA93" s="211"/>
      <c r="AB93" s="212">
        <f>Invulblad!O88</f>
        <v>0</v>
      </c>
    </row>
    <row r="94" spans="2:28" s="85" customFormat="1" ht="12.75" customHeight="1" x14ac:dyDescent="0.25">
      <c r="B94" s="213">
        <f>Invulblad!B89</f>
        <v>85</v>
      </c>
      <c r="C94" s="214">
        <f>Invulblad!C89</f>
        <v>0</v>
      </c>
      <c r="D94" s="214">
        <f>Invulblad!D89</f>
        <v>0</v>
      </c>
      <c r="E94" s="215">
        <f>Invulblad!E89</f>
        <v>0</v>
      </c>
      <c r="F94" s="215">
        <f>Invulblad!F89</f>
        <v>0</v>
      </c>
      <c r="G94" s="215">
        <f>Invulblad!G89</f>
        <v>0</v>
      </c>
      <c r="H94" s="216">
        <f>Invulblad!H89</f>
        <v>0</v>
      </c>
      <c r="I94" s="217">
        <f>Invulblad!I89</f>
        <v>0</v>
      </c>
      <c r="J94" s="198"/>
      <c r="K94" s="218">
        <f>'PO analyseblad'!J87</f>
        <v>0</v>
      </c>
      <c r="L94" s="219" t="b">
        <f>'PO analyseblad'!K87</f>
        <v>0</v>
      </c>
      <c r="M94" s="220">
        <f>'PO analyseblad'!L87</f>
        <v>0.7</v>
      </c>
      <c r="N94" s="221">
        <f>'PO analyseblad'!M87</f>
        <v>0</v>
      </c>
      <c r="O94" s="203"/>
      <c r="P94" s="218">
        <f>'PO analyseblad'!N87</f>
        <v>0</v>
      </c>
      <c r="Q94" s="222" t="b">
        <f>'PO analyseblad'!O87</f>
        <v>0</v>
      </c>
      <c r="R94" s="222">
        <f>'PO analyseblad'!P87</f>
        <v>0.3</v>
      </c>
      <c r="S94" s="223">
        <f>'PO analyseblad'!Q87</f>
        <v>0</v>
      </c>
      <c r="T94" s="224"/>
      <c r="U94" s="225">
        <f>'PO analyseblad'!R87</f>
        <v>0</v>
      </c>
      <c r="V94" s="226" t="b">
        <f>'PO analyseblad'!S87</f>
        <v>0</v>
      </c>
      <c r="W94" s="207"/>
      <c r="X94" s="227">
        <f>Invulblad!L89</f>
        <v>0</v>
      </c>
      <c r="Y94" s="228">
        <f>Invulblad!M89</f>
        <v>0</v>
      </c>
      <c r="Z94" s="229">
        <f>Invulblad!N89</f>
        <v>0</v>
      </c>
      <c r="AA94" s="211"/>
      <c r="AB94" s="212">
        <f>Invulblad!O89</f>
        <v>0</v>
      </c>
    </row>
    <row r="95" spans="2:28" s="85" customFormat="1" ht="12.75" customHeight="1" x14ac:dyDescent="0.25">
      <c r="B95" s="213">
        <f>Invulblad!B90</f>
        <v>86</v>
      </c>
      <c r="C95" s="214">
        <f>Invulblad!C90</f>
        <v>0</v>
      </c>
      <c r="D95" s="214">
        <f>Invulblad!D90</f>
        <v>0</v>
      </c>
      <c r="E95" s="215">
        <f>Invulblad!E90</f>
        <v>0</v>
      </c>
      <c r="F95" s="215">
        <f>Invulblad!F90</f>
        <v>0</v>
      </c>
      <c r="G95" s="215">
        <f>Invulblad!G90</f>
        <v>0</v>
      </c>
      <c r="H95" s="216">
        <f>Invulblad!H90</f>
        <v>0</v>
      </c>
      <c r="I95" s="217">
        <f>Invulblad!I90</f>
        <v>0</v>
      </c>
      <c r="J95" s="198"/>
      <c r="K95" s="218">
        <f>'PO analyseblad'!J88</f>
        <v>0</v>
      </c>
      <c r="L95" s="219" t="b">
        <f>'PO analyseblad'!K88</f>
        <v>0</v>
      </c>
      <c r="M95" s="220">
        <f>'PO analyseblad'!L88</f>
        <v>0.7</v>
      </c>
      <c r="N95" s="221">
        <f>'PO analyseblad'!M88</f>
        <v>0</v>
      </c>
      <c r="O95" s="203"/>
      <c r="P95" s="218">
        <f>'PO analyseblad'!N88</f>
        <v>0</v>
      </c>
      <c r="Q95" s="222" t="b">
        <f>'PO analyseblad'!O88</f>
        <v>0</v>
      </c>
      <c r="R95" s="222">
        <f>'PO analyseblad'!P88</f>
        <v>0.3</v>
      </c>
      <c r="S95" s="223">
        <f>'PO analyseblad'!Q88</f>
        <v>0</v>
      </c>
      <c r="T95" s="224"/>
      <c r="U95" s="225">
        <f>'PO analyseblad'!R88</f>
        <v>0</v>
      </c>
      <c r="V95" s="226" t="b">
        <f>'PO analyseblad'!S88</f>
        <v>0</v>
      </c>
      <c r="W95" s="207"/>
      <c r="X95" s="227">
        <f>Invulblad!L90</f>
        <v>0</v>
      </c>
      <c r="Y95" s="228">
        <f>Invulblad!M90</f>
        <v>0</v>
      </c>
      <c r="Z95" s="229">
        <f>Invulblad!N90</f>
        <v>0</v>
      </c>
      <c r="AA95" s="211"/>
      <c r="AB95" s="212">
        <f>Invulblad!O90</f>
        <v>0</v>
      </c>
    </row>
    <row r="96" spans="2:28" s="85" customFormat="1" ht="12.75" customHeight="1" x14ac:dyDescent="0.25">
      <c r="B96" s="213">
        <f>Invulblad!B91</f>
        <v>87</v>
      </c>
      <c r="C96" s="214">
        <f>Invulblad!C91</f>
        <v>0</v>
      </c>
      <c r="D96" s="214">
        <f>Invulblad!D91</f>
        <v>0</v>
      </c>
      <c r="E96" s="215">
        <f>Invulblad!E91</f>
        <v>0</v>
      </c>
      <c r="F96" s="215">
        <f>Invulblad!F91</f>
        <v>0</v>
      </c>
      <c r="G96" s="215">
        <f>Invulblad!G91</f>
        <v>0</v>
      </c>
      <c r="H96" s="216">
        <f>Invulblad!H91</f>
        <v>0</v>
      </c>
      <c r="I96" s="217">
        <f>Invulblad!I91</f>
        <v>0</v>
      </c>
      <c r="J96" s="198"/>
      <c r="K96" s="218">
        <f>'PO analyseblad'!J89</f>
        <v>0</v>
      </c>
      <c r="L96" s="219" t="b">
        <f>'PO analyseblad'!K89</f>
        <v>0</v>
      </c>
      <c r="M96" s="220">
        <f>'PO analyseblad'!L89</f>
        <v>0.7</v>
      </c>
      <c r="N96" s="221">
        <f>'PO analyseblad'!M89</f>
        <v>0</v>
      </c>
      <c r="O96" s="203"/>
      <c r="P96" s="218">
        <f>'PO analyseblad'!N89</f>
        <v>0</v>
      </c>
      <c r="Q96" s="222" t="b">
        <f>'PO analyseblad'!O89</f>
        <v>0</v>
      </c>
      <c r="R96" s="222">
        <f>'PO analyseblad'!P89</f>
        <v>0.3</v>
      </c>
      <c r="S96" s="223">
        <f>'PO analyseblad'!Q89</f>
        <v>0</v>
      </c>
      <c r="T96" s="224"/>
      <c r="U96" s="225">
        <f>'PO analyseblad'!R89</f>
        <v>0</v>
      </c>
      <c r="V96" s="226" t="b">
        <f>'PO analyseblad'!S89</f>
        <v>0</v>
      </c>
      <c r="W96" s="207"/>
      <c r="X96" s="227">
        <f>Invulblad!L91</f>
        <v>0</v>
      </c>
      <c r="Y96" s="228">
        <f>Invulblad!M91</f>
        <v>0</v>
      </c>
      <c r="Z96" s="229">
        <f>Invulblad!N91</f>
        <v>0</v>
      </c>
      <c r="AA96" s="211"/>
      <c r="AB96" s="212">
        <f>Invulblad!O91</f>
        <v>0</v>
      </c>
    </row>
    <row r="97" spans="2:28" s="85" customFormat="1" ht="12.75" customHeight="1" x14ac:dyDescent="0.25">
      <c r="B97" s="213">
        <f>Invulblad!B92</f>
        <v>88</v>
      </c>
      <c r="C97" s="214">
        <f>Invulblad!C92</f>
        <v>0</v>
      </c>
      <c r="D97" s="214">
        <f>Invulblad!D92</f>
        <v>0</v>
      </c>
      <c r="E97" s="215">
        <f>Invulblad!E92</f>
        <v>0</v>
      </c>
      <c r="F97" s="215">
        <f>Invulblad!F92</f>
        <v>0</v>
      </c>
      <c r="G97" s="215">
        <f>Invulblad!G92</f>
        <v>0</v>
      </c>
      <c r="H97" s="216">
        <f>Invulblad!H92</f>
        <v>0</v>
      </c>
      <c r="I97" s="217">
        <f>Invulblad!I92</f>
        <v>0</v>
      </c>
      <c r="J97" s="198"/>
      <c r="K97" s="218">
        <f>'PO analyseblad'!J90</f>
        <v>0</v>
      </c>
      <c r="L97" s="219" t="b">
        <f>'PO analyseblad'!K90</f>
        <v>0</v>
      </c>
      <c r="M97" s="220">
        <f>'PO analyseblad'!L90</f>
        <v>0.7</v>
      </c>
      <c r="N97" s="221">
        <f>'PO analyseblad'!M90</f>
        <v>0</v>
      </c>
      <c r="O97" s="203"/>
      <c r="P97" s="218">
        <f>'PO analyseblad'!N90</f>
        <v>0</v>
      </c>
      <c r="Q97" s="222" t="b">
        <f>'PO analyseblad'!O90</f>
        <v>0</v>
      </c>
      <c r="R97" s="222">
        <f>'PO analyseblad'!P90</f>
        <v>0.3</v>
      </c>
      <c r="S97" s="223">
        <f>'PO analyseblad'!Q90</f>
        <v>0</v>
      </c>
      <c r="T97" s="224"/>
      <c r="U97" s="225">
        <f>'PO analyseblad'!R90</f>
        <v>0</v>
      </c>
      <c r="V97" s="226" t="b">
        <f>'PO analyseblad'!S90</f>
        <v>0</v>
      </c>
      <c r="W97" s="207"/>
      <c r="X97" s="227">
        <f>Invulblad!L92</f>
        <v>0</v>
      </c>
      <c r="Y97" s="228">
        <f>Invulblad!M92</f>
        <v>0</v>
      </c>
      <c r="Z97" s="229">
        <f>Invulblad!N92</f>
        <v>0</v>
      </c>
      <c r="AA97" s="211"/>
      <c r="AB97" s="212">
        <f>Invulblad!O92</f>
        <v>0</v>
      </c>
    </row>
    <row r="98" spans="2:28" s="85" customFormat="1" ht="12.75" customHeight="1" x14ac:dyDescent="0.25">
      <c r="B98" s="213">
        <f>Invulblad!B93</f>
        <v>89</v>
      </c>
      <c r="C98" s="214">
        <f>Invulblad!C93</f>
        <v>0</v>
      </c>
      <c r="D98" s="214">
        <f>Invulblad!D93</f>
        <v>0</v>
      </c>
      <c r="E98" s="215">
        <f>Invulblad!E93</f>
        <v>0</v>
      </c>
      <c r="F98" s="215">
        <f>Invulblad!F93</f>
        <v>0</v>
      </c>
      <c r="G98" s="215">
        <f>Invulblad!G93</f>
        <v>0</v>
      </c>
      <c r="H98" s="216">
        <f>Invulblad!H93</f>
        <v>0</v>
      </c>
      <c r="I98" s="217">
        <f>Invulblad!I93</f>
        <v>0</v>
      </c>
      <c r="J98" s="198"/>
      <c r="K98" s="218">
        <f>'PO analyseblad'!J91</f>
        <v>0</v>
      </c>
      <c r="L98" s="219" t="b">
        <f>'PO analyseblad'!K91</f>
        <v>0</v>
      </c>
      <c r="M98" s="220">
        <f>'PO analyseblad'!L91</f>
        <v>0.7</v>
      </c>
      <c r="N98" s="221">
        <f>'PO analyseblad'!M91</f>
        <v>0</v>
      </c>
      <c r="O98" s="203"/>
      <c r="P98" s="218">
        <f>'PO analyseblad'!N91</f>
        <v>0</v>
      </c>
      <c r="Q98" s="222" t="b">
        <f>'PO analyseblad'!O91</f>
        <v>0</v>
      </c>
      <c r="R98" s="222">
        <f>'PO analyseblad'!P91</f>
        <v>0.3</v>
      </c>
      <c r="S98" s="223">
        <f>'PO analyseblad'!Q91</f>
        <v>0</v>
      </c>
      <c r="T98" s="224"/>
      <c r="U98" s="225">
        <f>'PO analyseblad'!R91</f>
        <v>0</v>
      </c>
      <c r="V98" s="226" t="b">
        <f>'PO analyseblad'!S91</f>
        <v>0</v>
      </c>
      <c r="W98" s="207"/>
      <c r="X98" s="227">
        <f>Invulblad!L93</f>
        <v>0</v>
      </c>
      <c r="Y98" s="228">
        <f>Invulblad!M93</f>
        <v>0</v>
      </c>
      <c r="Z98" s="229">
        <f>Invulblad!N93</f>
        <v>0</v>
      </c>
      <c r="AA98" s="211"/>
      <c r="AB98" s="212">
        <f>Invulblad!O93</f>
        <v>0</v>
      </c>
    </row>
    <row r="99" spans="2:28" s="85" customFormat="1" ht="12.75" customHeight="1" x14ac:dyDescent="0.25">
      <c r="B99" s="213">
        <f>Invulblad!B94</f>
        <v>90</v>
      </c>
      <c r="C99" s="214">
        <f>Invulblad!C94</f>
        <v>0</v>
      </c>
      <c r="D99" s="214">
        <f>Invulblad!D94</f>
        <v>0</v>
      </c>
      <c r="E99" s="215">
        <f>Invulblad!E94</f>
        <v>0</v>
      </c>
      <c r="F99" s="215">
        <f>Invulblad!F94</f>
        <v>0</v>
      </c>
      <c r="G99" s="215">
        <f>Invulblad!G94</f>
        <v>0</v>
      </c>
      <c r="H99" s="216">
        <f>Invulblad!H94</f>
        <v>0</v>
      </c>
      <c r="I99" s="217">
        <f>Invulblad!I94</f>
        <v>0</v>
      </c>
      <c r="J99" s="198"/>
      <c r="K99" s="218">
        <f>'PO analyseblad'!J92</f>
        <v>0</v>
      </c>
      <c r="L99" s="219" t="b">
        <f>'PO analyseblad'!K92</f>
        <v>0</v>
      </c>
      <c r="M99" s="220">
        <f>'PO analyseblad'!L92</f>
        <v>0.7</v>
      </c>
      <c r="N99" s="221">
        <f>'PO analyseblad'!M92</f>
        <v>0</v>
      </c>
      <c r="O99" s="203"/>
      <c r="P99" s="218">
        <f>'PO analyseblad'!N92</f>
        <v>0</v>
      </c>
      <c r="Q99" s="222" t="b">
        <f>'PO analyseblad'!O92</f>
        <v>0</v>
      </c>
      <c r="R99" s="222">
        <f>'PO analyseblad'!P92</f>
        <v>0.3</v>
      </c>
      <c r="S99" s="223">
        <f>'PO analyseblad'!Q92</f>
        <v>0</v>
      </c>
      <c r="T99" s="224"/>
      <c r="U99" s="225">
        <f>'PO analyseblad'!R92</f>
        <v>0</v>
      </c>
      <c r="V99" s="226" t="b">
        <f>'PO analyseblad'!S92</f>
        <v>0</v>
      </c>
      <c r="W99" s="207"/>
      <c r="X99" s="227">
        <f>Invulblad!L94</f>
        <v>0</v>
      </c>
      <c r="Y99" s="228">
        <f>Invulblad!M94</f>
        <v>0</v>
      </c>
      <c r="Z99" s="229">
        <f>Invulblad!N94</f>
        <v>0</v>
      </c>
      <c r="AA99" s="211"/>
      <c r="AB99" s="212">
        <f>Invulblad!O94</f>
        <v>0</v>
      </c>
    </row>
    <row r="100" spans="2:28" s="85" customFormat="1" ht="12.75" customHeight="1" x14ac:dyDescent="0.25">
      <c r="B100" s="213">
        <f>Invulblad!B95</f>
        <v>91</v>
      </c>
      <c r="C100" s="214">
        <f>Invulblad!C95</f>
        <v>0</v>
      </c>
      <c r="D100" s="214">
        <f>Invulblad!D95</f>
        <v>0</v>
      </c>
      <c r="E100" s="215">
        <f>Invulblad!E95</f>
        <v>0</v>
      </c>
      <c r="F100" s="215">
        <f>Invulblad!F95</f>
        <v>0</v>
      </c>
      <c r="G100" s="215">
        <f>Invulblad!G95</f>
        <v>0</v>
      </c>
      <c r="H100" s="216">
        <f>Invulblad!H95</f>
        <v>0</v>
      </c>
      <c r="I100" s="217">
        <f>Invulblad!I95</f>
        <v>0</v>
      </c>
      <c r="J100" s="198"/>
      <c r="K100" s="218">
        <f>'PO analyseblad'!J93</f>
        <v>0</v>
      </c>
      <c r="L100" s="219" t="b">
        <f>'PO analyseblad'!K93</f>
        <v>0</v>
      </c>
      <c r="M100" s="220">
        <f>'PO analyseblad'!L93</f>
        <v>0.7</v>
      </c>
      <c r="N100" s="221">
        <f>'PO analyseblad'!M93</f>
        <v>0</v>
      </c>
      <c r="O100" s="203"/>
      <c r="P100" s="218">
        <f>'PO analyseblad'!N93</f>
        <v>0</v>
      </c>
      <c r="Q100" s="222" t="b">
        <f>'PO analyseblad'!O93</f>
        <v>0</v>
      </c>
      <c r="R100" s="222">
        <f>'PO analyseblad'!P93</f>
        <v>0.3</v>
      </c>
      <c r="S100" s="223">
        <f>'PO analyseblad'!Q93</f>
        <v>0</v>
      </c>
      <c r="T100" s="224"/>
      <c r="U100" s="225">
        <f>'PO analyseblad'!R93</f>
        <v>0</v>
      </c>
      <c r="V100" s="226" t="b">
        <f>'PO analyseblad'!S93</f>
        <v>0</v>
      </c>
      <c r="W100" s="207"/>
      <c r="X100" s="227">
        <f>Invulblad!L95</f>
        <v>0</v>
      </c>
      <c r="Y100" s="228">
        <f>Invulblad!M95</f>
        <v>0</v>
      </c>
      <c r="Z100" s="229">
        <f>Invulblad!N95</f>
        <v>0</v>
      </c>
      <c r="AA100" s="211"/>
      <c r="AB100" s="212">
        <f>Invulblad!O95</f>
        <v>0</v>
      </c>
    </row>
    <row r="101" spans="2:28" s="85" customFormat="1" ht="12.75" customHeight="1" x14ac:dyDescent="0.25">
      <c r="B101" s="213">
        <f>Invulblad!B96</f>
        <v>92</v>
      </c>
      <c r="C101" s="214">
        <f>Invulblad!C96</f>
        <v>0</v>
      </c>
      <c r="D101" s="214">
        <f>Invulblad!D96</f>
        <v>0</v>
      </c>
      <c r="E101" s="215">
        <f>Invulblad!E96</f>
        <v>0</v>
      </c>
      <c r="F101" s="215">
        <f>Invulblad!F96</f>
        <v>0</v>
      </c>
      <c r="G101" s="215">
        <f>Invulblad!G96</f>
        <v>0</v>
      </c>
      <c r="H101" s="216">
        <f>Invulblad!H96</f>
        <v>0</v>
      </c>
      <c r="I101" s="217">
        <f>Invulblad!I96</f>
        <v>0</v>
      </c>
      <c r="J101" s="198"/>
      <c r="K101" s="218">
        <f>'PO analyseblad'!J94</f>
        <v>0</v>
      </c>
      <c r="L101" s="219" t="b">
        <f>'PO analyseblad'!K94</f>
        <v>0</v>
      </c>
      <c r="M101" s="220">
        <f>'PO analyseblad'!L94</f>
        <v>0.7</v>
      </c>
      <c r="N101" s="221">
        <f>'PO analyseblad'!M94</f>
        <v>0</v>
      </c>
      <c r="O101" s="203"/>
      <c r="P101" s="218">
        <f>'PO analyseblad'!N94</f>
        <v>0</v>
      </c>
      <c r="Q101" s="222" t="b">
        <f>'PO analyseblad'!O94</f>
        <v>0</v>
      </c>
      <c r="R101" s="222">
        <f>'PO analyseblad'!P94</f>
        <v>0.3</v>
      </c>
      <c r="S101" s="223">
        <f>'PO analyseblad'!Q94</f>
        <v>0</v>
      </c>
      <c r="T101" s="224"/>
      <c r="U101" s="225">
        <f>'PO analyseblad'!R94</f>
        <v>0</v>
      </c>
      <c r="V101" s="226" t="b">
        <f>'PO analyseblad'!S94</f>
        <v>0</v>
      </c>
      <c r="W101" s="207"/>
      <c r="X101" s="227">
        <f>Invulblad!L96</f>
        <v>0</v>
      </c>
      <c r="Y101" s="228">
        <f>Invulblad!M96</f>
        <v>0</v>
      </c>
      <c r="Z101" s="229">
        <f>Invulblad!N96</f>
        <v>0</v>
      </c>
      <c r="AA101" s="211"/>
      <c r="AB101" s="212">
        <f>Invulblad!O96</f>
        <v>0</v>
      </c>
    </row>
    <row r="102" spans="2:28" s="85" customFormat="1" ht="12.75" customHeight="1" x14ac:dyDescent="0.25">
      <c r="B102" s="213">
        <f>Invulblad!B97</f>
        <v>93</v>
      </c>
      <c r="C102" s="214">
        <f>Invulblad!C97</f>
        <v>0</v>
      </c>
      <c r="D102" s="214">
        <f>Invulblad!D97</f>
        <v>0</v>
      </c>
      <c r="E102" s="215">
        <f>Invulblad!E97</f>
        <v>0</v>
      </c>
      <c r="F102" s="215">
        <f>Invulblad!F97</f>
        <v>0</v>
      </c>
      <c r="G102" s="215">
        <f>Invulblad!G97</f>
        <v>0</v>
      </c>
      <c r="H102" s="216">
        <f>Invulblad!H97</f>
        <v>0</v>
      </c>
      <c r="I102" s="217">
        <f>Invulblad!I97</f>
        <v>0</v>
      </c>
      <c r="J102" s="198"/>
      <c r="K102" s="218">
        <f>'PO analyseblad'!J95</f>
        <v>0</v>
      </c>
      <c r="L102" s="219" t="b">
        <f>'PO analyseblad'!K95</f>
        <v>0</v>
      </c>
      <c r="M102" s="220">
        <f>'PO analyseblad'!L95</f>
        <v>0.7</v>
      </c>
      <c r="N102" s="221">
        <f>'PO analyseblad'!M95</f>
        <v>0</v>
      </c>
      <c r="O102" s="203"/>
      <c r="P102" s="218">
        <f>'PO analyseblad'!N95</f>
        <v>0</v>
      </c>
      <c r="Q102" s="222" t="b">
        <f>'PO analyseblad'!O95</f>
        <v>0</v>
      </c>
      <c r="R102" s="222">
        <f>'PO analyseblad'!P95</f>
        <v>0.3</v>
      </c>
      <c r="S102" s="223">
        <f>'PO analyseblad'!Q95</f>
        <v>0</v>
      </c>
      <c r="T102" s="224"/>
      <c r="U102" s="225">
        <f>'PO analyseblad'!R95</f>
        <v>0</v>
      </c>
      <c r="V102" s="226" t="b">
        <f>'PO analyseblad'!S95</f>
        <v>0</v>
      </c>
      <c r="W102" s="207"/>
      <c r="X102" s="227">
        <f>Invulblad!L97</f>
        <v>0</v>
      </c>
      <c r="Y102" s="228">
        <f>Invulblad!M97</f>
        <v>0</v>
      </c>
      <c r="Z102" s="229">
        <f>Invulblad!N97</f>
        <v>0</v>
      </c>
      <c r="AA102" s="211"/>
      <c r="AB102" s="212">
        <f>Invulblad!O97</f>
        <v>0</v>
      </c>
    </row>
    <row r="103" spans="2:28" s="85" customFormat="1" ht="12.75" customHeight="1" x14ac:dyDescent="0.25">
      <c r="B103" s="213">
        <f>Invulblad!B98</f>
        <v>94</v>
      </c>
      <c r="C103" s="214">
        <f>Invulblad!C98</f>
        <v>0</v>
      </c>
      <c r="D103" s="214">
        <f>Invulblad!D98</f>
        <v>0</v>
      </c>
      <c r="E103" s="215">
        <f>Invulblad!E98</f>
        <v>0</v>
      </c>
      <c r="F103" s="215">
        <f>Invulblad!F98</f>
        <v>0</v>
      </c>
      <c r="G103" s="215">
        <f>Invulblad!G98</f>
        <v>0</v>
      </c>
      <c r="H103" s="216">
        <f>Invulblad!H98</f>
        <v>0</v>
      </c>
      <c r="I103" s="217">
        <f>Invulblad!I98</f>
        <v>0</v>
      </c>
      <c r="J103" s="198"/>
      <c r="K103" s="218">
        <f>'PO analyseblad'!J96</f>
        <v>0</v>
      </c>
      <c r="L103" s="219" t="b">
        <f>'PO analyseblad'!K96</f>
        <v>0</v>
      </c>
      <c r="M103" s="220">
        <f>'PO analyseblad'!L96</f>
        <v>0.7</v>
      </c>
      <c r="N103" s="221">
        <f>'PO analyseblad'!M96</f>
        <v>0</v>
      </c>
      <c r="O103" s="203"/>
      <c r="P103" s="218">
        <f>'PO analyseblad'!N96</f>
        <v>0</v>
      </c>
      <c r="Q103" s="222" t="b">
        <f>'PO analyseblad'!O96</f>
        <v>0</v>
      </c>
      <c r="R103" s="222">
        <f>'PO analyseblad'!P96</f>
        <v>0.3</v>
      </c>
      <c r="S103" s="223">
        <f>'PO analyseblad'!Q96</f>
        <v>0</v>
      </c>
      <c r="T103" s="224"/>
      <c r="U103" s="225">
        <f>'PO analyseblad'!R96</f>
        <v>0</v>
      </c>
      <c r="V103" s="226" t="b">
        <f>'PO analyseblad'!S96</f>
        <v>0</v>
      </c>
      <c r="W103" s="207"/>
      <c r="X103" s="227">
        <f>Invulblad!L98</f>
        <v>0</v>
      </c>
      <c r="Y103" s="228">
        <f>Invulblad!M98</f>
        <v>0</v>
      </c>
      <c r="Z103" s="229">
        <f>Invulblad!N98</f>
        <v>0</v>
      </c>
      <c r="AA103" s="211"/>
      <c r="AB103" s="212">
        <f>Invulblad!O98</f>
        <v>0</v>
      </c>
    </row>
    <row r="104" spans="2:28" s="85" customFormat="1" ht="12.75" customHeight="1" x14ac:dyDescent="0.25">
      <c r="B104" s="213">
        <f>Invulblad!B99</f>
        <v>95</v>
      </c>
      <c r="C104" s="214">
        <f>Invulblad!C99</f>
        <v>0</v>
      </c>
      <c r="D104" s="214">
        <f>Invulblad!D99</f>
        <v>0</v>
      </c>
      <c r="E104" s="215">
        <f>Invulblad!E99</f>
        <v>0</v>
      </c>
      <c r="F104" s="215">
        <f>Invulblad!F99</f>
        <v>0</v>
      </c>
      <c r="G104" s="215">
        <f>Invulblad!G99</f>
        <v>0</v>
      </c>
      <c r="H104" s="216">
        <f>Invulblad!H99</f>
        <v>0</v>
      </c>
      <c r="I104" s="217">
        <f>Invulblad!I99</f>
        <v>0</v>
      </c>
      <c r="J104" s="198"/>
      <c r="K104" s="218">
        <f>'PO analyseblad'!J97</f>
        <v>0</v>
      </c>
      <c r="L104" s="219" t="b">
        <f>'PO analyseblad'!K97</f>
        <v>0</v>
      </c>
      <c r="M104" s="220">
        <f>'PO analyseblad'!L97</f>
        <v>0.7</v>
      </c>
      <c r="N104" s="221">
        <f>'PO analyseblad'!M97</f>
        <v>0</v>
      </c>
      <c r="O104" s="203"/>
      <c r="P104" s="218">
        <f>'PO analyseblad'!N97</f>
        <v>0</v>
      </c>
      <c r="Q104" s="222" t="b">
        <f>'PO analyseblad'!O97</f>
        <v>0</v>
      </c>
      <c r="R104" s="222">
        <f>'PO analyseblad'!P97</f>
        <v>0.3</v>
      </c>
      <c r="S104" s="223">
        <f>'PO analyseblad'!Q97</f>
        <v>0</v>
      </c>
      <c r="T104" s="224"/>
      <c r="U104" s="225">
        <f>'PO analyseblad'!R97</f>
        <v>0</v>
      </c>
      <c r="V104" s="226" t="b">
        <f>'PO analyseblad'!S97</f>
        <v>0</v>
      </c>
      <c r="W104" s="207"/>
      <c r="X104" s="227">
        <f>Invulblad!L99</f>
        <v>0</v>
      </c>
      <c r="Y104" s="228">
        <f>Invulblad!M99</f>
        <v>0</v>
      </c>
      <c r="Z104" s="229">
        <f>Invulblad!N99</f>
        <v>0</v>
      </c>
      <c r="AA104" s="211"/>
      <c r="AB104" s="212">
        <f>Invulblad!O99</f>
        <v>0</v>
      </c>
    </row>
    <row r="105" spans="2:28" s="85" customFormat="1" ht="12.75" customHeight="1" x14ac:dyDescent="0.25">
      <c r="B105" s="213">
        <f>Invulblad!B100</f>
        <v>96</v>
      </c>
      <c r="C105" s="214">
        <f>Invulblad!C100</f>
        <v>0</v>
      </c>
      <c r="D105" s="214">
        <f>Invulblad!D100</f>
        <v>0</v>
      </c>
      <c r="E105" s="215">
        <f>Invulblad!E100</f>
        <v>0</v>
      </c>
      <c r="F105" s="215">
        <f>Invulblad!F100</f>
        <v>0</v>
      </c>
      <c r="G105" s="215">
        <f>Invulblad!G100</f>
        <v>0</v>
      </c>
      <c r="H105" s="216">
        <f>Invulblad!H100</f>
        <v>0</v>
      </c>
      <c r="I105" s="217">
        <f>Invulblad!I100</f>
        <v>0</v>
      </c>
      <c r="J105" s="198"/>
      <c r="K105" s="218">
        <f>'PO analyseblad'!J98</f>
        <v>0</v>
      </c>
      <c r="L105" s="219" t="b">
        <f>'PO analyseblad'!K98</f>
        <v>0</v>
      </c>
      <c r="M105" s="220">
        <f>'PO analyseblad'!L98</f>
        <v>0.7</v>
      </c>
      <c r="N105" s="221">
        <f>'PO analyseblad'!M98</f>
        <v>0</v>
      </c>
      <c r="O105" s="203"/>
      <c r="P105" s="218">
        <f>'PO analyseblad'!N98</f>
        <v>0</v>
      </c>
      <c r="Q105" s="222" t="b">
        <f>'PO analyseblad'!O98</f>
        <v>0</v>
      </c>
      <c r="R105" s="222">
        <f>'PO analyseblad'!P98</f>
        <v>0.3</v>
      </c>
      <c r="S105" s="223">
        <f>'PO analyseblad'!Q98</f>
        <v>0</v>
      </c>
      <c r="T105" s="224"/>
      <c r="U105" s="225">
        <f>'PO analyseblad'!R98</f>
        <v>0</v>
      </c>
      <c r="V105" s="226" t="b">
        <f>'PO analyseblad'!S98</f>
        <v>0</v>
      </c>
      <c r="W105" s="207"/>
      <c r="X105" s="227">
        <f>Invulblad!L100</f>
        <v>0</v>
      </c>
      <c r="Y105" s="228">
        <f>Invulblad!M100</f>
        <v>0</v>
      </c>
      <c r="Z105" s="229">
        <f>Invulblad!N100</f>
        <v>0</v>
      </c>
      <c r="AA105" s="211"/>
      <c r="AB105" s="212">
        <f>Invulblad!O100</f>
        <v>0</v>
      </c>
    </row>
    <row r="106" spans="2:28" s="85" customFormat="1" ht="12.75" customHeight="1" x14ac:dyDescent="0.25">
      <c r="B106" s="213">
        <f>Invulblad!B101</f>
        <v>97</v>
      </c>
      <c r="C106" s="214">
        <f>Invulblad!C101</f>
        <v>0</v>
      </c>
      <c r="D106" s="214">
        <f>Invulblad!D101</f>
        <v>0</v>
      </c>
      <c r="E106" s="215">
        <f>Invulblad!E101</f>
        <v>0</v>
      </c>
      <c r="F106" s="215">
        <f>Invulblad!F101</f>
        <v>0</v>
      </c>
      <c r="G106" s="215">
        <f>Invulblad!G101</f>
        <v>0</v>
      </c>
      <c r="H106" s="216">
        <f>Invulblad!H101</f>
        <v>0</v>
      </c>
      <c r="I106" s="217">
        <f>Invulblad!I101</f>
        <v>0</v>
      </c>
      <c r="J106" s="198"/>
      <c r="K106" s="218">
        <f>'PO analyseblad'!J99</f>
        <v>0</v>
      </c>
      <c r="L106" s="219" t="b">
        <f>'PO analyseblad'!K99</f>
        <v>0</v>
      </c>
      <c r="M106" s="220">
        <f>'PO analyseblad'!L99</f>
        <v>0.7</v>
      </c>
      <c r="N106" s="221">
        <f>'PO analyseblad'!M99</f>
        <v>0</v>
      </c>
      <c r="O106" s="203"/>
      <c r="P106" s="218">
        <f>'PO analyseblad'!N99</f>
        <v>0</v>
      </c>
      <c r="Q106" s="222" t="b">
        <f>'PO analyseblad'!O99</f>
        <v>0</v>
      </c>
      <c r="R106" s="222">
        <f>'PO analyseblad'!P99</f>
        <v>0.3</v>
      </c>
      <c r="S106" s="223">
        <f>'PO analyseblad'!Q99</f>
        <v>0</v>
      </c>
      <c r="T106" s="224"/>
      <c r="U106" s="225">
        <f>'PO analyseblad'!R99</f>
        <v>0</v>
      </c>
      <c r="V106" s="226" t="b">
        <f>'PO analyseblad'!S99</f>
        <v>0</v>
      </c>
      <c r="W106" s="207"/>
      <c r="X106" s="227">
        <f>Invulblad!L101</f>
        <v>0</v>
      </c>
      <c r="Y106" s="228">
        <f>Invulblad!M101</f>
        <v>0</v>
      </c>
      <c r="Z106" s="229">
        <f>Invulblad!N101</f>
        <v>0</v>
      </c>
      <c r="AA106" s="211"/>
      <c r="AB106" s="212">
        <f>Invulblad!O101</f>
        <v>0</v>
      </c>
    </row>
    <row r="107" spans="2:28" s="85" customFormat="1" ht="12.75" customHeight="1" x14ac:dyDescent="0.25">
      <c r="B107" s="213">
        <f>Invulblad!B102</f>
        <v>98</v>
      </c>
      <c r="C107" s="214">
        <f>Invulblad!C102</f>
        <v>0</v>
      </c>
      <c r="D107" s="214">
        <f>Invulblad!D102</f>
        <v>0</v>
      </c>
      <c r="E107" s="215">
        <f>Invulblad!E102</f>
        <v>0</v>
      </c>
      <c r="F107" s="215">
        <f>Invulblad!F102</f>
        <v>0</v>
      </c>
      <c r="G107" s="215">
        <f>Invulblad!G102</f>
        <v>0</v>
      </c>
      <c r="H107" s="216">
        <f>Invulblad!H102</f>
        <v>0</v>
      </c>
      <c r="I107" s="217">
        <f>Invulblad!I102</f>
        <v>0</v>
      </c>
      <c r="J107" s="198"/>
      <c r="K107" s="218">
        <f>'PO analyseblad'!J100</f>
        <v>0</v>
      </c>
      <c r="L107" s="219" t="b">
        <f>'PO analyseblad'!K100</f>
        <v>0</v>
      </c>
      <c r="M107" s="220">
        <f>'PO analyseblad'!L100</f>
        <v>0.7</v>
      </c>
      <c r="N107" s="221">
        <f>'PO analyseblad'!M100</f>
        <v>0</v>
      </c>
      <c r="O107" s="203"/>
      <c r="P107" s="218">
        <f>'PO analyseblad'!N100</f>
        <v>0</v>
      </c>
      <c r="Q107" s="222" t="b">
        <f>'PO analyseblad'!O100</f>
        <v>0</v>
      </c>
      <c r="R107" s="222">
        <f>'PO analyseblad'!P100</f>
        <v>0.3</v>
      </c>
      <c r="S107" s="223">
        <f>'PO analyseblad'!Q100</f>
        <v>0</v>
      </c>
      <c r="T107" s="224"/>
      <c r="U107" s="225">
        <f>'PO analyseblad'!R100</f>
        <v>0</v>
      </c>
      <c r="V107" s="226" t="b">
        <f>'PO analyseblad'!S100</f>
        <v>0</v>
      </c>
      <c r="W107" s="207"/>
      <c r="X107" s="227">
        <f>Invulblad!L102</f>
        <v>0</v>
      </c>
      <c r="Y107" s="228">
        <f>Invulblad!M102</f>
        <v>0</v>
      </c>
      <c r="Z107" s="229">
        <f>Invulblad!N102</f>
        <v>0</v>
      </c>
      <c r="AA107" s="211"/>
      <c r="AB107" s="212">
        <f>Invulblad!O102</f>
        <v>0</v>
      </c>
    </row>
    <row r="108" spans="2:28" s="85" customFormat="1" ht="12.75" customHeight="1" x14ac:dyDescent="0.25">
      <c r="B108" s="213">
        <f>Invulblad!B103</f>
        <v>99</v>
      </c>
      <c r="C108" s="214">
        <f>Invulblad!C103</f>
        <v>0</v>
      </c>
      <c r="D108" s="214">
        <f>Invulblad!D103</f>
        <v>0</v>
      </c>
      <c r="E108" s="215">
        <f>Invulblad!E103</f>
        <v>0</v>
      </c>
      <c r="F108" s="215">
        <f>Invulblad!F103</f>
        <v>0</v>
      </c>
      <c r="G108" s="215">
        <f>Invulblad!G103</f>
        <v>0</v>
      </c>
      <c r="H108" s="216">
        <f>Invulblad!H103</f>
        <v>0</v>
      </c>
      <c r="I108" s="217">
        <f>Invulblad!I103</f>
        <v>0</v>
      </c>
      <c r="J108" s="198"/>
      <c r="K108" s="218">
        <f>'PO analyseblad'!J101</f>
        <v>0</v>
      </c>
      <c r="L108" s="219" t="b">
        <f>'PO analyseblad'!K101</f>
        <v>0</v>
      </c>
      <c r="M108" s="220">
        <f>'PO analyseblad'!L101</f>
        <v>0.7</v>
      </c>
      <c r="N108" s="221">
        <f>'PO analyseblad'!M101</f>
        <v>0</v>
      </c>
      <c r="O108" s="203"/>
      <c r="P108" s="218">
        <f>'PO analyseblad'!N101</f>
        <v>0</v>
      </c>
      <c r="Q108" s="222" t="b">
        <f>'PO analyseblad'!O101</f>
        <v>0</v>
      </c>
      <c r="R108" s="222">
        <f>'PO analyseblad'!P101</f>
        <v>0.3</v>
      </c>
      <c r="S108" s="223">
        <f>'PO analyseblad'!Q101</f>
        <v>0</v>
      </c>
      <c r="T108" s="224"/>
      <c r="U108" s="225">
        <f>'PO analyseblad'!R101</f>
        <v>0</v>
      </c>
      <c r="V108" s="226" t="b">
        <f>'PO analyseblad'!S101</f>
        <v>0</v>
      </c>
      <c r="W108" s="207"/>
      <c r="X108" s="227">
        <f>Invulblad!L103</f>
        <v>0</v>
      </c>
      <c r="Y108" s="228">
        <f>Invulblad!M103</f>
        <v>0</v>
      </c>
      <c r="Z108" s="229">
        <f>Invulblad!N103</f>
        <v>0</v>
      </c>
      <c r="AA108" s="211"/>
      <c r="AB108" s="212">
        <f>Invulblad!O103</f>
        <v>0</v>
      </c>
    </row>
    <row r="109" spans="2:28" s="85" customFormat="1" ht="12.75" customHeight="1" x14ac:dyDescent="0.25">
      <c r="B109" s="213">
        <f>Invulblad!B104</f>
        <v>100</v>
      </c>
      <c r="C109" s="214">
        <f>Invulblad!C104</f>
        <v>0</v>
      </c>
      <c r="D109" s="214">
        <f>Invulblad!D104</f>
        <v>0</v>
      </c>
      <c r="E109" s="215">
        <f>Invulblad!E104</f>
        <v>0</v>
      </c>
      <c r="F109" s="215">
        <f>Invulblad!F104</f>
        <v>0</v>
      </c>
      <c r="G109" s="215">
        <f>Invulblad!G104</f>
        <v>0</v>
      </c>
      <c r="H109" s="216">
        <f>Invulblad!H104</f>
        <v>0</v>
      </c>
      <c r="I109" s="217">
        <f>Invulblad!I104</f>
        <v>0</v>
      </c>
      <c r="J109" s="198"/>
      <c r="K109" s="218">
        <f>'PO analyseblad'!J102</f>
        <v>0</v>
      </c>
      <c r="L109" s="219" t="b">
        <f>'PO analyseblad'!K102</f>
        <v>0</v>
      </c>
      <c r="M109" s="220">
        <f>'PO analyseblad'!L102</f>
        <v>0.7</v>
      </c>
      <c r="N109" s="221">
        <f>'PO analyseblad'!M102</f>
        <v>0</v>
      </c>
      <c r="O109" s="203"/>
      <c r="P109" s="218">
        <f>'PO analyseblad'!N102</f>
        <v>0</v>
      </c>
      <c r="Q109" s="222" t="b">
        <f>'PO analyseblad'!O102</f>
        <v>0</v>
      </c>
      <c r="R109" s="222">
        <f>'PO analyseblad'!P102</f>
        <v>0.3</v>
      </c>
      <c r="S109" s="223">
        <f>'PO analyseblad'!Q102</f>
        <v>0</v>
      </c>
      <c r="T109" s="224"/>
      <c r="U109" s="225">
        <f>'PO analyseblad'!R102</f>
        <v>0</v>
      </c>
      <c r="V109" s="226" t="b">
        <f>'PO analyseblad'!S102</f>
        <v>0</v>
      </c>
      <c r="W109" s="207"/>
      <c r="X109" s="227">
        <f>Invulblad!L104</f>
        <v>0</v>
      </c>
      <c r="Y109" s="228">
        <f>Invulblad!M104</f>
        <v>0</v>
      </c>
      <c r="Z109" s="229">
        <f>Invulblad!N104</f>
        <v>0</v>
      </c>
      <c r="AA109" s="211"/>
      <c r="AB109" s="212">
        <f>Invulblad!O104</f>
        <v>0</v>
      </c>
    </row>
    <row r="110" spans="2:28" s="85" customFormat="1" ht="12.75" customHeight="1" x14ac:dyDescent="0.25">
      <c r="B110" s="213">
        <f>Invulblad!B105</f>
        <v>101</v>
      </c>
      <c r="C110" s="214">
        <f>Invulblad!C105</f>
        <v>0</v>
      </c>
      <c r="D110" s="214">
        <f>Invulblad!D105</f>
        <v>0</v>
      </c>
      <c r="E110" s="215">
        <f>Invulblad!E105</f>
        <v>0</v>
      </c>
      <c r="F110" s="215">
        <f>Invulblad!F105</f>
        <v>0</v>
      </c>
      <c r="G110" s="215">
        <f>Invulblad!G105</f>
        <v>0</v>
      </c>
      <c r="H110" s="216">
        <f>Invulblad!H105</f>
        <v>0</v>
      </c>
      <c r="I110" s="217">
        <f>Invulblad!I105</f>
        <v>0</v>
      </c>
      <c r="J110" s="198"/>
      <c r="K110" s="218">
        <f>'PO analyseblad'!J103</f>
        <v>0</v>
      </c>
      <c r="L110" s="219" t="b">
        <f>'PO analyseblad'!K103</f>
        <v>0</v>
      </c>
      <c r="M110" s="220">
        <f>'PO analyseblad'!L103</f>
        <v>0.7</v>
      </c>
      <c r="N110" s="221">
        <f>'PO analyseblad'!M103</f>
        <v>0</v>
      </c>
      <c r="O110" s="203"/>
      <c r="P110" s="218">
        <f>'PO analyseblad'!N103</f>
        <v>0</v>
      </c>
      <c r="Q110" s="222" t="b">
        <f>'PO analyseblad'!O103</f>
        <v>0</v>
      </c>
      <c r="R110" s="222">
        <f>'PO analyseblad'!P103</f>
        <v>0.3</v>
      </c>
      <c r="S110" s="223">
        <f>'PO analyseblad'!Q103</f>
        <v>0</v>
      </c>
      <c r="T110" s="224"/>
      <c r="U110" s="225">
        <f>'PO analyseblad'!R103</f>
        <v>0</v>
      </c>
      <c r="V110" s="226" t="b">
        <f>'PO analyseblad'!S103</f>
        <v>0</v>
      </c>
      <c r="W110" s="207"/>
      <c r="X110" s="227">
        <f>Invulblad!L105</f>
        <v>0</v>
      </c>
      <c r="Y110" s="228">
        <f>Invulblad!M105</f>
        <v>0</v>
      </c>
      <c r="Z110" s="229">
        <f>Invulblad!N105</f>
        <v>0</v>
      </c>
      <c r="AA110" s="211"/>
      <c r="AB110" s="212">
        <f>Invulblad!O105</f>
        <v>0</v>
      </c>
    </row>
    <row r="111" spans="2:28" s="85" customFormat="1" ht="12.75" customHeight="1" x14ac:dyDescent="0.25">
      <c r="B111" s="213">
        <f>Invulblad!B106</f>
        <v>102</v>
      </c>
      <c r="C111" s="214">
        <f>Invulblad!C106</f>
        <v>0</v>
      </c>
      <c r="D111" s="214">
        <f>Invulblad!D106</f>
        <v>0</v>
      </c>
      <c r="E111" s="215">
        <f>Invulblad!E106</f>
        <v>0</v>
      </c>
      <c r="F111" s="215">
        <f>Invulblad!F106</f>
        <v>0</v>
      </c>
      <c r="G111" s="215">
        <f>Invulblad!G106</f>
        <v>0</v>
      </c>
      <c r="H111" s="216">
        <f>Invulblad!H106</f>
        <v>0</v>
      </c>
      <c r="I111" s="217">
        <f>Invulblad!I106</f>
        <v>0</v>
      </c>
      <c r="J111" s="198"/>
      <c r="K111" s="218">
        <f>'PO analyseblad'!J104</f>
        <v>0</v>
      </c>
      <c r="L111" s="219" t="b">
        <f>'PO analyseblad'!K104</f>
        <v>0</v>
      </c>
      <c r="M111" s="220">
        <f>'PO analyseblad'!L104</f>
        <v>0.7</v>
      </c>
      <c r="N111" s="221">
        <f>'PO analyseblad'!M104</f>
        <v>0</v>
      </c>
      <c r="O111" s="203"/>
      <c r="P111" s="218">
        <f>'PO analyseblad'!N104</f>
        <v>0</v>
      </c>
      <c r="Q111" s="222" t="b">
        <f>'PO analyseblad'!O104</f>
        <v>0</v>
      </c>
      <c r="R111" s="222">
        <f>'PO analyseblad'!P104</f>
        <v>0.3</v>
      </c>
      <c r="S111" s="223">
        <f>'PO analyseblad'!Q104</f>
        <v>0</v>
      </c>
      <c r="T111" s="224"/>
      <c r="U111" s="225">
        <f>'PO analyseblad'!R104</f>
        <v>0</v>
      </c>
      <c r="V111" s="226" t="b">
        <f>'PO analyseblad'!S104</f>
        <v>0</v>
      </c>
      <c r="W111" s="207"/>
      <c r="X111" s="227">
        <f>Invulblad!L106</f>
        <v>0</v>
      </c>
      <c r="Y111" s="228">
        <f>Invulblad!M106</f>
        <v>0</v>
      </c>
      <c r="Z111" s="229">
        <f>Invulblad!N106</f>
        <v>0</v>
      </c>
      <c r="AA111" s="211"/>
      <c r="AB111" s="212">
        <f>Invulblad!O106</f>
        <v>0</v>
      </c>
    </row>
    <row r="112" spans="2:28" s="85" customFormat="1" ht="12.75" customHeight="1" x14ac:dyDescent="0.25">
      <c r="B112" s="213">
        <f>Invulblad!B107</f>
        <v>103</v>
      </c>
      <c r="C112" s="214">
        <f>Invulblad!C107</f>
        <v>0</v>
      </c>
      <c r="D112" s="214">
        <f>Invulblad!D107</f>
        <v>0</v>
      </c>
      <c r="E112" s="215">
        <f>Invulblad!E107</f>
        <v>0</v>
      </c>
      <c r="F112" s="215">
        <f>Invulblad!F107</f>
        <v>0</v>
      </c>
      <c r="G112" s="215">
        <f>Invulblad!G107</f>
        <v>0</v>
      </c>
      <c r="H112" s="216">
        <f>Invulblad!H107</f>
        <v>0</v>
      </c>
      <c r="I112" s="217">
        <f>Invulblad!I107</f>
        <v>0</v>
      </c>
      <c r="J112" s="198"/>
      <c r="K112" s="218">
        <f>'PO analyseblad'!J105</f>
        <v>0</v>
      </c>
      <c r="L112" s="219" t="b">
        <f>'PO analyseblad'!K105</f>
        <v>0</v>
      </c>
      <c r="M112" s="220">
        <f>'PO analyseblad'!L105</f>
        <v>0.7</v>
      </c>
      <c r="N112" s="221">
        <f>'PO analyseblad'!M105</f>
        <v>0</v>
      </c>
      <c r="O112" s="203"/>
      <c r="P112" s="218">
        <f>'PO analyseblad'!N105</f>
        <v>0</v>
      </c>
      <c r="Q112" s="222" t="b">
        <f>'PO analyseblad'!O105</f>
        <v>0</v>
      </c>
      <c r="R112" s="222">
        <f>'PO analyseblad'!P105</f>
        <v>0.3</v>
      </c>
      <c r="S112" s="223">
        <f>'PO analyseblad'!Q105</f>
        <v>0</v>
      </c>
      <c r="T112" s="224"/>
      <c r="U112" s="225">
        <f>'PO analyseblad'!R105</f>
        <v>0</v>
      </c>
      <c r="V112" s="226" t="b">
        <f>'PO analyseblad'!S105</f>
        <v>0</v>
      </c>
      <c r="W112" s="207"/>
      <c r="X112" s="227">
        <f>Invulblad!L107</f>
        <v>0</v>
      </c>
      <c r="Y112" s="228">
        <f>Invulblad!M107</f>
        <v>0</v>
      </c>
      <c r="Z112" s="229">
        <f>Invulblad!N107</f>
        <v>0</v>
      </c>
      <c r="AA112" s="211"/>
      <c r="AB112" s="212">
        <f>Invulblad!O107</f>
        <v>0</v>
      </c>
    </row>
    <row r="113" spans="2:28" s="85" customFormat="1" ht="12.75" customHeight="1" x14ac:dyDescent="0.25">
      <c r="B113" s="213">
        <f>Invulblad!B108</f>
        <v>104</v>
      </c>
      <c r="C113" s="214">
        <f>Invulblad!C108</f>
        <v>0</v>
      </c>
      <c r="D113" s="214">
        <f>Invulblad!D108</f>
        <v>0</v>
      </c>
      <c r="E113" s="215">
        <f>Invulblad!E108</f>
        <v>0</v>
      </c>
      <c r="F113" s="215">
        <f>Invulblad!F108</f>
        <v>0</v>
      </c>
      <c r="G113" s="215">
        <f>Invulblad!G108</f>
        <v>0</v>
      </c>
      <c r="H113" s="216">
        <f>Invulblad!H108</f>
        <v>0</v>
      </c>
      <c r="I113" s="217">
        <f>Invulblad!I108</f>
        <v>0</v>
      </c>
      <c r="J113" s="198"/>
      <c r="K113" s="218">
        <f>'PO analyseblad'!J106</f>
        <v>0</v>
      </c>
      <c r="L113" s="219" t="b">
        <f>'PO analyseblad'!K106</f>
        <v>0</v>
      </c>
      <c r="M113" s="220">
        <f>'PO analyseblad'!L106</f>
        <v>0.7</v>
      </c>
      <c r="N113" s="221">
        <f>'PO analyseblad'!M106</f>
        <v>0</v>
      </c>
      <c r="O113" s="203"/>
      <c r="P113" s="218">
        <f>'PO analyseblad'!N106</f>
        <v>0</v>
      </c>
      <c r="Q113" s="222" t="b">
        <f>'PO analyseblad'!O106</f>
        <v>0</v>
      </c>
      <c r="R113" s="222">
        <f>'PO analyseblad'!P106</f>
        <v>0.3</v>
      </c>
      <c r="S113" s="223">
        <f>'PO analyseblad'!Q106</f>
        <v>0</v>
      </c>
      <c r="T113" s="224"/>
      <c r="U113" s="225">
        <f>'PO analyseblad'!R106</f>
        <v>0</v>
      </c>
      <c r="V113" s="226" t="b">
        <f>'PO analyseblad'!S106</f>
        <v>0</v>
      </c>
      <c r="W113" s="207"/>
      <c r="X113" s="227">
        <f>Invulblad!L108</f>
        <v>0</v>
      </c>
      <c r="Y113" s="228">
        <f>Invulblad!M108</f>
        <v>0</v>
      </c>
      <c r="Z113" s="229">
        <f>Invulblad!N108</f>
        <v>0</v>
      </c>
      <c r="AA113" s="211"/>
      <c r="AB113" s="212">
        <f>Invulblad!O108</f>
        <v>0</v>
      </c>
    </row>
    <row r="114" spans="2:28" s="85" customFormat="1" ht="12.75" customHeight="1" x14ac:dyDescent="0.25">
      <c r="B114" s="213">
        <f>Invulblad!B109</f>
        <v>105</v>
      </c>
      <c r="C114" s="214">
        <f>Invulblad!C109</f>
        <v>0</v>
      </c>
      <c r="D114" s="214">
        <f>Invulblad!D109</f>
        <v>0</v>
      </c>
      <c r="E114" s="215">
        <f>Invulblad!E109</f>
        <v>0</v>
      </c>
      <c r="F114" s="215">
        <f>Invulblad!F109</f>
        <v>0</v>
      </c>
      <c r="G114" s="215">
        <f>Invulblad!G109</f>
        <v>0</v>
      </c>
      <c r="H114" s="216">
        <f>Invulblad!H109</f>
        <v>0</v>
      </c>
      <c r="I114" s="217">
        <f>Invulblad!I109</f>
        <v>0</v>
      </c>
      <c r="J114" s="198"/>
      <c r="K114" s="218">
        <f>'PO analyseblad'!J107</f>
        <v>0</v>
      </c>
      <c r="L114" s="219" t="b">
        <f>'PO analyseblad'!K107</f>
        <v>0</v>
      </c>
      <c r="M114" s="220">
        <f>'PO analyseblad'!L107</f>
        <v>0.7</v>
      </c>
      <c r="N114" s="221">
        <f>'PO analyseblad'!M107</f>
        <v>0</v>
      </c>
      <c r="O114" s="203"/>
      <c r="P114" s="218">
        <f>'PO analyseblad'!N107</f>
        <v>0</v>
      </c>
      <c r="Q114" s="222" t="b">
        <f>'PO analyseblad'!O107</f>
        <v>0</v>
      </c>
      <c r="R114" s="222">
        <f>'PO analyseblad'!P107</f>
        <v>0.3</v>
      </c>
      <c r="S114" s="223">
        <f>'PO analyseblad'!Q107</f>
        <v>0</v>
      </c>
      <c r="T114" s="224"/>
      <c r="U114" s="225">
        <f>'PO analyseblad'!R107</f>
        <v>0</v>
      </c>
      <c r="V114" s="226" t="b">
        <f>'PO analyseblad'!S107</f>
        <v>0</v>
      </c>
      <c r="W114" s="207"/>
      <c r="X114" s="227">
        <f>Invulblad!L109</f>
        <v>0</v>
      </c>
      <c r="Y114" s="228">
        <f>Invulblad!M109</f>
        <v>0</v>
      </c>
      <c r="Z114" s="229">
        <f>Invulblad!N109</f>
        <v>0</v>
      </c>
      <c r="AA114" s="211"/>
      <c r="AB114" s="212">
        <f>Invulblad!O109</f>
        <v>0</v>
      </c>
    </row>
    <row r="115" spans="2:28" s="85" customFormat="1" ht="12.75" customHeight="1" x14ac:dyDescent="0.25">
      <c r="B115" s="213">
        <f>Invulblad!B110</f>
        <v>106</v>
      </c>
      <c r="C115" s="214">
        <f>Invulblad!C110</f>
        <v>0</v>
      </c>
      <c r="D115" s="214">
        <f>Invulblad!D110</f>
        <v>0</v>
      </c>
      <c r="E115" s="215">
        <f>Invulblad!E110</f>
        <v>0</v>
      </c>
      <c r="F115" s="215">
        <f>Invulblad!F110</f>
        <v>0</v>
      </c>
      <c r="G115" s="215">
        <f>Invulblad!G110</f>
        <v>0</v>
      </c>
      <c r="H115" s="216">
        <f>Invulblad!H110</f>
        <v>0</v>
      </c>
      <c r="I115" s="217">
        <f>Invulblad!I110</f>
        <v>0</v>
      </c>
      <c r="J115" s="198"/>
      <c r="K115" s="218">
        <f>'PO analyseblad'!J108</f>
        <v>0</v>
      </c>
      <c r="L115" s="219" t="b">
        <f>'PO analyseblad'!K108</f>
        <v>0</v>
      </c>
      <c r="M115" s="220">
        <f>'PO analyseblad'!L108</f>
        <v>0.7</v>
      </c>
      <c r="N115" s="221">
        <f>'PO analyseblad'!M108</f>
        <v>0</v>
      </c>
      <c r="O115" s="203"/>
      <c r="P115" s="218">
        <f>'PO analyseblad'!N108</f>
        <v>0</v>
      </c>
      <c r="Q115" s="222" t="b">
        <f>'PO analyseblad'!O108</f>
        <v>0</v>
      </c>
      <c r="R115" s="222">
        <f>'PO analyseblad'!P108</f>
        <v>0.3</v>
      </c>
      <c r="S115" s="223">
        <f>'PO analyseblad'!Q108</f>
        <v>0</v>
      </c>
      <c r="T115" s="224"/>
      <c r="U115" s="225">
        <f>'PO analyseblad'!R108</f>
        <v>0</v>
      </c>
      <c r="V115" s="226" t="b">
        <f>'PO analyseblad'!S108</f>
        <v>0</v>
      </c>
      <c r="W115" s="207"/>
      <c r="X115" s="227">
        <f>Invulblad!L110</f>
        <v>0</v>
      </c>
      <c r="Y115" s="228">
        <f>Invulblad!M110</f>
        <v>0</v>
      </c>
      <c r="Z115" s="229">
        <f>Invulblad!N110</f>
        <v>0</v>
      </c>
      <c r="AA115" s="211"/>
      <c r="AB115" s="212">
        <f>Invulblad!O110</f>
        <v>0</v>
      </c>
    </row>
    <row r="116" spans="2:28" s="85" customFormat="1" ht="12.75" customHeight="1" x14ac:dyDescent="0.25">
      <c r="B116" s="213">
        <f>Invulblad!B111</f>
        <v>107</v>
      </c>
      <c r="C116" s="214">
        <f>Invulblad!C111</f>
        <v>0</v>
      </c>
      <c r="D116" s="214">
        <f>Invulblad!D111</f>
        <v>0</v>
      </c>
      <c r="E116" s="215">
        <f>Invulblad!E111</f>
        <v>0</v>
      </c>
      <c r="F116" s="215">
        <f>Invulblad!F111</f>
        <v>0</v>
      </c>
      <c r="G116" s="215">
        <f>Invulblad!G111</f>
        <v>0</v>
      </c>
      <c r="H116" s="216">
        <f>Invulblad!H111</f>
        <v>0</v>
      </c>
      <c r="I116" s="217">
        <f>Invulblad!I111</f>
        <v>0</v>
      </c>
      <c r="J116" s="198"/>
      <c r="K116" s="218">
        <f>'PO analyseblad'!J109</f>
        <v>0</v>
      </c>
      <c r="L116" s="219" t="b">
        <f>'PO analyseblad'!K109</f>
        <v>0</v>
      </c>
      <c r="M116" s="220">
        <f>'PO analyseblad'!L109</f>
        <v>0.7</v>
      </c>
      <c r="N116" s="221">
        <f>'PO analyseblad'!M109</f>
        <v>0</v>
      </c>
      <c r="O116" s="203"/>
      <c r="P116" s="218">
        <f>'PO analyseblad'!N109</f>
        <v>0</v>
      </c>
      <c r="Q116" s="222" t="b">
        <f>'PO analyseblad'!O109</f>
        <v>0</v>
      </c>
      <c r="R116" s="222">
        <f>'PO analyseblad'!P109</f>
        <v>0.3</v>
      </c>
      <c r="S116" s="223">
        <f>'PO analyseblad'!Q109</f>
        <v>0</v>
      </c>
      <c r="T116" s="224"/>
      <c r="U116" s="225">
        <f>'PO analyseblad'!R109</f>
        <v>0</v>
      </c>
      <c r="V116" s="226" t="b">
        <f>'PO analyseblad'!S109</f>
        <v>0</v>
      </c>
      <c r="W116" s="207"/>
      <c r="X116" s="227">
        <f>Invulblad!L111</f>
        <v>0</v>
      </c>
      <c r="Y116" s="228">
        <f>Invulblad!M111</f>
        <v>0</v>
      </c>
      <c r="Z116" s="229">
        <f>Invulblad!N111</f>
        <v>0</v>
      </c>
      <c r="AA116" s="211"/>
      <c r="AB116" s="212">
        <f>Invulblad!O111</f>
        <v>0</v>
      </c>
    </row>
    <row r="117" spans="2:28" s="85" customFormat="1" ht="12.75" customHeight="1" x14ac:dyDescent="0.25">
      <c r="B117" s="213">
        <f>Invulblad!B112</f>
        <v>108</v>
      </c>
      <c r="C117" s="214">
        <f>Invulblad!C112</f>
        <v>0</v>
      </c>
      <c r="D117" s="214">
        <f>Invulblad!D112</f>
        <v>0</v>
      </c>
      <c r="E117" s="215">
        <f>Invulblad!E112</f>
        <v>0</v>
      </c>
      <c r="F117" s="215">
        <f>Invulblad!F112</f>
        <v>0</v>
      </c>
      <c r="G117" s="215">
        <f>Invulblad!G112</f>
        <v>0</v>
      </c>
      <c r="H117" s="216">
        <f>Invulblad!H112</f>
        <v>0</v>
      </c>
      <c r="I117" s="217">
        <f>Invulblad!I112</f>
        <v>0</v>
      </c>
      <c r="J117" s="198"/>
      <c r="K117" s="218">
        <f>'PO analyseblad'!J110</f>
        <v>0</v>
      </c>
      <c r="L117" s="219" t="b">
        <f>'PO analyseblad'!K110</f>
        <v>0</v>
      </c>
      <c r="M117" s="220">
        <f>'PO analyseblad'!L110</f>
        <v>0.7</v>
      </c>
      <c r="N117" s="221">
        <f>'PO analyseblad'!M110</f>
        <v>0</v>
      </c>
      <c r="O117" s="203"/>
      <c r="P117" s="218">
        <f>'PO analyseblad'!N110</f>
        <v>0</v>
      </c>
      <c r="Q117" s="222" t="b">
        <f>'PO analyseblad'!O110</f>
        <v>0</v>
      </c>
      <c r="R117" s="222">
        <f>'PO analyseblad'!P110</f>
        <v>0.3</v>
      </c>
      <c r="S117" s="223">
        <f>'PO analyseblad'!Q110</f>
        <v>0</v>
      </c>
      <c r="T117" s="224"/>
      <c r="U117" s="225">
        <f>'PO analyseblad'!R110</f>
        <v>0</v>
      </c>
      <c r="V117" s="226" t="b">
        <f>'PO analyseblad'!S110</f>
        <v>0</v>
      </c>
      <c r="W117" s="207"/>
      <c r="X117" s="227">
        <f>Invulblad!L112</f>
        <v>0</v>
      </c>
      <c r="Y117" s="228">
        <f>Invulblad!M112</f>
        <v>0</v>
      </c>
      <c r="Z117" s="229">
        <f>Invulblad!N112</f>
        <v>0</v>
      </c>
      <c r="AA117" s="211"/>
      <c r="AB117" s="212">
        <f>Invulblad!O112</f>
        <v>0</v>
      </c>
    </row>
    <row r="118" spans="2:28" s="85" customFormat="1" ht="12.75" customHeight="1" x14ac:dyDescent="0.25">
      <c r="B118" s="213">
        <f>Invulblad!B113</f>
        <v>109</v>
      </c>
      <c r="C118" s="214">
        <f>Invulblad!C113</f>
        <v>0</v>
      </c>
      <c r="D118" s="214">
        <f>Invulblad!D113</f>
        <v>0</v>
      </c>
      <c r="E118" s="215">
        <f>Invulblad!E113</f>
        <v>0</v>
      </c>
      <c r="F118" s="215">
        <f>Invulblad!F113</f>
        <v>0</v>
      </c>
      <c r="G118" s="215">
        <f>Invulblad!G113</f>
        <v>0</v>
      </c>
      <c r="H118" s="216">
        <f>Invulblad!H113</f>
        <v>0</v>
      </c>
      <c r="I118" s="217">
        <f>Invulblad!I113</f>
        <v>0</v>
      </c>
      <c r="J118" s="198"/>
      <c r="K118" s="218">
        <f>'PO analyseblad'!J111</f>
        <v>0</v>
      </c>
      <c r="L118" s="219" t="b">
        <f>'PO analyseblad'!K111</f>
        <v>0</v>
      </c>
      <c r="M118" s="220">
        <f>'PO analyseblad'!L111</f>
        <v>0.7</v>
      </c>
      <c r="N118" s="221">
        <f>'PO analyseblad'!M111</f>
        <v>0</v>
      </c>
      <c r="O118" s="203"/>
      <c r="P118" s="218">
        <f>'PO analyseblad'!N111</f>
        <v>0</v>
      </c>
      <c r="Q118" s="222" t="b">
        <f>'PO analyseblad'!O111</f>
        <v>0</v>
      </c>
      <c r="R118" s="222">
        <f>'PO analyseblad'!P111</f>
        <v>0.3</v>
      </c>
      <c r="S118" s="223">
        <f>'PO analyseblad'!Q111</f>
        <v>0</v>
      </c>
      <c r="T118" s="224"/>
      <c r="U118" s="225">
        <f>'PO analyseblad'!R111</f>
        <v>0</v>
      </c>
      <c r="V118" s="226" t="b">
        <f>'PO analyseblad'!S111</f>
        <v>0</v>
      </c>
      <c r="W118" s="207"/>
      <c r="X118" s="227">
        <f>Invulblad!L113</f>
        <v>0</v>
      </c>
      <c r="Y118" s="228">
        <f>Invulblad!M113</f>
        <v>0</v>
      </c>
      <c r="Z118" s="229">
        <f>Invulblad!N113</f>
        <v>0</v>
      </c>
      <c r="AA118" s="211"/>
      <c r="AB118" s="212">
        <f>Invulblad!O113</f>
        <v>0</v>
      </c>
    </row>
    <row r="119" spans="2:28" s="85" customFormat="1" ht="12.75" customHeight="1" x14ac:dyDescent="0.25">
      <c r="B119" s="213">
        <f>Invulblad!B114</f>
        <v>110</v>
      </c>
      <c r="C119" s="214">
        <f>Invulblad!C114</f>
        <v>0</v>
      </c>
      <c r="D119" s="214">
        <f>Invulblad!D114</f>
        <v>0</v>
      </c>
      <c r="E119" s="215">
        <f>Invulblad!E114</f>
        <v>0</v>
      </c>
      <c r="F119" s="215">
        <f>Invulblad!F114</f>
        <v>0</v>
      </c>
      <c r="G119" s="215">
        <f>Invulblad!G114</f>
        <v>0</v>
      </c>
      <c r="H119" s="216">
        <f>Invulblad!H114</f>
        <v>0</v>
      </c>
      <c r="I119" s="217">
        <f>Invulblad!I114</f>
        <v>0</v>
      </c>
      <c r="J119" s="198"/>
      <c r="K119" s="218">
        <f>'PO analyseblad'!J112</f>
        <v>0</v>
      </c>
      <c r="L119" s="219" t="b">
        <f>'PO analyseblad'!K112</f>
        <v>0</v>
      </c>
      <c r="M119" s="220">
        <f>'PO analyseblad'!L112</f>
        <v>0.7</v>
      </c>
      <c r="N119" s="221">
        <f>'PO analyseblad'!M112</f>
        <v>0</v>
      </c>
      <c r="O119" s="203"/>
      <c r="P119" s="218">
        <f>'PO analyseblad'!N112</f>
        <v>0</v>
      </c>
      <c r="Q119" s="222" t="b">
        <f>'PO analyseblad'!O112</f>
        <v>0</v>
      </c>
      <c r="R119" s="222">
        <f>'PO analyseblad'!P112</f>
        <v>0.3</v>
      </c>
      <c r="S119" s="223">
        <f>'PO analyseblad'!Q112</f>
        <v>0</v>
      </c>
      <c r="T119" s="224"/>
      <c r="U119" s="225">
        <f>'PO analyseblad'!R112</f>
        <v>0</v>
      </c>
      <c r="V119" s="226" t="b">
        <f>'PO analyseblad'!S112</f>
        <v>0</v>
      </c>
      <c r="W119" s="207"/>
      <c r="X119" s="227">
        <f>Invulblad!L114</f>
        <v>0</v>
      </c>
      <c r="Y119" s="228">
        <f>Invulblad!M114</f>
        <v>0</v>
      </c>
      <c r="Z119" s="229">
        <f>Invulblad!N114</f>
        <v>0</v>
      </c>
      <c r="AA119" s="211"/>
      <c r="AB119" s="212">
        <f>Invulblad!O114</f>
        <v>0</v>
      </c>
    </row>
    <row r="120" spans="2:28" s="85" customFormat="1" ht="12.75" customHeight="1" x14ac:dyDescent="0.25">
      <c r="B120" s="213">
        <f>Invulblad!B115</f>
        <v>111</v>
      </c>
      <c r="C120" s="214">
        <f>Invulblad!C115</f>
        <v>0</v>
      </c>
      <c r="D120" s="214">
        <f>Invulblad!D115</f>
        <v>0</v>
      </c>
      <c r="E120" s="215">
        <f>Invulblad!E115</f>
        <v>0</v>
      </c>
      <c r="F120" s="215">
        <f>Invulblad!F115</f>
        <v>0</v>
      </c>
      <c r="G120" s="215">
        <f>Invulblad!G115</f>
        <v>0</v>
      </c>
      <c r="H120" s="216">
        <f>Invulblad!H115</f>
        <v>0</v>
      </c>
      <c r="I120" s="217">
        <f>Invulblad!I115</f>
        <v>0</v>
      </c>
      <c r="J120" s="198"/>
      <c r="K120" s="218">
        <f>'PO analyseblad'!J113</f>
        <v>0</v>
      </c>
      <c r="L120" s="219" t="b">
        <f>'PO analyseblad'!K113</f>
        <v>0</v>
      </c>
      <c r="M120" s="220">
        <f>'PO analyseblad'!L113</f>
        <v>0.7</v>
      </c>
      <c r="N120" s="221">
        <f>'PO analyseblad'!M113</f>
        <v>0</v>
      </c>
      <c r="O120" s="203"/>
      <c r="P120" s="218">
        <f>'PO analyseblad'!N113</f>
        <v>0</v>
      </c>
      <c r="Q120" s="222" t="b">
        <f>'PO analyseblad'!O113</f>
        <v>0</v>
      </c>
      <c r="R120" s="222">
        <f>'PO analyseblad'!P113</f>
        <v>0.3</v>
      </c>
      <c r="S120" s="223">
        <f>'PO analyseblad'!Q113</f>
        <v>0</v>
      </c>
      <c r="T120" s="224"/>
      <c r="U120" s="225">
        <f>'PO analyseblad'!R113</f>
        <v>0</v>
      </c>
      <c r="V120" s="226" t="b">
        <f>'PO analyseblad'!S113</f>
        <v>0</v>
      </c>
      <c r="W120" s="207"/>
      <c r="X120" s="227">
        <f>Invulblad!L115</f>
        <v>0</v>
      </c>
      <c r="Y120" s="228">
        <f>Invulblad!M115</f>
        <v>0</v>
      </c>
      <c r="Z120" s="229">
        <f>Invulblad!N115</f>
        <v>0</v>
      </c>
      <c r="AA120" s="211"/>
      <c r="AB120" s="212">
        <f>Invulblad!O115</f>
        <v>0</v>
      </c>
    </row>
    <row r="121" spans="2:28" s="85" customFormat="1" ht="12.75" customHeight="1" x14ac:dyDescent="0.25">
      <c r="B121" s="213">
        <f>Invulblad!B116</f>
        <v>112</v>
      </c>
      <c r="C121" s="214">
        <f>Invulblad!C116</f>
        <v>0</v>
      </c>
      <c r="D121" s="214">
        <f>Invulblad!D116</f>
        <v>0</v>
      </c>
      <c r="E121" s="215">
        <f>Invulblad!E116</f>
        <v>0</v>
      </c>
      <c r="F121" s="215">
        <f>Invulblad!F116</f>
        <v>0</v>
      </c>
      <c r="G121" s="215">
        <f>Invulblad!G116</f>
        <v>0</v>
      </c>
      <c r="H121" s="216">
        <f>Invulblad!H116</f>
        <v>0</v>
      </c>
      <c r="I121" s="217">
        <f>Invulblad!I116</f>
        <v>0</v>
      </c>
      <c r="J121" s="198"/>
      <c r="K121" s="218">
        <f>'PO analyseblad'!J114</f>
        <v>0</v>
      </c>
      <c r="L121" s="219" t="b">
        <f>'PO analyseblad'!K114</f>
        <v>0</v>
      </c>
      <c r="M121" s="220">
        <f>'PO analyseblad'!L114</f>
        <v>0.7</v>
      </c>
      <c r="N121" s="221">
        <f>'PO analyseblad'!M114</f>
        <v>0</v>
      </c>
      <c r="O121" s="203"/>
      <c r="P121" s="218">
        <f>'PO analyseblad'!N114</f>
        <v>0</v>
      </c>
      <c r="Q121" s="222" t="b">
        <f>'PO analyseblad'!O114</f>
        <v>0</v>
      </c>
      <c r="R121" s="222">
        <f>'PO analyseblad'!P114</f>
        <v>0.3</v>
      </c>
      <c r="S121" s="223">
        <f>'PO analyseblad'!Q114</f>
        <v>0</v>
      </c>
      <c r="T121" s="224"/>
      <c r="U121" s="225">
        <f>'PO analyseblad'!R114</f>
        <v>0</v>
      </c>
      <c r="V121" s="226" t="b">
        <f>'PO analyseblad'!S114</f>
        <v>0</v>
      </c>
      <c r="W121" s="207"/>
      <c r="X121" s="227">
        <f>Invulblad!L116</f>
        <v>0</v>
      </c>
      <c r="Y121" s="228">
        <f>Invulblad!M116</f>
        <v>0</v>
      </c>
      <c r="Z121" s="229">
        <f>Invulblad!N116</f>
        <v>0</v>
      </c>
      <c r="AA121" s="211"/>
      <c r="AB121" s="212">
        <f>Invulblad!O116</f>
        <v>0</v>
      </c>
    </row>
    <row r="122" spans="2:28" s="85" customFormat="1" ht="12.75" customHeight="1" x14ac:dyDescent="0.25">
      <c r="B122" s="213">
        <f>Invulblad!B117</f>
        <v>113</v>
      </c>
      <c r="C122" s="214">
        <f>Invulblad!C117</f>
        <v>0</v>
      </c>
      <c r="D122" s="214">
        <f>Invulblad!D117</f>
        <v>0</v>
      </c>
      <c r="E122" s="215">
        <f>Invulblad!E117</f>
        <v>0</v>
      </c>
      <c r="F122" s="215">
        <f>Invulblad!F117</f>
        <v>0</v>
      </c>
      <c r="G122" s="215">
        <f>Invulblad!G117</f>
        <v>0</v>
      </c>
      <c r="H122" s="216">
        <f>Invulblad!H117</f>
        <v>0</v>
      </c>
      <c r="I122" s="217">
        <f>Invulblad!I117</f>
        <v>0</v>
      </c>
      <c r="J122" s="198"/>
      <c r="K122" s="218">
        <f>'PO analyseblad'!J115</f>
        <v>0</v>
      </c>
      <c r="L122" s="219" t="b">
        <f>'PO analyseblad'!K115</f>
        <v>0</v>
      </c>
      <c r="M122" s="220">
        <f>'PO analyseblad'!L115</f>
        <v>0.7</v>
      </c>
      <c r="N122" s="221">
        <f>'PO analyseblad'!M115</f>
        <v>0</v>
      </c>
      <c r="O122" s="203"/>
      <c r="P122" s="218">
        <f>'PO analyseblad'!N115</f>
        <v>0</v>
      </c>
      <c r="Q122" s="222" t="b">
        <f>'PO analyseblad'!O115</f>
        <v>0</v>
      </c>
      <c r="R122" s="222">
        <f>'PO analyseblad'!P115</f>
        <v>0.3</v>
      </c>
      <c r="S122" s="223">
        <f>'PO analyseblad'!Q115</f>
        <v>0</v>
      </c>
      <c r="T122" s="224"/>
      <c r="U122" s="225">
        <f>'PO analyseblad'!R115</f>
        <v>0</v>
      </c>
      <c r="V122" s="226" t="b">
        <f>'PO analyseblad'!S115</f>
        <v>0</v>
      </c>
      <c r="W122" s="207"/>
      <c r="X122" s="227">
        <f>Invulblad!L117</f>
        <v>0</v>
      </c>
      <c r="Y122" s="228">
        <f>Invulblad!M117</f>
        <v>0</v>
      </c>
      <c r="Z122" s="229">
        <f>Invulblad!N117</f>
        <v>0</v>
      </c>
      <c r="AA122" s="211"/>
      <c r="AB122" s="212">
        <f>Invulblad!O117</f>
        <v>0</v>
      </c>
    </row>
    <row r="123" spans="2:28" s="85" customFormat="1" ht="12.75" customHeight="1" x14ac:dyDescent="0.25">
      <c r="B123" s="213">
        <f>Invulblad!B118</f>
        <v>114</v>
      </c>
      <c r="C123" s="214">
        <f>Invulblad!C118</f>
        <v>0</v>
      </c>
      <c r="D123" s="214">
        <f>Invulblad!D118</f>
        <v>0</v>
      </c>
      <c r="E123" s="215">
        <f>Invulblad!E118</f>
        <v>0</v>
      </c>
      <c r="F123" s="215">
        <f>Invulblad!F118</f>
        <v>0</v>
      </c>
      <c r="G123" s="215">
        <f>Invulblad!G118</f>
        <v>0</v>
      </c>
      <c r="H123" s="216">
        <f>Invulblad!H118</f>
        <v>0</v>
      </c>
      <c r="I123" s="217">
        <f>Invulblad!I118</f>
        <v>0</v>
      </c>
      <c r="J123" s="198"/>
      <c r="K123" s="218">
        <f>'PO analyseblad'!J116</f>
        <v>0</v>
      </c>
      <c r="L123" s="219" t="b">
        <f>'PO analyseblad'!K116</f>
        <v>0</v>
      </c>
      <c r="M123" s="220">
        <f>'PO analyseblad'!L116</f>
        <v>0.7</v>
      </c>
      <c r="N123" s="221">
        <f>'PO analyseblad'!M116</f>
        <v>0</v>
      </c>
      <c r="O123" s="203"/>
      <c r="P123" s="218">
        <f>'PO analyseblad'!N116</f>
        <v>0</v>
      </c>
      <c r="Q123" s="222" t="b">
        <f>'PO analyseblad'!O116</f>
        <v>0</v>
      </c>
      <c r="R123" s="222">
        <f>'PO analyseblad'!P116</f>
        <v>0.3</v>
      </c>
      <c r="S123" s="223">
        <f>'PO analyseblad'!Q116</f>
        <v>0</v>
      </c>
      <c r="T123" s="224"/>
      <c r="U123" s="225">
        <f>'PO analyseblad'!R116</f>
        <v>0</v>
      </c>
      <c r="V123" s="226" t="b">
        <f>'PO analyseblad'!S116</f>
        <v>0</v>
      </c>
      <c r="W123" s="207"/>
      <c r="X123" s="227">
        <f>Invulblad!L118</f>
        <v>0</v>
      </c>
      <c r="Y123" s="228">
        <f>Invulblad!M118</f>
        <v>0</v>
      </c>
      <c r="Z123" s="229">
        <f>Invulblad!N118</f>
        <v>0</v>
      </c>
      <c r="AA123" s="211"/>
      <c r="AB123" s="212">
        <f>Invulblad!O118</f>
        <v>0</v>
      </c>
    </row>
    <row r="124" spans="2:28" s="85" customFormat="1" ht="12.75" customHeight="1" x14ac:dyDescent="0.25">
      <c r="B124" s="213">
        <f>Invulblad!B119</f>
        <v>115</v>
      </c>
      <c r="C124" s="214">
        <f>Invulblad!C119</f>
        <v>0</v>
      </c>
      <c r="D124" s="214">
        <f>Invulblad!D119</f>
        <v>0</v>
      </c>
      <c r="E124" s="215">
        <f>Invulblad!E119</f>
        <v>0</v>
      </c>
      <c r="F124" s="215">
        <f>Invulblad!F119</f>
        <v>0</v>
      </c>
      <c r="G124" s="215">
        <f>Invulblad!G119</f>
        <v>0</v>
      </c>
      <c r="H124" s="216">
        <f>Invulblad!H119</f>
        <v>0</v>
      </c>
      <c r="I124" s="217">
        <f>Invulblad!I119</f>
        <v>0</v>
      </c>
      <c r="J124" s="198"/>
      <c r="K124" s="218">
        <f>'PO analyseblad'!J117</f>
        <v>0</v>
      </c>
      <c r="L124" s="219" t="b">
        <f>'PO analyseblad'!K117</f>
        <v>0</v>
      </c>
      <c r="M124" s="220">
        <f>'PO analyseblad'!L117</f>
        <v>0.7</v>
      </c>
      <c r="N124" s="221">
        <f>'PO analyseblad'!M117</f>
        <v>0</v>
      </c>
      <c r="O124" s="203"/>
      <c r="P124" s="218">
        <f>'PO analyseblad'!N117</f>
        <v>0</v>
      </c>
      <c r="Q124" s="222" t="b">
        <f>'PO analyseblad'!O117</f>
        <v>0</v>
      </c>
      <c r="R124" s="222">
        <f>'PO analyseblad'!P117</f>
        <v>0.3</v>
      </c>
      <c r="S124" s="223">
        <f>'PO analyseblad'!Q117</f>
        <v>0</v>
      </c>
      <c r="T124" s="224"/>
      <c r="U124" s="225">
        <f>'PO analyseblad'!R117</f>
        <v>0</v>
      </c>
      <c r="V124" s="226" t="b">
        <f>'PO analyseblad'!S117</f>
        <v>0</v>
      </c>
      <c r="W124" s="207"/>
      <c r="X124" s="227">
        <f>Invulblad!L119</f>
        <v>0</v>
      </c>
      <c r="Y124" s="228">
        <f>Invulblad!M119</f>
        <v>0</v>
      </c>
      <c r="Z124" s="229">
        <f>Invulblad!N119</f>
        <v>0</v>
      </c>
      <c r="AA124" s="211"/>
      <c r="AB124" s="212">
        <f>Invulblad!O119</f>
        <v>0</v>
      </c>
    </row>
    <row r="125" spans="2:28" s="85" customFormat="1" ht="12.75" customHeight="1" x14ac:dyDescent="0.25">
      <c r="B125" s="213">
        <f>Invulblad!B120</f>
        <v>116</v>
      </c>
      <c r="C125" s="214">
        <f>Invulblad!C120</f>
        <v>0</v>
      </c>
      <c r="D125" s="214">
        <f>Invulblad!D120</f>
        <v>0</v>
      </c>
      <c r="E125" s="215">
        <f>Invulblad!E120</f>
        <v>0</v>
      </c>
      <c r="F125" s="215">
        <f>Invulblad!F120</f>
        <v>0</v>
      </c>
      <c r="G125" s="215">
        <f>Invulblad!G120</f>
        <v>0</v>
      </c>
      <c r="H125" s="216">
        <f>Invulblad!H120</f>
        <v>0</v>
      </c>
      <c r="I125" s="217">
        <f>Invulblad!I120</f>
        <v>0</v>
      </c>
      <c r="J125" s="198"/>
      <c r="K125" s="218">
        <f>'PO analyseblad'!J118</f>
        <v>0</v>
      </c>
      <c r="L125" s="219" t="b">
        <f>'PO analyseblad'!K118</f>
        <v>0</v>
      </c>
      <c r="M125" s="220">
        <f>'PO analyseblad'!L118</f>
        <v>0.7</v>
      </c>
      <c r="N125" s="221">
        <f>'PO analyseblad'!M118</f>
        <v>0</v>
      </c>
      <c r="O125" s="203"/>
      <c r="P125" s="218">
        <f>'PO analyseblad'!N118</f>
        <v>0</v>
      </c>
      <c r="Q125" s="222" t="b">
        <f>'PO analyseblad'!O118</f>
        <v>0</v>
      </c>
      <c r="R125" s="222">
        <f>'PO analyseblad'!P118</f>
        <v>0.3</v>
      </c>
      <c r="S125" s="223">
        <f>'PO analyseblad'!Q118</f>
        <v>0</v>
      </c>
      <c r="T125" s="224"/>
      <c r="U125" s="225">
        <f>'PO analyseblad'!R118</f>
        <v>0</v>
      </c>
      <c r="V125" s="226" t="b">
        <f>'PO analyseblad'!S118</f>
        <v>0</v>
      </c>
      <c r="W125" s="207"/>
      <c r="X125" s="227">
        <f>Invulblad!L120</f>
        <v>0</v>
      </c>
      <c r="Y125" s="228">
        <f>Invulblad!M120</f>
        <v>0</v>
      </c>
      <c r="Z125" s="229">
        <f>Invulblad!N120</f>
        <v>0</v>
      </c>
      <c r="AA125" s="211"/>
      <c r="AB125" s="212">
        <f>Invulblad!O120</f>
        <v>0</v>
      </c>
    </row>
    <row r="126" spans="2:28" s="85" customFormat="1" ht="12.75" customHeight="1" x14ac:dyDescent="0.25">
      <c r="B126" s="213">
        <f>Invulblad!B121</f>
        <v>117</v>
      </c>
      <c r="C126" s="214">
        <f>Invulblad!C121</f>
        <v>0</v>
      </c>
      <c r="D126" s="214">
        <f>Invulblad!D121</f>
        <v>0</v>
      </c>
      <c r="E126" s="215">
        <f>Invulblad!E121</f>
        <v>0</v>
      </c>
      <c r="F126" s="215">
        <f>Invulblad!F121</f>
        <v>0</v>
      </c>
      <c r="G126" s="215">
        <f>Invulblad!G121</f>
        <v>0</v>
      </c>
      <c r="H126" s="216">
        <f>Invulblad!H121</f>
        <v>0</v>
      </c>
      <c r="I126" s="217">
        <f>Invulblad!I121</f>
        <v>0</v>
      </c>
      <c r="J126" s="198"/>
      <c r="K126" s="218">
        <f>'PO analyseblad'!J119</f>
        <v>0</v>
      </c>
      <c r="L126" s="219" t="b">
        <f>'PO analyseblad'!K119</f>
        <v>0</v>
      </c>
      <c r="M126" s="220">
        <f>'PO analyseblad'!L119</f>
        <v>0.7</v>
      </c>
      <c r="N126" s="221">
        <f>'PO analyseblad'!M119</f>
        <v>0</v>
      </c>
      <c r="O126" s="203"/>
      <c r="P126" s="218">
        <f>'PO analyseblad'!N119</f>
        <v>0</v>
      </c>
      <c r="Q126" s="222" t="b">
        <f>'PO analyseblad'!O119</f>
        <v>0</v>
      </c>
      <c r="R126" s="222">
        <f>'PO analyseblad'!P119</f>
        <v>0.3</v>
      </c>
      <c r="S126" s="223">
        <f>'PO analyseblad'!Q119</f>
        <v>0</v>
      </c>
      <c r="T126" s="224"/>
      <c r="U126" s="225">
        <f>'PO analyseblad'!R119</f>
        <v>0</v>
      </c>
      <c r="V126" s="226" t="b">
        <f>'PO analyseblad'!S119</f>
        <v>0</v>
      </c>
      <c r="W126" s="207"/>
      <c r="X126" s="227">
        <f>Invulblad!L121</f>
        <v>0</v>
      </c>
      <c r="Y126" s="228">
        <f>Invulblad!M121</f>
        <v>0</v>
      </c>
      <c r="Z126" s="229">
        <f>Invulblad!N121</f>
        <v>0</v>
      </c>
      <c r="AA126" s="211"/>
      <c r="AB126" s="212">
        <f>Invulblad!O121</f>
        <v>0</v>
      </c>
    </row>
    <row r="127" spans="2:28" s="85" customFormat="1" ht="12.75" customHeight="1" x14ac:dyDescent="0.25">
      <c r="B127" s="213">
        <f>Invulblad!B122</f>
        <v>118</v>
      </c>
      <c r="C127" s="214">
        <f>Invulblad!C122</f>
        <v>0</v>
      </c>
      <c r="D127" s="214">
        <f>Invulblad!D122</f>
        <v>0</v>
      </c>
      <c r="E127" s="215">
        <f>Invulblad!E122</f>
        <v>0</v>
      </c>
      <c r="F127" s="215">
        <f>Invulblad!F122</f>
        <v>0</v>
      </c>
      <c r="G127" s="215">
        <f>Invulblad!G122</f>
        <v>0</v>
      </c>
      <c r="H127" s="216">
        <f>Invulblad!H122</f>
        <v>0</v>
      </c>
      <c r="I127" s="217">
        <f>Invulblad!I122</f>
        <v>0</v>
      </c>
      <c r="J127" s="198"/>
      <c r="K127" s="218">
        <f>'PO analyseblad'!J120</f>
        <v>0</v>
      </c>
      <c r="L127" s="219" t="b">
        <f>'PO analyseblad'!K120</f>
        <v>0</v>
      </c>
      <c r="M127" s="220">
        <f>'PO analyseblad'!L120</f>
        <v>0.7</v>
      </c>
      <c r="N127" s="221">
        <f>'PO analyseblad'!M120</f>
        <v>0</v>
      </c>
      <c r="O127" s="203"/>
      <c r="P127" s="218">
        <f>'PO analyseblad'!N120</f>
        <v>0</v>
      </c>
      <c r="Q127" s="222" t="b">
        <f>'PO analyseblad'!O120</f>
        <v>0</v>
      </c>
      <c r="R127" s="222">
        <f>'PO analyseblad'!P120</f>
        <v>0.3</v>
      </c>
      <c r="S127" s="223">
        <f>'PO analyseblad'!Q120</f>
        <v>0</v>
      </c>
      <c r="T127" s="224"/>
      <c r="U127" s="225">
        <f>'PO analyseblad'!R120</f>
        <v>0</v>
      </c>
      <c r="V127" s="226" t="b">
        <f>'PO analyseblad'!S120</f>
        <v>0</v>
      </c>
      <c r="W127" s="207"/>
      <c r="X127" s="227">
        <f>Invulblad!L122</f>
        <v>0</v>
      </c>
      <c r="Y127" s="228">
        <f>Invulblad!M122</f>
        <v>0</v>
      </c>
      <c r="Z127" s="229">
        <f>Invulblad!N122</f>
        <v>0</v>
      </c>
      <c r="AA127" s="211"/>
      <c r="AB127" s="212">
        <f>Invulblad!O122</f>
        <v>0</v>
      </c>
    </row>
    <row r="128" spans="2:28" s="85" customFormat="1" ht="12.75" customHeight="1" x14ac:dyDescent="0.25">
      <c r="B128" s="213">
        <f>Invulblad!B123</f>
        <v>119</v>
      </c>
      <c r="C128" s="214">
        <f>Invulblad!C123</f>
        <v>0</v>
      </c>
      <c r="D128" s="214">
        <f>Invulblad!D123</f>
        <v>0</v>
      </c>
      <c r="E128" s="215">
        <f>Invulblad!E123</f>
        <v>0</v>
      </c>
      <c r="F128" s="215">
        <f>Invulblad!F123</f>
        <v>0</v>
      </c>
      <c r="G128" s="215">
        <f>Invulblad!G123</f>
        <v>0</v>
      </c>
      <c r="H128" s="216">
        <f>Invulblad!H123</f>
        <v>0</v>
      </c>
      <c r="I128" s="217">
        <f>Invulblad!I123</f>
        <v>0</v>
      </c>
      <c r="J128" s="198"/>
      <c r="K128" s="218">
        <f>'PO analyseblad'!J121</f>
        <v>0</v>
      </c>
      <c r="L128" s="219" t="b">
        <f>'PO analyseblad'!K121</f>
        <v>0</v>
      </c>
      <c r="M128" s="220">
        <f>'PO analyseblad'!L121</f>
        <v>0.7</v>
      </c>
      <c r="N128" s="221">
        <f>'PO analyseblad'!M121</f>
        <v>0</v>
      </c>
      <c r="O128" s="203"/>
      <c r="P128" s="218">
        <f>'PO analyseblad'!N121</f>
        <v>0</v>
      </c>
      <c r="Q128" s="222" t="b">
        <f>'PO analyseblad'!O121</f>
        <v>0</v>
      </c>
      <c r="R128" s="222">
        <f>'PO analyseblad'!P121</f>
        <v>0.3</v>
      </c>
      <c r="S128" s="223">
        <f>'PO analyseblad'!Q121</f>
        <v>0</v>
      </c>
      <c r="T128" s="224"/>
      <c r="U128" s="225">
        <f>'PO analyseblad'!R121</f>
        <v>0</v>
      </c>
      <c r="V128" s="226" t="b">
        <f>'PO analyseblad'!S121</f>
        <v>0</v>
      </c>
      <c r="W128" s="207"/>
      <c r="X128" s="227">
        <f>Invulblad!L123</f>
        <v>0</v>
      </c>
      <c r="Y128" s="228">
        <f>Invulblad!M123</f>
        <v>0</v>
      </c>
      <c r="Z128" s="229">
        <f>Invulblad!N123</f>
        <v>0</v>
      </c>
      <c r="AA128" s="211"/>
      <c r="AB128" s="212">
        <f>Invulblad!O123</f>
        <v>0</v>
      </c>
    </row>
    <row r="129" spans="2:28" s="85" customFormat="1" ht="12.75" customHeight="1" x14ac:dyDescent="0.25">
      <c r="B129" s="213">
        <f>Invulblad!B124</f>
        <v>120</v>
      </c>
      <c r="C129" s="214">
        <f>Invulblad!C124</f>
        <v>0</v>
      </c>
      <c r="D129" s="214">
        <f>Invulblad!D124</f>
        <v>0</v>
      </c>
      <c r="E129" s="215">
        <f>Invulblad!E124</f>
        <v>0</v>
      </c>
      <c r="F129" s="215">
        <f>Invulblad!F124</f>
        <v>0</v>
      </c>
      <c r="G129" s="215">
        <f>Invulblad!G124</f>
        <v>0</v>
      </c>
      <c r="H129" s="216">
        <f>Invulblad!H124</f>
        <v>0</v>
      </c>
      <c r="I129" s="217">
        <f>Invulblad!I124</f>
        <v>0</v>
      </c>
      <c r="J129" s="198"/>
      <c r="K129" s="218">
        <f>'PO analyseblad'!J122</f>
        <v>0</v>
      </c>
      <c r="L129" s="219" t="b">
        <f>'PO analyseblad'!K122</f>
        <v>0</v>
      </c>
      <c r="M129" s="220">
        <f>'PO analyseblad'!L122</f>
        <v>0.7</v>
      </c>
      <c r="N129" s="221">
        <f>'PO analyseblad'!M122</f>
        <v>0</v>
      </c>
      <c r="O129" s="203"/>
      <c r="P129" s="218">
        <f>'PO analyseblad'!N122</f>
        <v>0</v>
      </c>
      <c r="Q129" s="222" t="b">
        <f>'PO analyseblad'!O122</f>
        <v>0</v>
      </c>
      <c r="R129" s="222">
        <f>'PO analyseblad'!P122</f>
        <v>0.3</v>
      </c>
      <c r="S129" s="223">
        <f>'PO analyseblad'!Q122</f>
        <v>0</v>
      </c>
      <c r="T129" s="224"/>
      <c r="U129" s="225">
        <f>'PO analyseblad'!R122</f>
        <v>0</v>
      </c>
      <c r="V129" s="226" t="b">
        <f>'PO analyseblad'!S122</f>
        <v>0</v>
      </c>
      <c r="W129" s="207"/>
      <c r="X129" s="227">
        <f>Invulblad!L124</f>
        <v>0</v>
      </c>
      <c r="Y129" s="228">
        <f>Invulblad!M124</f>
        <v>0</v>
      </c>
      <c r="Z129" s="229">
        <f>Invulblad!N124</f>
        <v>0</v>
      </c>
      <c r="AA129" s="211"/>
      <c r="AB129" s="212">
        <f>Invulblad!O124</f>
        <v>0</v>
      </c>
    </row>
    <row r="130" spans="2:28" s="85" customFormat="1" ht="12.75" customHeight="1" x14ac:dyDescent="0.25">
      <c r="B130" s="213">
        <f>Invulblad!B125</f>
        <v>121</v>
      </c>
      <c r="C130" s="214">
        <f>Invulblad!C125</f>
        <v>0</v>
      </c>
      <c r="D130" s="214">
        <f>Invulblad!D125</f>
        <v>0</v>
      </c>
      <c r="E130" s="215">
        <f>Invulblad!E125</f>
        <v>0</v>
      </c>
      <c r="F130" s="215">
        <f>Invulblad!F125</f>
        <v>0</v>
      </c>
      <c r="G130" s="215">
        <f>Invulblad!G125</f>
        <v>0</v>
      </c>
      <c r="H130" s="216">
        <f>Invulblad!H125</f>
        <v>0</v>
      </c>
      <c r="I130" s="217">
        <f>Invulblad!I125</f>
        <v>0</v>
      </c>
      <c r="J130" s="198"/>
      <c r="K130" s="218">
        <f>'PO analyseblad'!J123</f>
        <v>0</v>
      </c>
      <c r="L130" s="219" t="b">
        <f>'PO analyseblad'!K123</f>
        <v>0</v>
      </c>
      <c r="M130" s="220">
        <f>'PO analyseblad'!L123</f>
        <v>0.7</v>
      </c>
      <c r="N130" s="221">
        <f>'PO analyseblad'!M123</f>
        <v>0</v>
      </c>
      <c r="O130" s="203"/>
      <c r="P130" s="218">
        <f>'PO analyseblad'!N123</f>
        <v>0</v>
      </c>
      <c r="Q130" s="222" t="b">
        <f>'PO analyseblad'!O123</f>
        <v>0</v>
      </c>
      <c r="R130" s="222">
        <f>'PO analyseblad'!P123</f>
        <v>0.3</v>
      </c>
      <c r="S130" s="223">
        <f>'PO analyseblad'!Q123</f>
        <v>0</v>
      </c>
      <c r="T130" s="224"/>
      <c r="U130" s="225">
        <f>'PO analyseblad'!R123</f>
        <v>0</v>
      </c>
      <c r="V130" s="226" t="b">
        <f>'PO analyseblad'!S123</f>
        <v>0</v>
      </c>
      <c r="W130" s="207"/>
      <c r="X130" s="227">
        <f>Invulblad!L125</f>
        <v>0</v>
      </c>
      <c r="Y130" s="228">
        <f>Invulblad!M125</f>
        <v>0</v>
      </c>
      <c r="Z130" s="229">
        <f>Invulblad!N125</f>
        <v>0</v>
      </c>
      <c r="AA130" s="211"/>
      <c r="AB130" s="212">
        <f>Invulblad!O125</f>
        <v>0</v>
      </c>
    </row>
    <row r="131" spans="2:28" s="85" customFormat="1" ht="12.75" customHeight="1" x14ac:dyDescent="0.25">
      <c r="B131" s="213">
        <f>Invulblad!B126</f>
        <v>122</v>
      </c>
      <c r="C131" s="214">
        <f>Invulblad!C126</f>
        <v>0</v>
      </c>
      <c r="D131" s="214">
        <f>Invulblad!D126</f>
        <v>0</v>
      </c>
      <c r="E131" s="215">
        <f>Invulblad!E126</f>
        <v>0</v>
      </c>
      <c r="F131" s="215">
        <f>Invulblad!F126</f>
        <v>0</v>
      </c>
      <c r="G131" s="215">
        <f>Invulblad!G126</f>
        <v>0</v>
      </c>
      <c r="H131" s="216">
        <f>Invulblad!H126</f>
        <v>0</v>
      </c>
      <c r="I131" s="217">
        <f>Invulblad!I126</f>
        <v>0</v>
      </c>
      <c r="J131" s="198"/>
      <c r="K131" s="218">
        <f>'PO analyseblad'!J124</f>
        <v>0</v>
      </c>
      <c r="L131" s="219" t="b">
        <f>'PO analyseblad'!K124</f>
        <v>0</v>
      </c>
      <c r="M131" s="220">
        <f>'PO analyseblad'!L124</f>
        <v>0.7</v>
      </c>
      <c r="N131" s="221">
        <f>'PO analyseblad'!M124</f>
        <v>0</v>
      </c>
      <c r="O131" s="203"/>
      <c r="P131" s="218">
        <f>'PO analyseblad'!N124</f>
        <v>0</v>
      </c>
      <c r="Q131" s="222" t="b">
        <f>'PO analyseblad'!O124</f>
        <v>0</v>
      </c>
      <c r="R131" s="222">
        <f>'PO analyseblad'!P124</f>
        <v>0.3</v>
      </c>
      <c r="S131" s="223">
        <f>'PO analyseblad'!Q124</f>
        <v>0</v>
      </c>
      <c r="T131" s="224"/>
      <c r="U131" s="225">
        <f>'PO analyseblad'!R124</f>
        <v>0</v>
      </c>
      <c r="V131" s="226" t="b">
        <f>'PO analyseblad'!S124</f>
        <v>0</v>
      </c>
      <c r="W131" s="207"/>
      <c r="X131" s="227">
        <f>Invulblad!L126</f>
        <v>0</v>
      </c>
      <c r="Y131" s="228">
        <f>Invulblad!M126</f>
        <v>0</v>
      </c>
      <c r="Z131" s="229">
        <f>Invulblad!N126</f>
        <v>0</v>
      </c>
      <c r="AA131" s="211"/>
      <c r="AB131" s="212">
        <f>Invulblad!O126</f>
        <v>0</v>
      </c>
    </row>
    <row r="132" spans="2:28" s="85" customFormat="1" ht="12.75" customHeight="1" x14ac:dyDescent="0.25">
      <c r="B132" s="213">
        <f>Invulblad!B127</f>
        <v>123</v>
      </c>
      <c r="C132" s="214">
        <f>Invulblad!C127</f>
        <v>0</v>
      </c>
      <c r="D132" s="214">
        <f>Invulblad!D127</f>
        <v>0</v>
      </c>
      <c r="E132" s="215">
        <f>Invulblad!E127</f>
        <v>0</v>
      </c>
      <c r="F132" s="215">
        <f>Invulblad!F127</f>
        <v>0</v>
      </c>
      <c r="G132" s="215">
        <f>Invulblad!G127</f>
        <v>0</v>
      </c>
      <c r="H132" s="216">
        <f>Invulblad!H127</f>
        <v>0</v>
      </c>
      <c r="I132" s="217">
        <f>Invulblad!I127</f>
        <v>0</v>
      </c>
      <c r="J132" s="198"/>
      <c r="K132" s="218">
        <f>'PO analyseblad'!J125</f>
        <v>0</v>
      </c>
      <c r="L132" s="219" t="b">
        <f>'PO analyseblad'!K125</f>
        <v>0</v>
      </c>
      <c r="M132" s="220">
        <f>'PO analyseblad'!L125</f>
        <v>0.7</v>
      </c>
      <c r="N132" s="221">
        <f>'PO analyseblad'!M125</f>
        <v>0</v>
      </c>
      <c r="O132" s="203"/>
      <c r="P132" s="218">
        <f>'PO analyseblad'!N125</f>
        <v>0</v>
      </c>
      <c r="Q132" s="222" t="b">
        <f>'PO analyseblad'!O125</f>
        <v>0</v>
      </c>
      <c r="R132" s="222">
        <f>'PO analyseblad'!P125</f>
        <v>0.3</v>
      </c>
      <c r="S132" s="223">
        <f>'PO analyseblad'!Q125</f>
        <v>0</v>
      </c>
      <c r="T132" s="224"/>
      <c r="U132" s="225">
        <f>'PO analyseblad'!R125</f>
        <v>0</v>
      </c>
      <c r="V132" s="226" t="b">
        <f>'PO analyseblad'!S125</f>
        <v>0</v>
      </c>
      <c r="W132" s="207"/>
      <c r="X132" s="227">
        <f>Invulblad!L127</f>
        <v>0</v>
      </c>
      <c r="Y132" s="228">
        <f>Invulblad!M127</f>
        <v>0</v>
      </c>
      <c r="Z132" s="229">
        <f>Invulblad!N127</f>
        <v>0</v>
      </c>
      <c r="AA132" s="211"/>
      <c r="AB132" s="212">
        <f>Invulblad!O127</f>
        <v>0</v>
      </c>
    </row>
    <row r="133" spans="2:28" s="85" customFormat="1" ht="12.75" customHeight="1" x14ac:dyDescent="0.25">
      <c r="B133" s="213">
        <f>Invulblad!B128</f>
        <v>124</v>
      </c>
      <c r="C133" s="214">
        <f>Invulblad!C128</f>
        <v>0</v>
      </c>
      <c r="D133" s="214">
        <f>Invulblad!D128</f>
        <v>0</v>
      </c>
      <c r="E133" s="215">
        <f>Invulblad!E128</f>
        <v>0</v>
      </c>
      <c r="F133" s="215">
        <f>Invulblad!F128</f>
        <v>0</v>
      </c>
      <c r="G133" s="215">
        <f>Invulblad!G128</f>
        <v>0</v>
      </c>
      <c r="H133" s="216">
        <f>Invulblad!H128</f>
        <v>0</v>
      </c>
      <c r="I133" s="217">
        <f>Invulblad!I128</f>
        <v>0</v>
      </c>
      <c r="J133" s="198"/>
      <c r="K133" s="218">
        <f>'PO analyseblad'!J126</f>
        <v>0</v>
      </c>
      <c r="L133" s="219" t="b">
        <f>'PO analyseblad'!K126</f>
        <v>0</v>
      </c>
      <c r="M133" s="220">
        <f>'PO analyseblad'!L126</f>
        <v>0.7</v>
      </c>
      <c r="N133" s="221">
        <f>'PO analyseblad'!M126</f>
        <v>0</v>
      </c>
      <c r="O133" s="203"/>
      <c r="P133" s="218">
        <f>'PO analyseblad'!N126</f>
        <v>0</v>
      </c>
      <c r="Q133" s="222" t="b">
        <f>'PO analyseblad'!O126</f>
        <v>0</v>
      </c>
      <c r="R133" s="222">
        <f>'PO analyseblad'!P126</f>
        <v>0.3</v>
      </c>
      <c r="S133" s="223">
        <f>'PO analyseblad'!Q126</f>
        <v>0</v>
      </c>
      <c r="T133" s="224"/>
      <c r="U133" s="225">
        <f>'PO analyseblad'!R126</f>
        <v>0</v>
      </c>
      <c r="V133" s="226" t="b">
        <f>'PO analyseblad'!S126</f>
        <v>0</v>
      </c>
      <c r="W133" s="207"/>
      <c r="X133" s="227">
        <f>Invulblad!L128</f>
        <v>0</v>
      </c>
      <c r="Y133" s="228">
        <f>Invulblad!M128</f>
        <v>0</v>
      </c>
      <c r="Z133" s="229">
        <f>Invulblad!N128</f>
        <v>0</v>
      </c>
      <c r="AA133" s="211"/>
      <c r="AB133" s="212">
        <f>Invulblad!O128</f>
        <v>0</v>
      </c>
    </row>
    <row r="134" spans="2:28" s="85" customFormat="1" ht="12.75" customHeight="1" x14ac:dyDescent="0.25">
      <c r="B134" s="213">
        <f>Invulblad!B129</f>
        <v>125</v>
      </c>
      <c r="C134" s="214">
        <f>Invulblad!C129</f>
        <v>0</v>
      </c>
      <c r="D134" s="214">
        <f>Invulblad!D129</f>
        <v>0</v>
      </c>
      <c r="E134" s="215">
        <f>Invulblad!E129</f>
        <v>0</v>
      </c>
      <c r="F134" s="215">
        <f>Invulblad!F129</f>
        <v>0</v>
      </c>
      <c r="G134" s="215">
        <f>Invulblad!G129</f>
        <v>0</v>
      </c>
      <c r="H134" s="216">
        <f>Invulblad!H129</f>
        <v>0</v>
      </c>
      <c r="I134" s="217">
        <f>Invulblad!I129</f>
        <v>0</v>
      </c>
      <c r="J134" s="198"/>
      <c r="K134" s="218">
        <f>'PO analyseblad'!J127</f>
        <v>0</v>
      </c>
      <c r="L134" s="219" t="b">
        <f>'PO analyseblad'!K127</f>
        <v>0</v>
      </c>
      <c r="M134" s="220">
        <f>'PO analyseblad'!L127</f>
        <v>0.7</v>
      </c>
      <c r="N134" s="221">
        <f>'PO analyseblad'!M127</f>
        <v>0</v>
      </c>
      <c r="O134" s="203"/>
      <c r="P134" s="218">
        <f>'PO analyseblad'!N127</f>
        <v>0</v>
      </c>
      <c r="Q134" s="222" t="b">
        <f>'PO analyseblad'!O127</f>
        <v>0</v>
      </c>
      <c r="R134" s="222">
        <f>'PO analyseblad'!P127</f>
        <v>0.3</v>
      </c>
      <c r="S134" s="223">
        <f>'PO analyseblad'!Q127</f>
        <v>0</v>
      </c>
      <c r="T134" s="224"/>
      <c r="U134" s="225">
        <f>'PO analyseblad'!R127</f>
        <v>0</v>
      </c>
      <c r="V134" s="226" t="b">
        <f>'PO analyseblad'!S127</f>
        <v>0</v>
      </c>
      <c r="W134" s="207"/>
      <c r="X134" s="227">
        <f>Invulblad!L129</f>
        <v>0</v>
      </c>
      <c r="Y134" s="228">
        <f>Invulblad!M129</f>
        <v>0</v>
      </c>
      <c r="Z134" s="229">
        <f>Invulblad!N129</f>
        <v>0</v>
      </c>
      <c r="AA134" s="211"/>
      <c r="AB134" s="212">
        <f>Invulblad!O129</f>
        <v>0</v>
      </c>
    </row>
    <row r="135" spans="2:28" s="85" customFormat="1" ht="12.75" customHeight="1" x14ac:dyDescent="0.25">
      <c r="B135" s="213">
        <f>Invulblad!B130</f>
        <v>126</v>
      </c>
      <c r="C135" s="214">
        <f>Invulblad!C130</f>
        <v>0</v>
      </c>
      <c r="D135" s="214">
        <f>Invulblad!D130</f>
        <v>0</v>
      </c>
      <c r="E135" s="215">
        <f>Invulblad!E130</f>
        <v>0</v>
      </c>
      <c r="F135" s="215">
        <f>Invulblad!F130</f>
        <v>0</v>
      </c>
      <c r="G135" s="215">
        <f>Invulblad!G130</f>
        <v>0</v>
      </c>
      <c r="H135" s="216">
        <f>Invulblad!H130</f>
        <v>0</v>
      </c>
      <c r="I135" s="217">
        <f>Invulblad!I130</f>
        <v>0</v>
      </c>
      <c r="J135" s="198"/>
      <c r="K135" s="218">
        <f>'PO analyseblad'!J128</f>
        <v>0</v>
      </c>
      <c r="L135" s="219" t="b">
        <f>'PO analyseblad'!K128</f>
        <v>0</v>
      </c>
      <c r="M135" s="220">
        <f>'PO analyseblad'!L128</f>
        <v>0.7</v>
      </c>
      <c r="N135" s="221">
        <f>'PO analyseblad'!M128</f>
        <v>0</v>
      </c>
      <c r="O135" s="203"/>
      <c r="P135" s="218">
        <f>'PO analyseblad'!N128</f>
        <v>0</v>
      </c>
      <c r="Q135" s="222" t="b">
        <f>'PO analyseblad'!O128</f>
        <v>0</v>
      </c>
      <c r="R135" s="222">
        <f>'PO analyseblad'!P128</f>
        <v>0.3</v>
      </c>
      <c r="S135" s="223">
        <f>'PO analyseblad'!Q128</f>
        <v>0</v>
      </c>
      <c r="T135" s="224"/>
      <c r="U135" s="225">
        <f>'PO analyseblad'!R128</f>
        <v>0</v>
      </c>
      <c r="V135" s="226" t="b">
        <f>'PO analyseblad'!S128</f>
        <v>0</v>
      </c>
      <c r="W135" s="207"/>
      <c r="X135" s="227">
        <f>Invulblad!L130</f>
        <v>0</v>
      </c>
      <c r="Y135" s="228">
        <f>Invulblad!M130</f>
        <v>0</v>
      </c>
      <c r="Z135" s="229">
        <f>Invulblad!N130</f>
        <v>0</v>
      </c>
      <c r="AA135" s="211"/>
      <c r="AB135" s="212">
        <f>Invulblad!O130</f>
        <v>0</v>
      </c>
    </row>
    <row r="136" spans="2:28" s="85" customFormat="1" ht="12.75" customHeight="1" x14ac:dyDescent="0.25">
      <c r="B136" s="213">
        <f>Invulblad!B131</f>
        <v>127</v>
      </c>
      <c r="C136" s="214">
        <f>Invulblad!C131</f>
        <v>0</v>
      </c>
      <c r="D136" s="214">
        <f>Invulblad!D131</f>
        <v>0</v>
      </c>
      <c r="E136" s="215">
        <f>Invulblad!E131</f>
        <v>0</v>
      </c>
      <c r="F136" s="215">
        <f>Invulblad!F131</f>
        <v>0</v>
      </c>
      <c r="G136" s="215">
        <f>Invulblad!G131</f>
        <v>0</v>
      </c>
      <c r="H136" s="216">
        <f>Invulblad!H131</f>
        <v>0</v>
      </c>
      <c r="I136" s="217">
        <f>Invulblad!I131</f>
        <v>0</v>
      </c>
      <c r="J136" s="198"/>
      <c r="K136" s="218">
        <f>'PO analyseblad'!J129</f>
        <v>0</v>
      </c>
      <c r="L136" s="219" t="b">
        <f>'PO analyseblad'!K129</f>
        <v>0</v>
      </c>
      <c r="M136" s="220">
        <f>'PO analyseblad'!L129</f>
        <v>0.7</v>
      </c>
      <c r="N136" s="221">
        <f>'PO analyseblad'!M129</f>
        <v>0</v>
      </c>
      <c r="O136" s="203"/>
      <c r="P136" s="218">
        <f>'PO analyseblad'!N129</f>
        <v>0</v>
      </c>
      <c r="Q136" s="222" t="b">
        <f>'PO analyseblad'!O129</f>
        <v>0</v>
      </c>
      <c r="R136" s="222">
        <f>'PO analyseblad'!P129</f>
        <v>0.3</v>
      </c>
      <c r="S136" s="223">
        <f>'PO analyseblad'!Q129</f>
        <v>0</v>
      </c>
      <c r="T136" s="224"/>
      <c r="U136" s="225">
        <f>'PO analyseblad'!R129</f>
        <v>0</v>
      </c>
      <c r="V136" s="226" t="b">
        <f>'PO analyseblad'!S129</f>
        <v>0</v>
      </c>
      <c r="W136" s="207"/>
      <c r="X136" s="227">
        <f>Invulblad!L131</f>
        <v>0</v>
      </c>
      <c r="Y136" s="228">
        <f>Invulblad!M131</f>
        <v>0</v>
      </c>
      <c r="Z136" s="229">
        <f>Invulblad!N131</f>
        <v>0</v>
      </c>
      <c r="AA136" s="211"/>
      <c r="AB136" s="212">
        <f>Invulblad!O131</f>
        <v>0</v>
      </c>
    </row>
    <row r="137" spans="2:28" s="85" customFormat="1" ht="12.75" customHeight="1" x14ac:dyDescent="0.25">
      <c r="B137" s="213">
        <f>Invulblad!B132</f>
        <v>128</v>
      </c>
      <c r="C137" s="214">
        <f>Invulblad!C132</f>
        <v>0</v>
      </c>
      <c r="D137" s="214">
        <f>Invulblad!D132</f>
        <v>0</v>
      </c>
      <c r="E137" s="215">
        <f>Invulblad!E132</f>
        <v>0</v>
      </c>
      <c r="F137" s="215">
        <f>Invulblad!F132</f>
        <v>0</v>
      </c>
      <c r="G137" s="215">
        <f>Invulblad!G132</f>
        <v>0</v>
      </c>
      <c r="H137" s="216">
        <f>Invulblad!H132</f>
        <v>0</v>
      </c>
      <c r="I137" s="217">
        <f>Invulblad!I132</f>
        <v>0</v>
      </c>
      <c r="J137" s="198"/>
      <c r="K137" s="218">
        <f>'PO analyseblad'!J130</f>
        <v>0</v>
      </c>
      <c r="L137" s="219" t="b">
        <f>'PO analyseblad'!K130</f>
        <v>0</v>
      </c>
      <c r="M137" s="220">
        <f>'PO analyseblad'!L130</f>
        <v>0.7</v>
      </c>
      <c r="N137" s="221">
        <f>'PO analyseblad'!M130</f>
        <v>0</v>
      </c>
      <c r="O137" s="203"/>
      <c r="P137" s="218">
        <f>'PO analyseblad'!N130</f>
        <v>0</v>
      </c>
      <c r="Q137" s="222" t="b">
        <f>'PO analyseblad'!O130</f>
        <v>0</v>
      </c>
      <c r="R137" s="222">
        <f>'PO analyseblad'!P130</f>
        <v>0.3</v>
      </c>
      <c r="S137" s="223">
        <f>'PO analyseblad'!Q130</f>
        <v>0</v>
      </c>
      <c r="T137" s="224"/>
      <c r="U137" s="225">
        <f>'PO analyseblad'!R130</f>
        <v>0</v>
      </c>
      <c r="V137" s="226" t="b">
        <f>'PO analyseblad'!S130</f>
        <v>0</v>
      </c>
      <c r="W137" s="207"/>
      <c r="X137" s="227">
        <f>Invulblad!L132</f>
        <v>0</v>
      </c>
      <c r="Y137" s="228">
        <f>Invulblad!M132</f>
        <v>0</v>
      </c>
      <c r="Z137" s="229">
        <f>Invulblad!N132</f>
        <v>0</v>
      </c>
      <c r="AA137" s="211"/>
      <c r="AB137" s="212">
        <f>Invulblad!O132</f>
        <v>0</v>
      </c>
    </row>
    <row r="138" spans="2:28" s="85" customFormat="1" ht="12.75" customHeight="1" x14ac:dyDescent="0.25">
      <c r="B138" s="213">
        <f>Invulblad!B133</f>
        <v>129</v>
      </c>
      <c r="C138" s="214">
        <f>Invulblad!C133</f>
        <v>0</v>
      </c>
      <c r="D138" s="214">
        <f>Invulblad!D133</f>
        <v>0</v>
      </c>
      <c r="E138" s="215">
        <f>Invulblad!E133</f>
        <v>0</v>
      </c>
      <c r="F138" s="215">
        <f>Invulblad!F133</f>
        <v>0</v>
      </c>
      <c r="G138" s="215">
        <f>Invulblad!G133</f>
        <v>0</v>
      </c>
      <c r="H138" s="216">
        <f>Invulblad!H133</f>
        <v>0</v>
      </c>
      <c r="I138" s="217">
        <f>Invulblad!I133</f>
        <v>0</v>
      </c>
      <c r="J138" s="198"/>
      <c r="K138" s="218">
        <f>'PO analyseblad'!J131</f>
        <v>0</v>
      </c>
      <c r="L138" s="219" t="b">
        <f>'PO analyseblad'!K131</f>
        <v>0</v>
      </c>
      <c r="M138" s="220">
        <f>'PO analyseblad'!L131</f>
        <v>0.7</v>
      </c>
      <c r="N138" s="221">
        <f>'PO analyseblad'!M131</f>
        <v>0</v>
      </c>
      <c r="O138" s="203"/>
      <c r="P138" s="218">
        <f>'PO analyseblad'!N131</f>
        <v>0</v>
      </c>
      <c r="Q138" s="222" t="b">
        <f>'PO analyseblad'!O131</f>
        <v>0</v>
      </c>
      <c r="R138" s="222">
        <f>'PO analyseblad'!P131</f>
        <v>0.3</v>
      </c>
      <c r="S138" s="223">
        <f>'PO analyseblad'!Q131</f>
        <v>0</v>
      </c>
      <c r="T138" s="224"/>
      <c r="U138" s="225">
        <f>'PO analyseblad'!R131</f>
        <v>0</v>
      </c>
      <c r="V138" s="226" t="b">
        <f>'PO analyseblad'!S131</f>
        <v>0</v>
      </c>
      <c r="W138" s="207"/>
      <c r="X138" s="227">
        <f>Invulblad!L133</f>
        <v>0</v>
      </c>
      <c r="Y138" s="228">
        <f>Invulblad!M133</f>
        <v>0</v>
      </c>
      <c r="Z138" s="229">
        <f>Invulblad!N133</f>
        <v>0</v>
      </c>
      <c r="AA138" s="211"/>
      <c r="AB138" s="212">
        <f>Invulblad!O133</f>
        <v>0</v>
      </c>
    </row>
    <row r="139" spans="2:28" s="85" customFormat="1" ht="12.75" customHeight="1" x14ac:dyDescent="0.25">
      <c r="B139" s="213">
        <f>Invulblad!B134</f>
        <v>130</v>
      </c>
      <c r="C139" s="214">
        <f>Invulblad!C134</f>
        <v>0</v>
      </c>
      <c r="D139" s="214">
        <f>Invulblad!D134</f>
        <v>0</v>
      </c>
      <c r="E139" s="215">
        <f>Invulblad!E134</f>
        <v>0</v>
      </c>
      <c r="F139" s="215">
        <f>Invulblad!F134</f>
        <v>0</v>
      </c>
      <c r="G139" s="215">
        <f>Invulblad!G134</f>
        <v>0</v>
      </c>
      <c r="H139" s="216">
        <f>Invulblad!H134</f>
        <v>0</v>
      </c>
      <c r="I139" s="217">
        <f>Invulblad!I134</f>
        <v>0</v>
      </c>
      <c r="J139" s="198"/>
      <c r="K139" s="218">
        <f>'PO analyseblad'!J132</f>
        <v>0</v>
      </c>
      <c r="L139" s="219" t="b">
        <f>'PO analyseblad'!K132</f>
        <v>0</v>
      </c>
      <c r="M139" s="220">
        <f>'PO analyseblad'!L132</f>
        <v>0.7</v>
      </c>
      <c r="N139" s="221">
        <f>'PO analyseblad'!M132</f>
        <v>0</v>
      </c>
      <c r="O139" s="203"/>
      <c r="P139" s="218">
        <f>'PO analyseblad'!N132</f>
        <v>0</v>
      </c>
      <c r="Q139" s="222" t="b">
        <f>'PO analyseblad'!O132</f>
        <v>0</v>
      </c>
      <c r="R139" s="222">
        <f>'PO analyseblad'!P132</f>
        <v>0.3</v>
      </c>
      <c r="S139" s="223">
        <f>'PO analyseblad'!Q132</f>
        <v>0</v>
      </c>
      <c r="T139" s="224"/>
      <c r="U139" s="225">
        <f>'PO analyseblad'!R132</f>
        <v>0</v>
      </c>
      <c r="V139" s="226" t="b">
        <f>'PO analyseblad'!S132</f>
        <v>0</v>
      </c>
      <c r="W139" s="207"/>
      <c r="X139" s="227">
        <f>Invulblad!L134</f>
        <v>0</v>
      </c>
      <c r="Y139" s="228">
        <f>Invulblad!M134</f>
        <v>0</v>
      </c>
      <c r="Z139" s="229">
        <f>Invulblad!N134</f>
        <v>0</v>
      </c>
      <c r="AA139" s="211"/>
      <c r="AB139" s="212">
        <f>Invulblad!O134</f>
        <v>0</v>
      </c>
    </row>
    <row r="140" spans="2:28" s="85" customFormat="1" ht="12.75" customHeight="1" x14ac:dyDescent="0.25">
      <c r="B140" s="213">
        <f>Invulblad!B135</f>
        <v>131</v>
      </c>
      <c r="C140" s="214">
        <f>Invulblad!C135</f>
        <v>0</v>
      </c>
      <c r="D140" s="214">
        <f>Invulblad!D135</f>
        <v>0</v>
      </c>
      <c r="E140" s="215">
        <f>Invulblad!E135</f>
        <v>0</v>
      </c>
      <c r="F140" s="215">
        <f>Invulblad!F135</f>
        <v>0</v>
      </c>
      <c r="G140" s="215">
        <f>Invulblad!G135</f>
        <v>0</v>
      </c>
      <c r="H140" s="216">
        <f>Invulblad!H135</f>
        <v>0</v>
      </c>
      <c r="I140" s="217">
        <f>Invulblad!I135</f>
        <v>0</v>
      </c>
      <c r="J140" s="198"/>
      <c r="K140" s="218">
        <f>'PO analyseblad'!J133</f>
        <v>0</v>
      </c>
      <c r="L140" s="219" t="b">
        <f>'PO analyseblad'!K133</f>
        <v>0</v>
      </c>
      <c r="M140" s="220">
        <f>'PO analyseblad'!L133</f>
        <v>0.7</v>
      </c>
      <c r="N140" s="221">
        <f>'PO analyseblad'!M133</f>
        <v>0</v>
      </c>
      <c r="O140" s="203"/>
      <c r="P140" s="218">
        <f>'PO analyseblad'!N133</f>
        <v>0</v>
      </c>
      <c r="Q140" s="222" t="b">
        <f>'PO analyseblad'!O133</f>
        <v>0</v>
      </c>
      <c r="R140" s="222">
        <f>'PO analyseblad'!P133</f>
        <v>0.3</v>
      </c>
      <c r="S140" s="223">
        <f>'PO analyseblad'!Q133</f>
        <v>0</v>
      </c>
      <c r="T140" s="224"/>
      <c r="U140" s="225">
        <f>'PO analyseblad'!R133</f>
        <v>0</v>
      </c>
      <c r="V140" s="226" t="b">
        <f>'PO analyseblad'!S133</f>
        <v>0</v>
      </c>
      <c r="W140" s="207"/>
      <c r="X140" s="227">
        <f>Invulblad!L135</f>
        <v>0</v>
      </c>
      <c r="Y140" s="228">
        <f>Invulblad!M135</f>
        <v>0</v>
      </c>
      <c r="Z140" s="229">
        <f>Invulblad!N135</f>
        <v>0</v>
      </c>
      <c r="AA140" s="211"/>
      <c r="AB140" s="212">
        <f>Invulblad!O135</f>
        <v>0</v>
      </c>
    </row>
    <row r="141" spans="2:28" s="85" customFormat="1" ht="12.75" customHeight="1" x14ac:dyDescent="0.25">
      <c r="B141" s="213">
        <f>Invulblad!B136</f>
        <v>132</v>
      </c>
      <c r="C141" s="214">
        <f>Invulblad!C136</f>
        <v>0</v>
      </c>
      <c r="D141" s="214">
        <f>Invulblad!D136</f>
        <v>0</v>
      </c>
      <c r="E141" s="215">
        <f>Invulblad!E136</f>
        <v>0</v>
      </c>
      <c r="F141" s="215">
        <f>Invulblad!F136</f>
        <v>0</v>
      </c>
      <c r="G141" s="215">
        <f>Invulblad!G136</f>
        <v>0</v>
      </c>
      <c r="H141" s="216">
        <f>Invulblad!H136</f>
        <v>0</v>
      </c>
      <c r="I141" s="217">
        <f>Invulblad!I136</f>
        <v>0</v>
      </c>
      <c r="J141" s="198"/>
      <c r="K141" s="218">
        <f>'PO analyseblad'!J134</f>
        <v>0</v>
      </c>
      <c r="L141" s="219" t="b">
        <f>'PO analyseblad'!K134</f>
        <v>0</v>
      </c>
      <c r="M141" s="220">
        <f>'PO analyseblad'!L134</f>
        <v>0.7</v>
      </c>
      <c r="N141" s="221">
        <f>'PO analyseblad'!M134</f>
        <v>0</v>
      </c>
      <c r="O141" s="203"/>
      <c r="P141" s="218">
        <f>'PO analyseblad'!N134</f>
        <v>0</v>
      </c>
      <c r="Q141" s="222" t="b">
        <f>'PO analyseblad'!O134</f>
        <v>0</v>
      </c>
      <c r="R141" s="222">
        <f>'PO analyseblad'!P134</f>
        <v>0.3</v>
      </c>
      <c r="S141" s="223">
        <f>'PO analyseblad'!Q134</f>
        <v>0</v>
      </c>
      <c r="T141" s="224"/>
      <c r="U141" s="225">
        <f>'PO analyseblad'!R134</f>
        <v>0</v>
      </c>
      <c r="V141" s="226" t="b">
        <f>'PO analyseblad'!S134</f>
        <v>0</v>
      </c>
      <c r="W141" s="207"/>
      <c r="X141" s="227">
        <f>Invulblad!L136</f>
        <v>0</v>
      </c>
      <c r="Y141" s="228">
        <f>Invulblad!M136</f>
        <v>0</v>
      </c>
      <c r="Z141" s="229">
        <f>Invulblad!N136</f>
        <v>0</v>
      </c>
      <c r="AA141" s="211"/>
      <c r="AB141" s="212">
        <f>Invulblad!O136</f>
        <v>0</v>
      </c>
    </row>
    <row r="142" spans="2:28" s="85" customFormat="1" ht="12.75" customHeight="1" x14ac:dyDescent="0.25">
      <c r="B142" s="213">
        <f>Invulblad!B137</f>
        <v>133</v>
      </c>
      <c r="C142" s="214">
        <f>Invulblad!C137</f>
        <v>0</v>
      </c>
      <c r="D142" s="214">
        <f>Invulblad!D137</f>
        <v>0</v>
      </c>
      <c r="E142" s="215">
        <f>Invulblad!E137</f>
        <v>0</v>
      </c>
      <c r="F142" s="215">
        <f>Invulblad!F137</f>
        <v>0</v>
      </c>
      <c r="G142" s="215">
        <f>Invulblad!G137</f>
        <v>0</v>
      </c>
      <c r="H142" s="216">
        <f>Invulblad!H137</f>
        <v>0</v>
      </c>
      <c r="I142" s="217">
        <f>Invulblad!I137</f>
        <v>0</v>
      </c>
      <c r="J142" s="198"/>
      <c r="K142" s="218">
        <f>'PO analyseblad'!J135</f>
        <v>0</v>
      </c>
      <c r="L142" s="219" t="b">
        <f>'PO analyseblad'!K135</f>
        <v>0</v>
      </c>
      <c r="M142" s="220">
        <f>'PO analyseblad'!L135</f>
        <v>0.7</v>
      </c>
      <c r="N142" s="221">
        <f>'PO analyseblad'!M135</f>
        <v>0</v>
      </c>
      <c r="O142" s="203"/>
      <c r="P142" s="218">
        <f>'PO analyseblad'!N135</f>
        <v>0</v>
      </c>
      <c r="Q142" s="222" t="b">
        <f>'PO analyseblad'!O135</f>
        <v>0</v>
      </c>
      <c r="R142" s="222">
        <f>'PO analyseblad'!P135</f>
        <v>0.3</v>
      </c>
      <c r="S142" s="223">
        <f>'PO analyseblad'!Q135</f>
        <v>0</v>
      </c>
      <c r="T142" s="224"/>
      <c r="U142" s="225">
        <f>'PO analyseblad'!R135</f>
        <v>0</v>
      </c>
      <c r="V142" s="226" t="b">
        <f>'PO analyseblad'!S135</f>
        <v>0</v>
      </c>
      <c r="W142" s="207"/>
      <c r="X142" s="227">
        <f>Invulblad!L137</f>
        <v>0</v>
      </c>
      <c r="Y142" s="228">
        <f>Invulblad!M137</f>
        <v>0</v>
      </c>
      <c r="Z142" s="229">
        <f>Invulblad!N137</f>
        <v>0</v>
      </c>
      <c r="AA142" s="211"/>
      <c r="AB142" s="212">
        <f>Invulblad!O137</f>
        <v>0</v>
      </c>
    </row>
    <row r="143" spans="2:28" s="85" customFormat="1" ht="12.75" customHeight="1" x14ac:dyDescent="0.25">
      <c r="B143" s="213">
        <f>Invulblad!B138</f>
        <v>134</v>
      </c>
      <c r="C143" s="214">
        <f>Invulblad!C138</f>
        <v>0</v>
      </c>
      <c r="D143" s="214">
        <f>Invulblad!D138</f>
        <v>0</v>
      </c>
      <c r="E143" s="215">
        <f>Invulblad!E138</f>
        <v>0</v>
      </c>
      <c r="F143" s="215">
        <f>Invulblad!F138</f>
        <v>0</v>
      </c>
      <c r="G143" s="215">
        <f>Invulblad!G138</f>
        <v>0</v>
      </c>
      <c r="H143" s="216">
        <f>Invulblad!H138</f>
        <v>0</v>
      </c>
      <c r="I143" s="217">
        <f>Invulblad!I138</f>
        <v>0</v>
      </c>
      <c r="J143" s="198"/>
      <c r="K143" s="218">
        <f>'PO analyseblad'!J136</f>
        <v>0</v>
      </c>
      <c r="L143" s="219" t="b">
        <f>'PO analyseblad'!K136</f>
        <v>0</v>
      </c>
      <c r="M143" s="220">
        <f>'PO analyseblad'!L136</f>
        <v>0.7</v>
      </c>
      <c r="N143" s="221">
        <f>'PO analyseblad'!M136</f>
        <v>0</v>
      </c>
      <c r="O143" s="203"/>
      <c r="P143" s="218">
        <f>'PO analyseblad'!N136</f>
        <v>0</v>
      </c>
      <c r="Q143" s="222" t="b">
        <f>'PO analyseblad'!O136</f>
        <v>0</v>
      </c>
      <c r="R143" s="222">
        <f>'PO analyseblad'!P136</f>
        <v>0.3</v>
      </c>
      <c r="S143" s="223">
        <f>'PO analyseblad'!Q136</f>
        <v>0</v>
      </c>
      <c r="T143" s="224"/>
      <c r="U143" s="225">
        <f>'PO analyseblad'!R136</f>
        <v>0</v>
      </c>
      <c r="V143" s="226" t="b">
        <f>'PO analyseblad'!S136</f>
        <v>0</v>
      </c>
      <c r="W143" s="207"/>
      <c r="X143" s="227">
        <f>Invulblad!L138</f>
        <v>0</v>
      </c>
      <c r="Y143" s="228">
        <f>Invulblad!M138</f>
        <v>0</v>
      </c>
      <c r="Z143" s="229">
        <f>Invulblad!N138</f>
        <v>0</v>
      </c>
      <c r="AA143" s="211"/>
      <c r="AB143" s="212">
        <f>Invulblad!O138</f>
        <v>0</v>
      </c>
    </row>
    <row r="144" spans="2:28" s="85" customFormat="1" ht="12.75" customHeight="1" x14ac:dyDescent="0.25">
      <c r="B144" s="213">
        <f>Invulblad!B139</f>
        <v>135</v>
      </c>
      <c r="C144" s="214">
        <f>Invulblad!C139</f>
        <v>0</v>
      </c>
      <c r="D144" s="214">
        <f>Invulblad!D139</f>
        <v>0</v>
      </c>
      <c r="E144" s="215">
        <f>Invulblad!E139</f>
        <v>0</v>
      </c>
      <c r="F144" s="215">
        <f>Invulblad!F139</f>
        <v>0</v>
      </c>
      <c r="G144" s="215">
        <f>Invulblad!G139</f>
        <v>0</v>
      </c>
      <c r="H144" s="216">
        <f>Invulblad!H139</f>
        <v>0</v>
      </c>
      <c r="I144" s="217">
        <f>Invulblad!I139</f>
        <v>0</v>
      </c>
      <c r="J144" s="198"/>
      <c r="K144" s="218">
        <f>'PO analyseblad'!J137</f>
        <v>0</v>
      </c>
      <c r="L144" s="219" t="b">
        <f>'PO analyseblad'!K137</f>
        <v>0</v>
      </c>
      <c r="M144" s="220">
        <f>'PO analyseblad'!L137</f>
        <v>0.7</v>
      </c>
      <c r="N144" s="221">
        <f>'PO analyseblad'!M137</f>
        <v>0</v>
      </c>
      <c r="O144" s="203"/>
      <c r="P144" s="218">
        <f>'PO analyseblad'!N137</f>
        <v>0</v>
      </c>
      <c r="Q144" s="222" t="b">
        <f>'PO analyseblad'!O137</f>
        <v>0</v>
      </c>
      <c r="R144" s="222">
        <f>'PO analyseblad'!P137</f>
        <v>0.3</v>
      </c>
      <c r="S144" s="223">
        <f>'PO analyseblad'!Q137</f>
        <v>0</v>
      </c>
      <c r="T144" s="224"/>
      <c r="U144" s="225">
        <f>'PO analyseblad'!R137</f>
        <v>0</v>
      </c>
      <c r="V144" s="226" t="b">
        <f>'PO analyseblad'!S137</f>
        <v>0</v>
      </c>
      <c r="W144" s="207"/>
      <c r="X144" s="227">
        <f>Invulblad!L139</f>
        <v>0</v>
      </c>
      <c r="Y144" s="228">
        <f>Invulblad!M139</f>
        <v>0</v>
      </c>
      <c r="Z144" s="229">
        <f>Invulblad!N139</f>
        <v>0</v>
      </c>
      <c r="AA144" s="211"/>
      <c r="AB144" s="212">
        <f>Invulblad!O139</f>
        <v>0</v>
      </c>
    </row>
    <row r="145" spans="2:28" s="85" customFormat="1" ht="12.75" customHeight="1" x14ac:dyDescent="0.25">
      <c r="B145" s="213">
        <f>Invulblad!B140</f>
        <v>136</v>
      </c>
      <c r="C145" s="214">
        <f>Invulblad!C140</f>
        <v>0</v>
      </c>
      <c r="D145" s="214">
        <f>Invulblad!D140</f>
        <v>0</v>
      </c>
      <c r="E145" s="215">
        <f>Invulblad!E140</f>
        <v>0</v>
      </c>
      <c r="F145" s="215">
        <f>Invulblad!F140</f>
        <v>0</v>
      </c>
      <c r="G145" s="215">
        <f>Invulblad!G140</f>
        <v>0</v>
      </c>
      <c r="H145" s="216">
        <f>Invulblad!H140</f>
        <v>0</v>
      </c>
      <c r="I145" s="217">
        <f>Invulblad!I140</f>
        <v>0</v>
      </c>
      <c r="J145" s="198"/>
      <c r="K145" s="218">
        <f>'PO analyseblad'!J138</f>
        <v>0</v>
      </c>
      <c r="L145" s="219" t="b">
        <f>'PO analyseblad'!K138</f>
        <v>0</v>
      </c>
      <c r="M145" s="220">
        <f>'PO analyseblad'!L138</f>
        <v>0.7</v>
      </c>
      <c r="N145" s="221">
        <f>'PO analyseblad'!M138</f>
        <v>0</v>
      </c>
      <c r="O145" s="203"/>
      <c r="P145" s="218">
        <f>'PO analyseblad'!N138</f>
        <v>0</v>
      </c>
      <c r="Q145" s="222" t="b">
        <f>'PO analyseblad'!O138</f>
        <v>0</v>
      </c>
      <c r="R145" s="222">
        <f>'PO analyseblad'!P138</f>
        <v>0.3</v>
      </c>
      <c r="S145" s="223">
        <f>'PO analyseblad'!Q138</f>
        <v>0</v>
      </c>
      <c r="T145" s="224"/>
      <c r="U145" s="225">
        <f>'PO analyseblad'!R138</f>
        <v>0</v>
      </c>
      <c r="V145" s="226" t="b">
        <f>'PO analyseblad'!S138</f>
        <v>0</v>
      </c>
      <c r="W145" s="207"/>
      <c r="X145" s="227">
        <f>Invulblad!L140</f>
        <v>0</v>
      </c>
      <c r="Y145" s="228">
        <f>Invulblad!M140</f>
        <v>0</v>
      </c>
      <c r="Z145" s="229">
        <f>Invulblad!N140</f>
        <v>0</v>
      </c>
      <c r="AA145" s="211"/>
      <c r="AB145" s="212">
        <f>Invulblad!O140</f>
        <v>0</v>
      </c>
    </row>
    <row r="146" spans="2:28" s="85" customFormat="1" ht="12.75" customHeight="1" x14ac:dyDescent="0.25">
      <c r="B146" s="213">
        <f>Invulblad!B141</f>
        <v>137</v>
      </c>
      <c r="C146" s="214">
        <f>Invulblad!C141</f>
        <v>0</v>
      </c>
      <c r="D146" s="214">
        <f>Invulblad!D141</f>
        <v>0</v>
      </c>
      <c r="E146" s="215">
        <f>Invulblad!E141</f>
        <v>0</v>
      </c>
      <c r="F146" s="215">
        <f>Invulblad!F141</f>
        <v>0</v>
      </c>
      <c r="G146" s="215">
        <f>Invulblad!G141</f>
        <v>0</v>
      </c>
      <c r="H146" s="216">
        <f>Invulblad!H141</f>
        <v>0</v>
      </c>
      <c r="I146" s="217">
        <f>Invulblad!I141</f>
        <v>0</v>
      </c>
      <c r="J146" s="198"/>
      <c r="K146" s="218">
        <f>'PO analyseblad'!J139</f>
        <v>0</v>
      </c>
      <c r="L146" s="219" t="b">
        <f>'PO analyseblad'!K139</f>
        <v>0</v>
      </c>
      <c r="M146" s="220">
        <f>'PO analyseblad'!L139</f>
        <v>0.7</v>
      </c>
      <c r="N146" s="221">
        <f>'PO analyseblad'!M139</f>
        <v>0</v>
      </c>
      <c r="O146" s="203"/>
      <c r="P146" s="218">
        <f>'PO analyseblad'!N139</f>
        <v>0</v>
      </c>
      <c r="Q146" s="222" t="b">
        <f>'PO analyseblad'!O139</f>
        <v>0</v>
      </c>
      <c r="R146" s="222">
        <f>'PO analyseblad'!P139</f>
        <v>0.3</v>
      </c>
      <c r="S146" s="223">
        <f>'PO analyseblad'!Q139</f>
        <v>0</v>
      </c>
      <c r="T146" s="224"/>
      <c r="U146" s="225">
        <f>'PO analyseblad'!R139</f>
        <v>0</v>
      </c>
      <c r="V146" s="226" t="b">
        <f>'PO analyseblad'!S139</f>
        <v>0</v>
      </c>
      <c r="W146" s="207"/>
      <c r="X146" s="227">
        <f>Invulblad!L141</f>
        <v>0</v>
      </c>
      <c r="Y146" s="228">
        <f>Invulblad!M141</f>
        <v>0</v>
      </c>
      <c r="Z146" s="229">
        <f>Invulblad!N141</f>
        <v>0</v>
      </c>
      <c r="AA146" s="211"/>
      <c r="AB146" s="212">
        <f>Invulblad!O141</f>
        <v>0</v>
      </c>
    </row>
    <row r="147" spans="2:28" s="85" customFormat="1" ht="12.75" customHeight="1" x14ac:dyDescent="0.25">
      <c r="B147" s="213">
        <f>Invulblad!B142</f>
        <v>138</v>
      </c>
      <c r="C147" s="214">
        <f>Invulblad!C142</f>
        <v>0</v>
      </c>
      <c r="D147" s="214">
        <f>Invulblad!D142</f>
        <v>0</v>
      </c>
      <c r="E147" s="215">
        <f>Invulblad!E142</f>
        <v>0</v>
      </c>
      <c r="F147" s="215">
        <f>Invulblad!F142</f>
        <v>0</v>
      </c>
      <c r="G147" s="215">
        <f>Invulblad!G142</f>
        <v>0</v>
      </c>
      <c r="H147" s="216">
        <f>Invulblad!H142</f>
        <v>0</v>
      </c>
      <c r="I147" s="217">
        <f>Invulblad!I142</f>
        <v>0</v>
      </c>
      <c r="J147" s="198"/>
      <c r="K147" s="218">
        <f>'PO analyseblad'!J140</f>
        <v>0</v>
      </c>
      <c r="L147" s="219" t="b">
        <f>'PO analyseblad'!K140</f>
        <v>0</v>
      </c>
      <c r="M147" s="220">
        <f>'PO analyseblad'!L140</f>
        <v>0.7</v>
      </c>
      <c r="N147" s="221">
        <f>'PO analyseblad'!M140</f>
        <v>0</v>
      </c>
      <c r="O147" s="203"/>
      <c r="P147" s="218">
        <f>'PO analyseblad'!N140</f>
        <v>0</v>
      </c>
      <c r="Q147" s="222" t="b">
        <f>'PO analyseblad'!O140</f>
        <v>0</v>
      </c>
      <c r="R147" s="222">
        <f>'PO analyseblad'!P140</f>
        <v>0.3</v>
      </c>
      <c r="S147" s="223">
        <f>'PO analyseblad'!Q140</f>
        <v>0</v>
      </c>
      <c r="T147" s="224"/>
      <c r="U147" s="225">
        <f>'PO analyseblad'!R140</f>
        <v>0</v>
      </c>
      <c r="V147" s="226" t="b">
        <f>'PO analyseblad'!S140</f>
        <v>0</v>
      </c>
      <c r="W147" s="207"/>
      <c r="X147" s="227">
        <f>Invulblad!L142</f>
        <v>0</v>
      </c>
      <c r="Y147" s="228">
        <f>Invulblad!M142</f>
        <v>0</v>
      </c>
      <c r="Z147" s="229">
        <f>Invulblad!N142</f>
        <v>0</v>
      </c>
      <c r="AA147" s="211"/>
      <c r="AB147" s="212">
        <f>Invulblad!O142</f>
        <v>0</v>
      </c>
    </row>
    <row r="148" spans="2:28" s="85" customFormat="1" ht="12.75" customHeight="1" x14ac:dyDescent="0.25">
      <c r="B148" s="213">
        <f>Invulblad!B143</f>
        <v>139</v>
      </c>
      <c r="C148" s="214">
        <f>Invulblad!C143</f>
        <v>0</v>
      </c>
      <c r="D148" s="214">
        <f>Invulblad!D143</f>
        <v>0</v>
      </c>
      <c r="E148" s="215">
        <f>Invulblad!E143</f>
        <v>0</v>
      </c>
      <c r="F148" s="215">
        <f>Invulblad!F143</f>
        <v>0</v>
      </c>
      <c r="G148" s="215">
        <f>Invulblad!G143</f>
        <v>0</v>
      </c>
      <c r="H148" s="216">
        <f>Invulblad!H143</f>
        <v>0</v>
      </c>
      <c r="I148" s="217">
        <f>Invulblad!I143</f>
        <v>0</v>
      </c>
      <c r="J148" s="198"/>
      <c r="K148" s="218">
        <f>'PO analyseblad'!J141</f>
        <v>0</v>
      </c>
      <c r="L148" s="219" t="b">
        <f>'PO analyseblad'!K141</f>
        <v>0</v>
      </c>
      <c r="M148" s="220">
        <f>'PO analyseblad'!L141</f>
        <v>0.7</v>
      </c>
      <c r="N148" s="221">
        <f>'PO analyseblad'!M141</f>
        <v>0</v>
      </c>
      <c r="O148" s="203"/>
      <c r="P148" s="218">
        <f>'PO analyseblad'!N141</f>
        <v>0</v>
      </c>
      <c r="Q148" s="222" t="b">
        <f>'PO analyseblad'!O141</f>
        <v>0</v>
      </c>
      <c r="R148" s="222">
        <f>'PO analyseblad'!P141</f>
        <v>0.3</v>
      </c>
      <c r="S148" s="223">
        <f>'PO analyseblad'!Q141</f>
        <v>0</v>
      </c>
      <c r="T148" s="224"/>
      <c r="U148" s="225">
        <f>'PO analyseblad'!R141</f>
        <v>0</v>
      </c>
      <c r="V148" s="226" t="b">
        <f>'PO analyseblad'!S141</f>
        <v>0</v>
      </c>
      <c r="W148" s="207"/>
      <c r="X148" s="227">
        <f>Invulblad!L143</f>
        <v>0</v>
      </c>
      <c r="Y148" s="228">
        <f>Invulblad!M143</f>
        <v>0</v>
      </c>
      <c r="Z148" s="229">
        <f>Invulblad!N143</f>
        <v>0</v>
      </c>
      <c r="AA148" s="211"/>
      <c r="AB148" s="212">
        <f>Invulblad!O143</f>
        <v>0</v>
      </c>
    </row>
    <row r="149" spans="2:28" s="85" customFormat="1" ht="12.75" customHeight="1" x14ac:dyDescent="0.25">
      <c r="B149" s="213">
        <f>Invulblad!B144</f>
        <v>140</v>
      </c>
      <c r="C149" s="214">
        <f>Invulblad!C144</f>
        <v>0</v>
      </c>
      <c r="D149" s="214">
        <f>Invulblad!D144</f>
        <v>0</v>
      </c>
      <c r="E149" s="215">
        <f>Invulblad!E144</f>
        <v>0</v>
      </c>
      <c r="F149" s="215">
        <f>Invulblad!F144</f>
        <v>0</v>
      </c>
      <c r="G149" s="215">
        <f>Invulblad!G144</f>
        <v>0</v>
      </c>
      <c r="H149" s="216">
        <f>Invulblad!H144</f>
        <v>0</v>
      </c>
      <c r="I149" s="217">
        <f>Invulblad!I144</f>
        <v>0</v>
      </c>
      <c r="J149" s="198"/>
      <c r="K149" s="218">
        <f>'PO analyseblad'!J142</f>
        <v>0</v>
      </c>
      <c r="L149" s="219" t="b">
        <f>'PO analyseblad'!K142</f>
        <v>0</v>
      </c>
      <c r="M149" s="220">
        <f>'PO analyseblad'!L142</f>
        <v>0.7</v>
      </c>
      <c r="N149" s="221">
        <f>'PO analyseblad'!M142</f>
        <v>0</v>
      </c>
      <c r="O149" s="203"/>
      <c r="P149" s="218">
        <f>'PO analyseblad'!N142</f>
        <v>0</v>
      </c>
      <c r="Q149" s="222" t="b">
        <f>'PO analyseblad'!O142</f>
        <v>0</v>
      </c>
      <c r="R149" s="222">
        <f>'PO analyseblad'!P142</f>
        <v>0.3</v>
      </c>
      <c r="S149" s="223">
        <f>'PO analyseblad'!Q142</f>
        <v>0</v>
      </c>
      <c r="T149" s="224"/>
      <c r="U149" s="225">
        <f>'PO analyseblad'!R142</f>
        <v>0</v>
      </c>
      <c r="V149" s="226" t="b">
        <f>'PO analyseblad'!S142</f>
        <v>0</v>
      </c>
      <c r="W149" s="207"/>
      <c r="X149" s="227">
        <f>Invulblad!L144</f>
        <v>0</v>
      </c>
      <c r="Y149" s="228">
        <f>Invulblad!M144</f>
        <v>0</v>
      </c>
      <c r="Z149" s="229">
        <f>Invulblad!N144</f>
        <v>0</v>
      </c>
      <c r="AA149" s="211"/>
      <c r="AB149" s="212">
        <f>Invulblad!O144</f>
        <v>0</v>
      </c>
    </row>
    <row r="150" spans="2:28" s="85" customFormat="1" ht="12.75" customHeight="1" x14ac:dyDescent="0.25">
      <c r="B150" s="213">
        <f>Invulblad!B145</f>
        <v>141</v>
      </c>
      <c r="C150" s="214">
        <f>Invulblad!C145</f>
        <v>0</v>
      </c>
      <c r="D150" s="214">
        <f>Invulblad!D145</f>
        <v>0</v>
      </c>
      <c r="E150" s="215">
        <f>Invulblad!E145</f>
        <v>0</v>
      </c>
      <c r="F150" s="215">
        <f>Invulblad!F145</f>
        <v>0</v>
      </c>
      <c r="G150" s="215">
        <f>Invulblad!G145</f>
        <v>0</v>
      </c>
      <c r="H150" s="216">
        <f>Invulblad!H145</f>
        <v>0</v>
      </c>
      <c r="I150" s="217">
        <f>Invulblad!I145</f>
        <v>0</v>
      </c>
      <c r="J150" s="198"/>
      <c r="K150" s="218">
        <f>'PO analyseblad'!J143</f>
        <v>0</v>
      </c>
      <c r="L150" s="219" t="b">
        <f>'PO analyseblad'!K143</f>
        <v>0</v>
      </c>
      <c r="M150" s="220">
        <f>'PO analyseblad'!L143</f>
        <v>0.7</v>
      </c>
      <c r="N150" s="221">
        <f>'PO analyseblad'!M143</f>
        <v>0</v>
      </c>
      <c r="O150" s="203"/>
      <c r="P150" s="218">
        <f>'PO analyseblad'!N143</f>
        <v>0</v>
      </c>
      <c r="Q150" s="222" t="b">
        <f>'PO analyseblad'!O143</f>
        <v>0</v>
      </c>
      <c r="R150" s="222">
        <f>'PO analyseblad'!P143</f>
        <v>0.3</v>
      </c>
      <c r="S150" s="223">
        <f>'PO analyseblad'!Q143</f>
        <v>0</v>
      </c>
      <c r="T150" s="224"/>
      <c r="U150" s="225">
        <f>'PO analyseblad'!R143</f>
        <v>0</v>
      </c>
      <c r="V150" s="226" t="b">
        <f>'PO analyseblad'!S143</f>
        <v>0</v>
      </c>
      <c r="W150" s="207"/>
      <c r="X150" s="227">
        <f>Invulblad!L145</f>
        <v>0</v>
      </c>
      <c r="Y150" s="228">
        <f>Invulblad!M145</f>
        <v>0</v>
      </c>
      <c r="Z150" s="229">
        <f>Invulblad!N145</f>
        <v>0</v>
      </c>
      <c r="AA150" s="211"/>
      <c r="AB150" s="212">
        <f>Invulblad!O145</f>
        <v>0</v>
      </c>
    </row>
    <row r="151" spans="2:28" s="85" customFormat="1" ht="12.75" customHeight="1" x14ac:dyDescent="0.25">
      <c r="B151" s="213">
        <f>Invulblad!B146</f>
        <v>142</v>
      </c>
      <c r="C151" s="214">
        <f>Invulblad!C146</f>
        <v>0</v>
      </c>
      <c r="D151" s="214">
        <f>Invulblad!D146</f>
        <v>0</v>
      </c>
      <c r="E151" s="215">
        <f>Invulblad!E146</f>
        <v>0</v>
      </c>
      <c r="F151" s="215">
        <f>Invulblad!F146</f>
        <v>0</v>
      </c>
      <c r="G151" s="215">
        <f>Invulblad!G146</f>
        <v>0</v>
      </c>
      <c r="H151" s="216">
        <f>Invulblad!H146</f>
        <v>0</v>
      </c>
      <c r="I151" s="217">
        <f>Invulblad!I146</f>
        <v>0</v>
      </c>
      <c r="J151" s="198"/>
      <c r="K151" s="218">
        <f>'PO analyseblad'!J144</f>
        <v>0</v>
      </c>
      <c r="L151" s="219" t="b">
        <f>'PO analyseblad'!K144</f>
        <v>0</v>
      </c>
      <c r="M151" s="220">
        <f>'PO analyseblad'!L144</f>
        <v>0.7</v>
      </c>
      <c r="N151" s="221">
        <f>'PO analyseblad'!M144</f>
        <v>0</v>
      </c>
      <c r="O151" s="203"/>
      <c r="P151" s="218">
        <f>'PO analyseblad'!N144</f>
        <v>0</v>
      </c>
      <c r="Q151" s="222" t="b">
        <f>'PO analyseblad'!O144</f>
        <v>0</v>
      </c>
      <c r="R151" s="222">
        <f>'PO analyseblad'!P144</f>
        <v>0.3</v>
      </c>
      <c r="S151" s="223">
        <f>'PO analyseblad'!Q144</f>
        <v>0</v>
      </c>
      <c r="T151" s="224"/>
      <c r="U151" s="225">
        <f>'PO analyseblad'!R144</f>
        <v>0</v>
      </c>
      <c r="V151" s="226" t="b">
        <f>'PO analyseblad'!S144</f>
        <v>0</v>
      </c>
      <c r="W151" s="207"/>
      <c r="X151" s="227">
        <f>Invulblad!L146</f>
        <v>0</v>
      </c>
      <c r="Y151" s="228">
        <f>Invulblad!M146</f>
        <v>0</v>
      </c>
      <c r="Z151" s="229">
        <f>Invulblad!N146</f>
        <v>0</v>
      </c>
      <c r="AA151" s="211"/>
      <c r="AB151" s="212">
        <f>Invulblad!O146</f>
        <v>0</v>
      </c>
    </row>
    <row r="152" spans="2:28" s="85" customFormat="1" ht="12.75" customHeight="1" x14ac:dyDescent="0.25">
      <c r="B152" s="213">
        <f>Invulblad!B147</f>
        <v>143</v>
      </c>
      <c r="C152" s="214">
        <f>Invulblad!C147</f>
        <v>0</v>
      </c>
      <c r="D152" s="214">
        <f>Invulblad!D147</f>
        <v>0</v>
      </c>
      <c r="E152" s="215">
        <f>Invulblad!E147</f>
        <v>0</v>
      </c>
      <c r="F152" s="215">
        <f>Invulblad!F147</f>
        <v>0</v>
      </c>
      <c r="G152" s="215">
        <f>Invulblad!G147</f>
        <v>0</v>
      </c>
      <c r="H152" s="216">
        <f>Invulblad!H147</f>
        <v>0</v>
      </c>
      <c r="I152" s="217">
        <f>Invulblad!I147</f>
        <v>0</v>
      </c>
      <c r="J152" s="198"/>
      <c r="K152" s="218">
        <f>'PO analyseblad'!J145</f>
        <v>0</v>
      </c>
      <c r="L152" s="219" t="b">
        <f>'PO analyseblad'!K145</f>
        <v>0</v>
      </c>
      <c r="M152" s="220">
        <f>'PO analyseblad'!L145</f>
        <v>0.7</v>
      </c>
      <c r="N152" s="221">
        <f>'PO analyseblad'!M145</f>
        <v>0</v>
      </c>
      <c r="O152" s="203"/>
      <c r="P152" s="218">
        <f>'PO analyseblad'!N145</f>
        <v>0</v>
      </c>
      <c r="Q152" s="222" t="b">
        <f>'PO analyseblad'!O145</f>
        <v>0</v>
      </c>
      <c r="R152" s="222">
        <f>'PO analyseblad'!P145</f>
        <v>0.3</v>
      </c>
      <c r="S152" s="223">
        <f>'PO analyseblad'!Q145</f>
        <v>0</v>
      </c>
      <c r="T152" s="224"/>
      <c r="U152" s="225">
        <f>'PO analyseblad'!R145</f>
        <v>0</v>
      </c>
      <c r="V152" s="226" t="b">
        <f>'PO analyseblad'!S145</f>
        <v>0</v>
      </c>
      <c r="W152" s="207"/>
      <c r="X152" s="227">
        <f>Invulblad!L147</f>
        <v>0</v>
      </c>
      <c r="Y152" s="228">
        <f>Invulblad!M147</f>
        <v>0</v>
      </c>
      <c r="Z152" s="229">
        <f>Invulblad!N147</f>
        <v>0</v>
      </c>
      <c r="AA152" s="211"/>
      <c r="AB152" s="212">
        <f>Invulblad!O147</f>
        <v>0</v>
      </c>
    </row>
    <row r="153" spans="2:28" s="85" customFormat="1" ht="12.75" customHeight="1" x14ac:dyDescent="0.25">
      <c r="B153" s="213">
        <f>Invulblad!B148</f>
        <v>144</v>
      </c>
      <c r="C153" s="214">
        <f>Invulblad!C148</f>
        <v>0</v>
      </c>
      <c r="D153" s="214">
        <f>Invulblad!D148</f>
        <v>0</v>
      </c>
      <c r="E153" s="215">
        <f>Invulblad!E148</f>
        <v>0</v>
      </c>
      <c r="F153" s="215">
        <f>Invulblad!F148</f>
        <v>0</v>
      </c>
      <c r="G153" s="215">
        <f>Invulblad!G148</f>
        <v>0</v>
      </c>
      <c r="H153" s="216">
        <f>Invulblad!H148</f>
        <v>0</v>
      </c>
      <c r="I153" s="217">
        <f>Invulblad!I148</f>
        <v>0</v>
      </c>
      <c r="J153" s="198"/>
      <c r="K153" s="218">
        <f>'PO analyseblad'!J146</f>
        <v>0</v>
      </c>
      <c r="L153" s="219" t="b">
        <f>'PO analyseblad'!K146</f>
        <v>0</v>
      </c>
      <c r="M153" s="220">
        <f>'PO analyseblad'!L146</f>
        <v>0.7</v>
      </c>
      <c r="N153" s="221">
        <f>'PO analyseblad'!M146</f>
        <v>0</v>
      </c>
      <c r="O153" s="203"/>
      <c r="P153" s="218">
        <f>'PO analyseblad'!N146</f>
        <v>0</v>
      </c>
      <c r="Q153" s="222" t="b">
        <f>'PO analyseblad'!O146</f>
        <v>0</v>
      </c>
      <c r="R153" s="222">
        <f>'PO analyseblad'!P146</f>
        <v>0.3</v>
      </c>
      <c r="S153" s="223">
        <f>'PO analyseblad'!Q146</f>
        <v>0</v>
      </c>
      <c r="T153" s="224"/>
      <c r="U153" s="225">
        <f>'PO analyseblad'!R146</f>
        <v>0</v>
      </c>
      <c r="V153" s="226" t="b">
        <f>'PO analyseblad'!S146</f>
        <v>0</v>
      </c>
      <c r="W153" s="207"/>
      <c r="X153" s="227">
        <f>Invulblad!L148</f>
        <v>0</v>
      </c>
      <c r="Y153" s="228">
        <f>Invulblad!M148</f>
        <v>0</v>
      </c>
      <c r="Z153" s="229">
        <f>Invulblad!N148</f>
        <v>0</v>
      </c>
      <c r="AA153" s="211"/>
      <c r="AB153" s="212">
        <f>Invulblad!O148</f>
        <v>0</v>
      </c>
    </row>
    <row r="154" spans="2:28" s="85" customFormat="1" ht="12.75" customHeight="1" x14ac:dyDescent="0.25">
      <c r="B154" s="213">
        <f>Invulblad!B149</f>
        <v>145</v>
      </c>
      <c r="C154" s="214">
        <f>Invulblad!C149</f>
        <v>0</v>
      </c>
      <c r="D154" s="214">
        <f>Invulblad!D149</f>
        <v>0</v>
      </c>
      <c r="E154" s="215">
        <f>Invulblad!E149</f>
        <v>0</v>
      </c>
      <c r="F154" s="215">
        <f>Invulblad!F149</f>
        <v>0</v>
      </c>
      <c r="G154" s="215">
        <f>Invulblad!G149</f>
        <v>0</v>
      </c>
      <c r="H154" s="216">
        <f>Invulblad!H149</f>
        <v>0</v>
      </c>
      <c r="I154" s="217">
        <f>Invulblad!I149</f>
        <v>0</v>
      </c>
      <c r="J154" s="198"/>
      <c r="K154" s="218">
        <f>'PO analyseblad'!J147</f>
        <v>0</v>
      </c>
      <c r="L154" s="219" t="b">
        <f>'PO analyseblad'!K147</f>
        <v>0</v>
      </c>
      <c r="M154" s="220">
        <f>'PO analyseblad'!L147</f>
        <v>0.7</v>
      </c>
      <c r="N154" s="221">
        <f>'PO analyseblad'!M147</f>
        <v>0</v>
      </c>
      <c r="O154" s="203"/>
      <c r="P154" s="218">
        <f>'PO analyseblad'!N147</f>
        <v>0</v>
      </c>
      <c r="Q154" s="222" t="b">
        <f>'PO analyseblad'!O147</f>
        <v>0</v>
      </c>
      <c r="R154" s="222">
        <f>'PO analyseblad'!P147</f>
        <v>0.3</v>
      </c>
      <c r="S154" s="223">
        <f>'PO analyseblad'!Q147</f>
        <v>0</v>
      </c>
      <c r="T154" s="224"/>
      <c r="U154" s="225">
        <f>'PO analyseblad'!R147</f>
        <v>0</v>
      </c>
      <c r="V154" s="226" t="b">
        <f>'PO analyseblad'!S147</f>
        <v>0</v>
      </c>
      <c r="W154" s="207"/>
      <c r="X154" s="227">
        <f>Invulblad!L149</f>
        <v>0</v>
      </c>
      <c r="Y154" s="228">
        <f>Invulblad!M149</f>
        <v>0</v>
      </c>
      <c r="Z154" s="229">
        <f>Invulblad!N149</f>
        <v>0</v>
      </c>
      <c r="AA154" s="211"/>
      <c r="AB154" s="212">
        <f>Invulblad!O149</f>
        <v>0</v>
      </c>
    </row>
    <row r="155" spans="2:28" s="85" customFormat="1" ht="12.75" customHeight="1" x14ac:dyDescent="0.25">
      <c r="B155" s="213">
        <f>Invulblad!B150</f>
        <v>146</v>
      </c>
      <c r="C155" s="214">
        <f>Invulblad!C150</f>
        <v>0</v>
      </c>
      <c r="D155" s="214">
        <f>Invulblad!D150</f>
        <v>0</v>
      </c>
      <c r="E155" s="215">
        <f>Invulblad!E150</f>
        <v>0</v>
      </c>
      <c r="F155" s="215">
        <f>Invulblad!F150</f>
        <v>0</v>
      </c>
      <c r="G155" s="215">
        <f>Invulblad!G150</f>
        <v>0</v>
      </c>
      <c r="H155" s="216">
        <f>Invulblad!H150</f>
        <v>0</v>
      </c>
      <c r="I155" s="217">
        <f>Invulblad!I150</f>
        <v>0</v>
      </c>
      <c r="J155" s="198"/>
      <c r="K155" s="218">
        <f>'PO analyseblad'!J148</f>
        <v>0</v>
      </c>
      <c r="L155" s="219" t="b">
        <f>'PO analyseblad'!K148</f>
        <v>0</v>
      </c>
      <c r="M155" s="220">
        <f>'PO analyseblad'!L148</f>
        <v>0.7</v>
      </c>
      <c r="N155" s="221">
        <f>'PO analyseblad'!M148</f>
        <v>0</v>
      </c>
      <c r="O155" s="203"/>
      <c r="P155" s="218">
        <f>'PO analyseblad'!N148</f>
        <v>0</v>
      </c>
      <c r="Q155" s="222" t="b">
        <f>'PO analyseblad'!O148</f>
        <v>0</v>
      </c>
      <c r="R155" s="222">
        <f>'PO analyseblad'!P148</f>
        <v>0.3</v>
      </c>
      <c r="S155" s="223">
        <f>'PO analyseblad'!Q148</f>
        <v>0</v>
      </c>
      <c r="T155" s="224"/>
      <c r="U155" s="225">
        <f>'PO analyseblad'!R148</f>
        <v>0</v>
      </c>
      <c r="V155" s="226" t="b">
        <f>'PO analyseblad'!S148</f>
        <v>0</v>
      </c>
      <c r="W155" s="207"/>
      <c r="X155" s="227">
        <f>Invulblad!L150</f>
        <v>0</v>
      </c>
      <c r="Y155" s="228">
        <f>Invulblad!M150</f>
        <v>0</v>
      </c>
      <c r="Z155" s="229">
        <f>Invulblad!N150</f>
        <v>0</v>
      </c>
      <c r="AA155" s="211"/>
      <c r="AB155" s="212">
        <f>Invulblad!O150</f>
        <v>0</v>
      </c>
    </row>
    <row r="156" spans="2:28" s="85" customFormat="1" ht="12.75" customHeight="1" x14ac:dyDescent="0.25">
      <c r="B156" s="213">
        <f>Invulblad!B151</f>
        <v>147</v>
      </c>
      <c r="C156" s="214">
        <f>Invulblad!C151</f>
        <v>0</v>
      </c>
      <c r="D156" s="214">
        <f>Invulblad!D151</f>
        <v>0</v>
      </c>
      <c r="E156" s="215">
        <f>Invulblad!E151</f>
        <v>0</v>
      </c>
      <c r="F156" s="215">
        <f>Invulblad!F151</f>
        <v>0</v>
      </c>
      <c r="G156" s="215">
        <f>Invulblad!G151</f>
        <v>0</v>
      </c>
      <c r="H156" s="216">
        <f>Invulblad!H151</f>
        <v>0</v>
      </c>
      <c r="I156" s="217">
        <f>Invulblad!I151</f>
        <v>0</v>
      </c>
      <c r="J156" s="198"/>
      <c r="K156" s="218">
        <f>'PO analyseblad'!J149</f>
        <v>0</v>
      </c>
      <c r="L156" s="219" t="b">
        <f>'PO analyseblad'!K149</f>
        <v>0</v>
      </c>
      <c r="M156" s="220">
        <f>'PO analyseblad'!L149</f>
        <v>0.7</v>
      </c>
      <c r="N156" s="221">
        <f>'PO analyseblad'!M149</f>
        <v>0</v>
      </c>
      <c r="O156" s="203"/>
      <c r="P156" s="218">
        <f>'PO analyseblad'!N149</f>
        <v>0</v>
      </c>
      <c r="Q156" s="222" t="b">
        <f>'PO analyseblad'!O149</f>
        <v>0</v>
      </c>
      <c r="R156" s="222">
        <f>'PO analyseblad'!P149</f>
        <v>0.3</v>
      </c>
      <c r="S156" s="223">
        <f>'PO analyseblad'!Q149</f>
        <v>0</v>
      </c>
      <c r="T156" s="224"/>
      <c r="U156" s="225">
        <f>'PO analyseblad'!R149</f>
        <v>0</v>
      </c>
      <c r="V156" s="226" t="b">
        <f>'PO analyseblad'!S149</f>
        <v>0</v>
      </c>
      <c r="W156" s="207"/>
      <c r="X156" s="227">
        <f>Invulblad!L151</f>
        <v>0</v>
      </c>
      <c r="Y156" s="228">
        <f>Invulblad!M151</f>
        <v>0</v>
      </c>
      <c r="Z156" s="229">
        <f>Invulblad!N151</f>
        <v>0</v>
      </c>
      <c r="AA156" s="211"/>
      <c r="AB156" s="212">
        <f>Invulblad!O151</f>
        <v>0</v>
      </c>
    </row>
    <row r="157" spans="2:28" s="85" customFormat="1" ht="12.75" customHeight="1" x14ac:dyDescent="0.25">
      <c r="B157" s="213">
        <f>Invulblad!B152</f>
        <v>148</v>
      </c>
      <c r="C157" s="214">
        <f>Invulblad!C152</f>
        <v>0</v>
      </c>
      <c r="D157" s="214">
        <f>Invulblad!D152</f>
        <v>0</v>
      </c>
      <c r="E157" s="215">
        <f>Invulblad!E152</f>
        <v>0</v>
      </c>
      <c r="F157" s="215">
        <f>Invulblad!F152</f>
        <v>0</v>
      </c>
      <c r="G157" s="215">
        <f>Invulblad!G152</f>
        <v>0</v>
      </c>
      <c r="H157" s="216">
        <f>Invulblad!H152</f>
        <v>0</v>
      </c>
      <c r="I157" s="217">
        <f>Invulblad!I152</f>
        <v>0</v>
      </c>
      <c r="J157" s="198"/>
      <c r="K157" s="218">
        <f>'PO analyseblad'!J150</f>
        <v>0</v>
      </c>
      <c r="L157" s="219" t="b">
        <f>'PO analyseblad'!K150</f>
        <v>0</v>
      </c>
      <c r="M157" s="220">
        <f>'PO analyseblad'!L150</f>
        <v>0.7</v>
      </c>
      <c r="N157" s="221">
        <f>'PO analyseblad'!M150</f>
        <v>0</v>
      </c>
      <c r="O157" s="203"/>
      <c r="P157" s="218">
        <f>'PO analyseblad'!N150</f>
        <v>0</v>
      </c>
      <c r="Q157" s="222" t="b">
        <f>'PO analyseblad'!O150</f>
        <v>0</v>
      </c>
      <c r="R157" s="222">
        <f>'PO analyseblad'!P150</f>
        <v>0.3</v>
      </c>
      <c r="S157" s="223">
        <f>'PO analyseblad'!Q150</f>
        <v>0</v>
      </c>
      <c r="T157" s="224"/>
      <c r="U157" s="225">
        <f>'PO analyseblad'!R150</f>
        <v>0</v>
      </c>
      <c r="V157" s="226" t="b">
        <f>'PO analyseblad'!S150</f>
        <v>0</v>
      </c>
      <c r="W157" s="207"/>
      <c r="X157" s="227">
        <f>Invulblad!L152</f>
        <v>0</v>
      </c>
      <c r="Y157" s="228">
        <f>Invulblad!M152</f>
        <v>0</v>
      </c>
      <c r="Z157" s="229">
        <f>Invulblad!N152</f>
        <v>0</v>
      </c>
      <c r="AA157" s="211"/>
      <c r="AB157" s="212">
        <f>Invulblad!O152</f>
        <v>0</v>
      </c>
    </row>
    <row r="158" spans="2:28" s="85" customFormat="1" ht="12.75" customHeight="1" x14ac:dyDescent="0.25">
      <c r="B158" s="213">
        <f>Invulblad!B153</f>
        <v>149</v>
      </c>
      <c r="C158" s="214">
        <f>Invulblad!C153</f>
        <v>0</v>
      </c>
      <c r="D158" s="214">
        <f>Invulblad!D153</f>
        <v>0</v>
      </c>
      <c r="E158" s="215">
        <f>Invulblad!E153</f>
        <v>0</v>
      </c>
      <c r="F158" s="215">
        <f>Invulblad!F153</f>
        <v>0</v>
      </c>
      <c r="G158" s="215">
        <f>Invulblad!G153</f>
        <v>0</v>
      </c>
      <c r="H158" s="216">
        <f>Invulblad!H153</f>
        <v>0</v>
      </c>
      <c r="I158" s="217">
        <f>Invulblad!I153</f>
        <v>0</v>
      </c>
      <c r="J158" s="198"/>
      <c r="K158" s="218">
        <f>'PO analyseblad'!J151</f>
        <v>0</v>
      </c>
      <c r="L158" s="219" t="b">
        <f>'PO analyseblad'!K151</f>
        <v>0</v>
      </c>
      <c r="M158" s="220">
        <f>'PO analyseblad'!L151</f>
        <v>0.7</v>
      </c>
      <c r="N158" s="221">
        <f>'PO analyseblad'!M151</f>
        <v>0</v>
      </c>
      <c r="O158" s="203"/>
      <c r="P158" s="218">
        <f>'PO analyseblad'!N151</f>
        <v>0</v>
      </c>
      <c r="Q158" s="222" t="b">
        <f>'PO analyseblad'!O151</f>
        <v>0</v>
      </c>
      <c r="R158" s="222">
        <f>'PO analyseblad'!P151</f>
        <v>0.3</v>
      </c>
      <c r="S158" s="223">
        <f>'PO analyseblad'!Q151</f>
        <v>0</v>
      </c>
      <c r="T158" s="224"/>
      <c r="U158" s="225">
        <f>'PO analyseblad'!R151</f>
        <v>0</v>
      </c>
      <c r="V158" s="226" t="b">
        <f>'PO analyseblad'!S151</f>
        <v>0</v>
      </c>
      <c r="W158" s="207"/>
      <c r="X158" s="227">
        <f>Invulblad!L153</f>
        <v>0</v>
      </c>
      <c r="Y158" s="228">
        <f>Invulblad!M153</f>
        <v>0</v>
      </c>
      <c r="Z158" s="229">
        <f>Invulblad!N153</f>
        <v>0</v>
      </c>
      <c r="AA158" s="211"/>
      <c r="AB158" s="212">
        <f>Invulblad!O153</f>
        <v>0</v>
      </c>
    </row>
    <row r="159" spans="2:28" s="85" customFormat="1" ht="12.75" customHeight="1" x14ac:dyDescent="0.25">
      <c r="B159" s="213">
        <f>Invulblad!B154</f>
        <v>150</v>
      </c>
      <c r="C159" s="214">
        <f>Invulblad!C154</f>
        <v>0</v>
      </c>
      <c r="D159" s="214">
        <f>Invulblad!D154</f>
        <v>0</v>
      </c>
      <c r="E159" s="215">
        <f>Invulblad!E154</f>
        <v>0</v>
      </c>
      <c r="F159" s="215">
        <f>Invulblad!F154</f>
        <v>0</v>
      </c>
      <c r="G159" s="215">
        <f>Invulblad!G154</f>
        <v>0</v>
      </c>
      <c r="H159" s="216">
        <f>Invulblad!H154</f>
        <v>0</v>
      </c>
      <c r="I159" s="217">
        <f>Invulblad!I154</f>
        <v>0</v>
      </c>
      <c r="J159" s="198"/>
      <c r="K159" s="218">
        <f>'PO analyseblad'!J152</f>
        <v>0</v>
      </c>
      <c r="L159" s="219" t="b">
        <f>'PO analyseblad'!K152</f>
        <v>0</v>
      </c>
      <c r="M159" s="220">
        <f>'PO analyseblad'!L152</f>
        <v>0.7</v>
      </c>
      <c r="N159" s="221">
        <f>'PO analyseblad'!M152</f>
        <v>0</v>
      </c>
      <c r="O159" s="203"/>
      <c r="P159" s="218">
        <f>'PO analyseblad'!N152</f>
        <v>0</v>
      </c>
      <c r="Q159" s="222" t="b">
        <f>'PO analyseblad'!O152</f>
        <v>0</v>
      </c>
      <c r="R159" s="222">
        <f>'PO analyseblad'!P152</f>
        <v>0.3</v>
      </c>
      <c r="S159" s="223">
        <f>'PO analyseblad'!Q152</f>
        <v>0</v>
      </c>
      <c r="T159" s="224"/>
      <c r="U159" s="225">
        <f>'PO analyseblad'!R152</f>
        <v>0</v>
      </c>
      <c r="V159" s="226" t="b">
        <f>'PO analyseblad'!S152</f>
        <v>0</v>
      </c>
      <c r="W159" s="207"/>
      <c r="X159" s="227">
        <f>Invulblad!L154</f>
        <v>0</v>
      </c>
      <c r="Y159" s="228">
        <f>Invulblad!M154</f>
        <v>0</v>
      </c>
      <c r="Z159" s="229">
        <f>Invulblad!N154</f>
        <v>0</v>
      </c>
      <c r="AA159" s="211"/>
      <c r="AB159" s="212">
        <f>Invulblad!O154</f>
        <v>0</v>
      </c>
    </row>
    <row r="160" spans="2:28" s="85" customFormat="1" ht="12.75" customHeight="1" x14ac:dyDescent="0.25">
      <c r="B160" s="213">
        <f>Invulblad!B155</f>
        <v>151</v>
      </c>
      <c r="C160" s="214">
        <f>Invulblad!C155</f>
        <v>0</v>
      </c>
      <c r="D160" s="214">
        <f>Invulblad!D155</f>
        <v>0</v>
      </c>
      <c r="E160" s="215">
        <f>Invulblad!E155</f>
        <v>0</v>
      </c>
      <c r="F160" s="215">
        <f>Invulblad!F155</f>
        <v>0</v>
      </c>
      <c r="G160" s="215">
        <f>Invulblad!G155</f>
        <v>0</v>
      </c>
      <c r="H160" s="216">
        <f>Invulblad!H155</f>
        <v>0</v>
      </c>
      <c r="I160" s="217">
        <f>Invulblad!I155</f>
        <v>0</v>
      </c>
      <c r="J160" s="198"/>
      <c r="K160" s="218">
        <f>'PO analyseblad'!J153</f>
        <v>0</v>
      </c>
      <c r="L160" s="219" t="b">
        <f>'PO analyseblad'!K153</f>
        <v>0</v>
      </c>
      <c r="M160" s="220">
        <f>'PO analyseblad'!L153</f>
        <v>0.7</v>
      </c>
      <c r="N160" s="221">
        <f>'PO analyseblad'!M153</f>
        <v>0</v>
      </c>
      <c r="O160" s="203"/>
      <c r="P160" s="218">
        <f>'PO analyseblad'!N153</f>
        <v>0</v>
      </c>
      <c r="Q160" s="222" t="b">
        <f>'PO analyseblad'!O153</f>
        <v>0</v>
      </c>
      <c r="R160" s="222">
        <f>'PO analyseblad'!P153</f>
        <v>0.3</v>
      </c>
      <c r="S160" s="223">
        <f>'PO analyseblad'!Q153</f>
        <v>0</v>
      </c>
      <c r="T160" s="224"/>
      <c r="U160" s="225">
        <f>'PO analyseblad'!R153</f>
        <v>0</v>
      </c>
      <c r="V160" s="226" t="b">
        <f>'PO analyseblad'!S153</f>
        <v>0</v>
      </c>
      <c r="W160" s="207"/>
      <c r="X160" s="227">
        <f>Invulblad!L155</f>
        <v>0</v>
      </c>
      <c r="Y160" s="228">
        <f>Invulblad!M155</f>
        <v>0</v>
      </c>
      <c r="Z160" s="229">
        <f>Invulblad!N155</f>
        <v>0</v>
      </c>
      <c r="AA160" s="211"/>
      <c r="AB160" s="212">
        <f>Invulblad!O155</f>
        <v>0</v>
      </c>
    </row>
    <row r="161" spans="2:28" s="85" customFormat="1" ht="12.75" customHeight="1" x14ac:dyDescent="0.25">
      <c r="B161" s="213">
        <f>Invulblad!B156</f>
        <v>152</v>
      </c>
      <c r="C161" s="214">
        <f>Invulblad!C156</f>
        <v>0</v>
      </c>
      <c r="D161" s="214">
        <f>Invulblad!D156</f>
        <v>0</v>
      </c>
      <c r="E161" s="215">
        <f>Invulblad!E156</f>
        <v>0</v>
      </c>
      <c r="F161" s="215">
        <f>Invulblad!F156</f>
        <v>0</v>
      </c>
      <c r="G161" s="215">
        <f>Invulblad!G156</f>
        <v>0</v>
      </c>
      <c r="H161" s="216">
        <f>Invulblad!H156</f>
        <v>0</v>
      </c>
      <c r="I161" s="217">
        <f>Invulblad!I156</f>
        <v>0</v>
      </c>
      <c r="J161" s="198"/>
      <c r="K161" s="218">
        <f>'PO analyseblad'!J154</f>
        <v>0</v>
      </c>
      <c r="L161" s="219" t="b">
        <f>'PO analyseblad'!K154</f>
        <v>0</v>
      </c>
      <c r="M161" s="220">
        <f>'PO analyseblad'!L154</f>
        <v>0.7</v>
      </c>
      <c r="N161" s="221">
        <f>'PO analyseblad'!M154</f>
        <v>0</v>
      </c>
      <c r="O161" s="203"/>
      <c r="P161" s="218">
        <f>'PO analyseblad'!N154</f>
        <v>0</v>
      </c>
      <c r="Q161" s="222" t="b">
        <f>'PO analyseblad'!O154</f>
        <v>0</v>
      </c>
      <c r="R161" s="222">
        <f>'PO analyseblad'!P154</f>
        <v>0.3</v>
      </c>
      <c r="S161" s="223">
        <f>'PO analyseblad'!Q154</f>
        <v>0</v>
      </c>
      <c r="T161" s="224"/>
      <c r="U161" s="225">
        <f>'PO analyseblad'!R154</f>
        <v>0</v>
      </c>
      <c r="V161" s="226" t="b">
        <f>'PO analyseblad'!S154</f>
        <v>0</v>
      </c>
      <c r="W161" s="207"/>
      <c r="X161" s="227">
        <f>Invulblad!L156</f>
        <v>0</v>
      </c>
      <c r="Y161" s="228">
        <f>Invulblad!M156</f>
        <v>0</v>
      </c>
      <c r="Z161" s="229">
        <f>Invulblad!N156</f>
        <v>0</v>
      </c>
      <c r="AA161" s="211"/>
      <c r="AB161" s="212">
        <f>Invulblad!O156</f>
        <v>0</v>
      </c>
    </row>
    <row r="162" spans="2:28" s="85" customFormat="1" ht="12.75" customHeight="1" x14ac:dyDescent="0.25">
      <c r="B162" s="213">
        <f>Invulblad!B157</f>
        <v>153</v>
      </c>
      <c r="C162" s="214">
        <f>Invulblad!C157</f>
        <v>0</v>
      </c>
      <c r="D162" s="214">
        <f>Invulblad!D157</f>
        <v>0</v>
      </c>
      <c r="E162" s="215">
        <f>Invulblad!E157</f>
        <v>0</v>
      </c>
      <c r="F162" s="215">
        <f>Invulblad!F157</f>
        <v>0</v>
      </c>
      <c r="G162" s="215">
        <f>Invulblad!G157</f>
        <v>0</v>
      </c>
      <c r="H162" s="216">
        <f>Invulblad!H157</f>
        <v>0</v>
      </c>
      <c r="I162" s="217">
        <f>Invulblad!I157</f>
        <v>0</v>
      </c>
      <c r="J162" s="198"/>
      <c r="K162" s="218">
        <f>'PO analyseblad'!J155</f>
        <v>0</v>
      </c>
      <c r="L162" s="219" t="b">
        <f>'PO analyseblad'!K155</f>
        <v>0</v>
      </c>
      <c r="M162" s="220">
        <f>'PO analyseblad'!L155</f>
        <v>0.7</v>
      </c>
      <c r="N162" s="221">
        <f>'PO analyseblad'!M155</f>
        <v>0</v>
      </c>
      <c r="O162" s="203"/>
      <c r="P162" s="218">
        <f>'PO analyseblad'!N155</f>
        <v>0</v>
      </c>
      <c r="Q162" s="222" t="b">
        <f>'PO analyseblad'!O155</f>
        <v>0</v>
      </c>
      <c r="R162" s="222">
        <f>'PO analyseblad'!P155</f>
        <v>0.3</v>
      </c>
      <c r="S162" s="223">
        <f>'PO analyseblad'!Q155</f>
        <v>0</v>
      </c>
      <c r="T162" s="224"/>
      <c r="U162" s="225">
        <f>'PO analyseblad'!R155</f>
        <v>0</v>
      </c>
      <c r="V162" s="226" t="b">
        <f>'PO analyseblad'!S155</f>
        <v>0</v>
      </c>
      <c r="W162" s="207"/>
      <c r="X162" s="227">
        <f>Invulblad!L157</f>
        <v>0</v>
      </c>
      <c r="Y162" s="228">
        <f>Invulblad!M157</f>
        <v>0</v>
      </c>
      <c r="Z162" s="229">
        <f>Invulblad!N157</f>
        <v>0</v>
      </c>
      <c r="AA162" s="211"/>
      <c r="AB162" s="212">
        <f>Invulblad!O157</f>
        <v>0</v>
      </c>
    </row>
    <row r="163" spans="2:28" s="85" customFormat="1" ht="12.75" customHeight="1" x14ac:dyDescent="0.25">
      <c r="B163" s="213">
        <f>Invulblad!B158</f>
        <v>154</v>
      </c>
      <c r="C163" s="214">
        <f>Invulblad!C158</f>
        <v>0</v>
      </c>
      <c r="D163" s="214">
        <f>Invulblad!D158</f>
        <v>0</v>
      </c>
      <c r="E163" s="215">
        <f>Invulblad!E158</f>
        <v>0</v>
      </c>
      <c r="F163" s="215">
        <f>Invulblad!F158</f>
        <v>0</v>
      </c>
      <c r="G163" s="215">
        <f>Invulblad!G158</f>
        <v>0</v>
      </c>
      <c r="H163" s="216">
        <f>Invulblad!H158</f>
        <v>0</v>
      </c>
      <c r="I163" s="217">
        <f>Invulblad!I158</f>
        <v>0</v>
      </c>
      <c r="J163" s="198"/>
      <c r="K163" s="218">
        <f>'PO analyseblad'!J156</f>
        <v>0</v>
      </c>
      <c r="L163" s="219" t="b">
        <f>'PO analyseblad'!K156</f>
        <v>0</v>
      </c>
      <c r="M163" s="220">
        <f>'PO analyseblad'!L156</f>
        <v>0.7</v>
      </c>
      <c r="N163" s="221">
        <f>'PO analyseblad'!M156</f>
        <v>0</v>
      </c>
      <c r="O163" s="203"/>
      <c r="P163" s="218">
        <f>'PO analyseblad'!N156</f>
        <v>0</v>
      </c>
      <c r="Q163" s="222" t="b">
        <f>'PO analyseblad'!O156</f>
        <v>0</v>
      </c>
      <c r="R163" s="222">
        <f>'PO analyseblad'!P156</f>
        <v>0.3</v>
      </c>
      <c r="S163" s="223">
        <f>'PO analyseblad'!Q156</f>
        <v>0</v>
      </c>
      <c r="T163" s="224"/>
      <c r="U163" s="225">
        <f>'PO analyseblad'!R156</f>
        <v>0</v>
      </c>
      <c r="V163" s="226" t="b">
        <f>'PO analyseblad'!S156</f>
        <v>0</v>
      </c>
      <c r="W163" s="207"/>
      <c r="X163" s="227">
        <f>Invulblad!L158</f>
        <v>0</v>
      </c>
      <c r="Y163" s="228">
        <f>Invulblad!M158</f>
        <v>0</v>
      </c>
      <c r="Z163" s="229">
        <f>Invulblad!N158</f>
        <v>0</v>
      </c>
      <c r="AA163" s="211"/>
      <c r="AB163" s="212">
        <f>Invulblad!O158</f>
        <v>0</v>
      </c>
    </row>
    <row r="164" spans="2:28" s="85" customFormat="1" ht="12.75" customHeight="1" x14ac:dyDescent="0.25">
      <c r="B164" s="213">
        <f>Invulblad!B159</f>
        <v>155</v>
      </c>
      <c r="C164" s="214">
        <f>Invulblad!C159</f>
        <v>0</v>
      </c>
      <c r="D164" s="214">
        <f>Invulblad!D159</f>
        <v>0</v>
      </c>
      <c r="E164" s="215">
        <f>Invulblad!E159</f>
        <v>0</v>
      </c>
      <c r="F164" s="215">
        <f>Invulblad!F159</f>
        <v>0</v>
      </c>
      <c r="G164" s="215">
        <f>Invulblad!G159</f>
        <v>0</v>
      </c>
      <c r="H164" s="216">
        <f>Invulblad!H159</f>
        <v>0</v>
      </c>
      <c r="I164" s="217">
        <f>Invulblad!I159</f>
        <v>0</v>
      </c>
      <c r="J164" s="198"/>
      <c r="K164" s="218">
        <f>'PO analyseblad'!J157</f>
        <v>0</v>
      </c>
      <c r="L164" s="219" t="b">
        <f>'PO analyseblad'!K157</f>
        <v>0</v>
      </c>
      <c r="M164" s="220">
        <f>'PO analyseblad'!L157</f>
        <v>0.7</v>
      </c>
      <c r="N164" s="221">
        <f>'PO analyseblad'!M157</f>
        <v>0</v>
      </c>
      <c r="O164" s="203"/>
      <c r="P164" s="218">
        <f>'PO analyseblad'!N157</f>
        <v>0</v>
      </c>
      <c r="Q164" s="222" t="b">
        <f>'PO analyseblad'!O157</f>
        <v>0</v>
      </c>
      <c r="R164" s="222">
        <f>'PO analyseblad'!P157</f>
        <v>0.3</v>
      </c>
      <c r="S164" s="223">
        <f>'PO analyseblad'!Q157</f>
        <v>0</v>
      </c>
      <c r="T164" s="224"/>
      <c r="U164" s="225">
        <f>'PO analyseblad'!R157</f>
        <v>0</v>
      </c>
      <c r="V164" s="226" t="b">
        <f>'PO analyseblad'!S157</f>
        <v>0</v>
      </c>
      <c r="W164" s="207"/>
      <c r="X164" s="227">
        <f>Invulblad!L159</f>
        <v>0</v>
      </c>
      <c r="Y164" s="228">
        <f>Invulblad!M159</f>
        <v>0</v>
      </c>
      <c r="Z164" s="229">
        <f>Invulblad!N159</f>
        <v>0</v>
      </c>
      <c r="AA164" s="211"/>
      <c r="AB164" s="212">
        <f>Invulblad!O159</f>
        <v>0</v>
      </c>
    </row>
    <row r="165" spans="2:28" s="85" customFormat="1" ht="12.75" customHeight="1" x14ac:dyDescent="0.25">
      <c r="B165" s="213">
        <f>Invulblad!B160</f>
        <v>156</v>
      </c>
      <c r="C165" s="214">
        <f>Invulblad!C160</f>
        <v>0</v>
      </c>
      <c r="D165" s="214">
        <f>Invulblad!D160</f>
        <v>0</v>
      </c>
      <c r="E165" s="215">
        <f>Invulblad!E160</f>
        <v>0</v>
      </c>
      <c r="F165" s="215">
        <f>Invulblad!F160</f>
        <v>0</v>
      </c>
      <c r="G165" s="215">
        <f>Invulblad!G160</f>
        <v>0</v>
      </c>
      <c r="H165" s="216">
        <f>Invulblad!H160</f>
        <v>0</v>
      </c>
      <c r="I165" s="217">
        <f>Invulblad!I160</f>
        <v>0</v>
      </c>
      <c r="J165" s="198"/>
      <c r="K165" s="218">
        <f>'PO analyseblad'!J158</f>
        <v>0</v>
      </c>
      <c r="L165" s="219" t="b">
        <f>'PO analyseblad'!K158</f>
        <v>0</v>
      </c>
      <c r="M165" s="220">
        <f>'PO analyseblad'!L158</f>
        <v>0.7</v>
      </c>
      <c r="N165" s="221">
        <f>'PO analyseblad'!M158</f>
        <v>0</v>
      </c>
      <c r="O165" s="203"/>
      <c r="P165" s="218">
        <f>'PO analyseblad'!N158</f>
        <v>0</v>
      </c>
      <c r="Q165" s="222" t="b">
        <f>'PO analyseblad'!O158</f>
        <v>0</v>
      </c>
      <c r="R165" s="222">
        <f>'PO analyseblad'!P158</f>
        <v>0.3</v>
      </c>
      <c r="S165" s="223">
        <f>'PO analyseblad'!Q158</f>
        <v>0</v>
      </c>
      <c r="T165" s="224"/>
      <c r="U165" s="225">
        <f>'PO analyseblad'!R158</f>
        <v>0</v>
      </c>
      <c r="V165" s="226" t="b">
        <f>'PO analyseblad'!S158</f>
        <v>0</v>
      </c>
      <c r="W165" s="207"/>
      <c r="X165" s="227">
        <f>Invulblad!L160</f>
        <v>0</v>
      </c>
      <c r="Y165" s="228">
        <f>Invulblad!M160</f>
        <v>0</v>
      </c>
      <c r="Z165" s="229">
        <f>Invulblad!N160</f>
        <v>0</v>
      </c>
      <c r="AA165" s="211"/>
      <c r="AB165" s="212">
        <f>Invulblad!O160</f>
        <v>0</v>
      </c>
    </row>
    <row r="166" spans="2:28" s="85" customFormat="1" ht="12.75" customHeight="1" x14ac:dyDescent="0.25">
      <c r="B166" s="213">
        <f>Invulblad!B161</f>
        <v>157</v>
      </c>
      <c r="C166" s="214">
        <f>Invulblad!C161</f>
        <v>0</v>
      </c>
      <c r="D166" s="214">
        <f>Invulblad!D161</f>
        <v>0</v>
      </c>
      <c r="E166" s="215">
        <f>Invulblad!E161</f>
        <v>0</v>
      </c>
      <c r="F166" s="215">
        <f>Invulblad!F161</f>
        <v>0</v>
      </c>
      <c r="G166" s="215">
        <f>Invulblad!G161</f>
        <v>0</v>
      </c>
      <c r="H166" s="216">
        <f>Invulblad!H161</f>
        <v>0</v>
      </c>
      <c r="I166" s="217">
        <f>Invulblad!I161</f>
        <v>0</v>
      </c>
      <c r="J166" s="198"/>
      <c r="K166" s="218">
        <f>'PO analyseblad'!J159</f>
        <v>0</v>
      </c>
      <c r="L166" s="219" t="b">
        <f>'PO analyseblad'!K159</f>
        <v>0</v>
      </c>
      <c r="M166" s="220">
        <f>'PO analyseblad'!L159</f>
        <v>0.7</v>
      </c>
      <c r="N166" s="221">
        <f>'PO analyseblad'!M159</f>
        <v>0</v>
      </c>
      <c r="O166" s="203"/>
      <c r="P166" s="218">
        <f>'PO analyseblad'!N159</f>
        <v>0</v>
      </c>
      <c r="Q166" s="222" t="b">
        <f>'PO analyseblad'!O159</f>
        <v>0</v>
      </c>
      <c r="R166" s="222">
        <f>'PO analyseblad'!P159</f>
        <v>0.3</v>
      </c>
      <c r="S166" s="223">
        <f>'PO analyseblad'!Q159</f>
        <v>0</v>
      </c>
      <c r="T166" s="224"/>
      <c r="U166" s="225">
        <f>'PO analyseblad'!R159</f>
        <v>0</v>
      </c>
      <c r="V166" s="226" t="b">
        <f>'PO analyseblad'!S159</f>
        <v>0</v>
      </c>
      <c r="W166" s="207"/>
      <c r="X166" s="227">
        <f>Invulblad!L161</f>
        <v>0</v>
      </c>
      <c r="Y166" s="228">
        <f>Invulblad!M161</f>
        <v>0</v>
      </c>
      <c r="Z166" s="229">
        <f>Invulblad!N161</f>
        <v>0</v>
      </c>
      <c r="AA166" s="211"/>
      <c r="AB166" s="212">
        <f>Invulblad!O161</f>
        <v>0</v>
      </c>
    </row>
    <row r="167" spans="2:28" s="85" customFormat="1" ht="12.75" customHeight="1" x14ac:dyDescent="0.25">
      <c r="B167" s="213">
        <f>Invulblad!B162</f>
        <v>158</v>
      </c>
      <c r="C167" s="214">
        <f>Invulblad!C162</f>
        <v>0</v>
      </c>
      <c r="D167" s="214">
        <f>Invulblad!D162</f>
        <v>0</v>
      </c>
      <c r="E167" s="215">
        <f>Invulblad!E162</f>
        <v>0</v>
      </c>
      <c r="F167" s="215">
        <f>Invulblad!F162</f>
        <v>0</v>
      </c>
      <c r="G167" s="215">
        <f>Invulblad!G162</f>
        <v>0</v>
      </c>
      <c r="H167" s="216">
        <f>Invulblad!H162</f>
        <v>0</v>
      </c>
      <c r="I167" s="217">
        <f>Invulblad!I162</f>
        <v>0</v>
      </c>
      <c r="J167" s="198"/>
      <c r="K167" s="218">
        <f>'PO analyseblad'!J160</f>
        <v>0</v>
      </c>
      <c r="L167" s="219" t="b">
        <f>'PO analyseblad'!K160</f>
        <v>0</v>
      </c>
      <c r="M167" s="220">
        <f>'PO analyseblad'!L160</f>
        <v>0.7</v>
      </c>
      <c r="N167" s="221">
        <f>'PO analyseblad'!M160</f>
        <v>0</v>
      </c>
      <c r="O167" s="203"/>
      <c r="P167" s="218">
        <f>'PO analyseblad'!N160</f>
        <v>0</v>
      </c>
      <c r="Q167" s="222" t="b">
        <f>'PO analyseblad'!O160</f>
        <v>0</v>
      </c>
      <c r="R167" s="222">
        <f>'PO analyseblad'!P160</f>
        <v>0.3</v>
      </c>
      <c r="S167" s="223">
        <f>'PO analyseblad'!Q160</f>
        <v>0</v>
      </c>
      <c r="T167" s="224"/>
      <c r="U167" s="225">
        <f>'PO analyseblad'!R160</f>
        <v>0</v>
      </c>
      <c r="V167" s="226" t="b">
        <f>'PO analyseblad'!S160</f>
        <v>0</v>
      </c>
      <c r="W167" s="207"/>
      <c r="X167" s="227">
        <f>Invulblad!L162</f>
        <v>0</v>
      </c>
      <c r="Y167" s="228">
        <f>Invulblad!M162</f>
        <v>0</v>
      </c>
      <c r="Z167" s="229">
        <f>Invulblad!N162</f>
        <v>0</v>
      </c>
      <c r="AA167" s="211"/>
      <c r="AB167" s="212">
        <f>Invulblad!O162</f>
        <v>0</v>
      </c>
    </row>
    <row r="168" spans="2:28" s="85" customFormat="1" ht="12.75" customHeight="1" x14ac:dyDescent="0.25">
      <c r="B168" s="213">
        <f>Invulblad!B163</f>
        <v>159</v>
      </c>
      <c r="C168" s="214">
        <f>Invulblad!C163</f>
        <v>0</v>
      </c>
      <c r="D168" s="214">
        <f>Invulblad!D163</f>
        <v>0</v>
      </c>
      <c r="E168" s="215">
        <f>Invulblad!E163</f>
        <v>0</v>
      </c>
      <c r="F168" s="215">
        <f>Invulblad!F163</f>
        <v>0</v>
      </c>
      <c r="G168" s="215">
        <f>Invulblad!G163</f>
        <v>0</v>
      </c>
      <c r="H168" s="216">
        <f>Invulblad!H163</f>
        <v>0</v>
      </c>
      <c r="I168" s="217">
        <f>Invulblad!I163</f>
        <v>0</v>
      </c>
      <c r="J168" s="198"/>
      <c r="K168" s="218">
        <f>'PO analyseblad'!J161</f>
        <v>0</v>
      </c>
      <c r="L168" s="219" t="b">
        <f>'PO analyseblad'!K161</f>
        <v>0</v>
      </c>
      <c r="M168" s="220">
        <f>'PO analyseblad'!L161</f>
        <v>0.7</v>
      </c>
      <c r="N168" s="221">
        <f>'PO analyseblad'!M161</f>
        <v>0</v>
      </c>
      <c r="O168" s="203"/>
      <c r="P168" s="218">
        <f>'PO analyseblad'!N161</f>
        <v>0</v>
      </c>
      <c r="Q168" s="222" t="b">
        <f>'PO analyseblad'!O161</f>
        <v>0</v>
      </c>
      <c r="R168" s="222">
        <f>'PO analyseblad'!P161</f>
        <v>0.3</v>
      </c>
      <c r="S168" s="223">
        <f>'PO analyseblad'!Q161</f>
        <v>0</v>
      </c>
      <c r="T168" s="224"/>
      <c r="U168" s="225">
        <f>'PO analyseblad'!R161</f>
        <v>0</v>
      </c>
      <c r="V168" s="226" t="b">
        <f>'PO analyseblad'!S161</f>
        <v>0</v>
      </c>
      <c r="W168" s="207"/>
      <c r="X168" s="227">
        <f>Invulblad!L163</f>
        <v>0</v>
      </c>
      <c r="Y168" s="228">
        <f>Invulblad!M163</f>
        <v>0</v>
      </c>
      <c r="Z168" s="229">
        <f>Invulblad!N163</f>
        <v>0</v>
      </c>
      <c r="AA168" s="211"/>
      <c r="AB168" s="212">
        <f>Invulblad!O163</f>
        <v>0</v>
      </c>
    </row>
    <row r="169" spans="2:28" s="85" customFormat="1" ht="12.75" customHeight="1" x14ac:dyDescent="0.25">
      <c r="B169" s="213">
        <f>Invulblad!B164</f>
        <v>160</v>
      </c>
      <c r="C169" s="214">
        <f>Invulblad!C164</f>
        <v>0</v>
      </c>
      <c r="D169" s="214">
        <f>Invulblad!D164</f>
        <v>0</v>
      </c>
      <c r="E169" s="215">
        <f>Invulblad!E164</f>
        <v>0</v>
      </c>
      <c r="F169" s="215">
        <f>Invulblad!F164</f>
        <v>0</v>
      </c>
      <c r="G169" s="215">
        <f>Invulblad!G164</f>
        <v>0</v>
      </c>
      <c r="H169" s="216">
        <f>Invulblad!H164</f>
        <v>0</v>
      </c>
      <c r="I169" s="217">
        <f>Invulblad!I164</f>
        <v>0</v>
      </c>
      <c r="J169" s="198"/>
      <c r="K169" s="218">
        <f>'PO analyseblad'!J162</f>
        <v>0</v>
      </c>
      <c r="L169" s="219" t="b">
        <f>'PO analyseblad'!K162</f>
        <v>0</v>
      </c>
      <c r="M169" s="220">
        <f>'PO analyseblad'!L162</f>
        <v>0.7</v>
      </c>
      <c r="N169" s="221">
        <f>'PO analyseblad'!M162</f>
        <v>0</v>
      </c>
      <c r="O169" s="203"/>
      <c r="P169" s="218">
        <f>'PO analyseblad'!N162</f>
        <v>0</v>
      </c>
      <c r="Q169" s="222" t="b">
        <f>'PO analyseblad'!O162</f>
        <v>0</v>
      </c>
      <c r="R169" s="222">
        <f>'PO analyseblad'!P162</f>
        <v>0.3</v>
      </c>
      <c r="S169" s="223">
        <f>'PO analyseblad'!Q162</f>
        <v>0</v>
      </c>
      <c r="T169" s="224"/>
      <c r="U169" s="225">
        <f>'PO analyseblad'!R162</f>
        <v>0</v>
      </c>
      <c r="V169" s="226" t="b">
        <f>'PO analyseblad'!S162</f>
        <v>0</v>
      </c>
      <c r="W169" s="207"/>
      <c r="X169" s="227">
        <f>Invulblad!L164</f>
        <v>0</v>
      </c>
      <c r="Y169" s="228">
        <f>Invulblad!M164</f>
        <v>0</v>
      </c>
      <c r="Z169" s="229">
        <f>Invulblad!N164</f>
        <v>0</v>
      </c>
      <c r="AA169" s="211"/>
      <c r="AB169" s="212">
        <f>Invulblad!O164</f>
        <v>0</v>
      </c>
    </row>
    <row r="170" spans="2:28" s="85" customFormat="1" ht="12.75" customHeight="1" x14ac:dyDescent="0.25">
      <c r="B170" s="213">
        <f>Invulblad!B165</f>
        <v>161</v>
      </c>
      <c r="C170" s="214">
        <f>Invulblad!C165</f>
        <v>0</v>
      </c>
      <c r="D170" s="214">
        <f>Invulblad!D165</f>
        <v>0</v>
      </c>
      <c r="E170" s="215">
        <f>Invulblad!E165</f>
        <v>0</v>
      </c>
      <c r="F170" s="215">
        <f>Invulblad!F165</f>
        <v>0</v>
      </c>
      <c r="G170" s="215">
        <f>Invulblad!G165</f>
        <v>0</v>
      </c>
      <c r="H170" s="216">
        <f>Invulblad!H165</f>
        <v>0</v>
      </c>
      <c r="I170" s="217">
        <f>Invulblad!I165</f>
        <v>0</v>
      </c>
      <c r="J170" s="198"/>
      <c r="K170" s="218">
        <f>'PO analyseblad'!J163</f>
        <v>0</v>
      </c>
      <c r="L170" s="219" t="b">
        <f>'PO analyseblad'!K163</f>
        <v>0</v>
      </c>
      <c r="M170" s="220">
        <f>'PO analyseblad'!L163</f>
        <v>0.7</v>
      </c>
      <c r="N170" s="221">
        <f>'PO analyseblad'!M163</f>
        <v>0</v>
      </c>
      <c r="O170" s="203"/>
      <c r="P170" s="218">
        <f>'PO analyseblad'!N163</f>
        <v>0</v>
      </c>
      <c r="Q170" s="222" t="b">
        <f>'PO analyseblad'!O163</f>
        <v>0</v>
      </c>
      <c r="R170" s="222">
        <f>'PO analyseblad'!P163</f>
        <v>0.3</v>
      </c>
      <c r="S170" s="223">
        <f>'PO analyseblad'!Q163</f>
        <v>0</v>
      </c>
      <c r="T170" s="224"/>
      <c r="U170" s="225">
        <f>'PO analyseblad'!R163</f>
        <v>0</v>
      </c>
      <c r="V170" s="226" t="b">
        <f>'PO analyseblad'!S163</f>
        <v>0</v>
      </c>
      <c r="W170" s="207"/>
      <c r="X170" s="227">
        <f>Invulblad!L165</f>
        <v>0</v>
      </c>
      <c r="Y170" s="228">
        <f>Invulblad!M165</f>
        <v>0</v>
      </c>
      <c r="Z170" s="229">
        <f>Invulblad!N165</f>
        <v>0</v>
      </c>
      <c r="AA170" s="211"/>
      <c r="AB170" s="212">
        <f>Invulblad!O165</f>
        <v>0</v>
      </c>
    </row>
    <row r="171" spans="2:28" s="85" customFormat="1" ht="12.75" customHeight="1" x14ac:dyDescent="0.25">
      <c r="B171" s="213">
        <f>Invulblad!B166</f>
        <v>162</v>
      </c>
      <c r="C171" s="214">
        <f>Invulblad!C166</f>
        <v>0</v>
      </c>
      <c r="D171" s="214">
        <f>Invulblad!D166</f>
        <v>0</v>
      </c>
      <c r="E171" s="215">
        <f>Invulblad!E166</f>
        <v>0</v>
      </c>
      <c r="F171" s="215">
        <f>Invulblad!F166</f>
        <v>0</v>
      </c>
      <c r="G171" s="215">
        <f>Invulblad!G166</f>
        <v>0</v>
      </c>
      <c r="H171" s="216">
        <f>Invulblad!H166</f>
        <v>0</v>
      </c>
      <c r="I171" s="217">
        <f>Invulblad!I166</f>
        <v>0</v>
      </c>
      <c r="J171" s="198"/>
      <c r="K171" s="218">
        <f>'PO analyseblad'!J164</f>
        <v>0</v>
      </c>
      <c r="L171" s="219" t="b">
        <f>'PO analyseblad'!K164</f>
        <v>0</v>
      </c>
      <c r="M171" s="220">
        <f>'PO analyseblad'!L164</f>
        <v>0.7</v>
      </c>
      <c r="N171" s="221">
        <f>'PO analyseblad'!M164</f>
        <v>0</v>
      </c>
      <c r="O171" s="203"/>
      <c r="P171" s="218">
        <f>'PO analyseblad'!N164</f>
        <v>0</v>
      </c>
      <c r="Q171" s="222" t="b">
        <f>'PO analyseblad'!O164</f>
        <v>0</v>
      </c>
      <c r="R171" s="222">
        <f>'PO analyseblad'!P164</f>
        <v>0.3</v>
      </c>
      <c r="S171" s="223">
        <f>'PO analyseblad'!Q164</f>
        <v>0</v>
      </c>
      <c r="T171" s="224"/>
      <c r="U171" s="225">
        <f>'PO analyseblad'!R164</f>
        <v>0</v>
      </c>
      <c r="V171" s="226" t="b">
        <f>'PO analyseblad'!S164</f>
        <v>0</v>
      </c>
      <c r="W171" s="207"/>
      <c r="X171" s="227">
        <f>Invulblad!L166</f>
        <v>0</v>
      </c>
      <c r="Y171" s="228">
        <f>Invulblad!M166</f>
        <v>0</v>
      </c>
      <c r="Z171" s="229">
        <f>Invulblad!N166</f>
        <v>0</v>
      </c>
      <c r="AA171" s="211"/>
      <c r="AB171" s="212">
        <f>Invulblad!O166</f>
        <v>0</v>
      </c>
    </row>
    <row r="172" spans="2:28" s="85" customFormat="1" ht="12.75" customHeight="1" x14ac:dyDescent="0.25">
      <c r="B172" s="213">
        <f>Invulblad!B167</f>
        <v>163</v>
      </c>
      <c r="C172" s="214">
        <f>Invulblad!C167</f>
        <v>0</v>
      </c>
      <c r="D172" s="214">
        <f>Invulblad!D167</f>
        <v>0</v>
      </c>
      <c r="E172" s="215">
        <f>Invulblad!E167</f>
        <v>0</v>
      </c>
      <c r="F172" s="215">
        <f>Invulblad!F167</f>
        <v>0</v>
      </c>
      <c r="G172" s="215">
        <f>Invulblad!G167</f>
        <v>0</v>
      </c>
      <c r="H172" s="216">
        <f>Invulblad!H167</f>
        <v>0</v>
      </c>
      <c r="I172" s="217">
        <f>Invulblad!I167</f>
        <v>0</v>
      </c>
      <c r="J172" s="198"/>
      <c r="K172" s="218">
        <f>'PO analyseblad'!J165</f>
        <v>0</v>
      </c>
      <c r="L172" s="219" t="b">
        <f>'PO analyseblad'!K165</f>
        <v>0</v>
      </c>
      <c r="M172" s="220">
        <f>'PO analyseblad'!L165</f>
        <v>0.7</v>
      </c>
      <c r="N172" s="221">
        <f>'PO analyseblad'!M165</f>
        <v>0</v>
      </c>
      <c r="O172" s="203"/>
      <c r="P172" s="218">
        <f>'PO analyseblad'!N165</f>
        <v>0</v>
      </c>
      <c r="Q172" s="222" t="b">
        <f>'PO analyseblad'!O165</f>
        <v>0</v>
      </c>
      <c r="R172" s="222">
        <f>'PO analyseblad'!P165</f>
        <v>0.3</v>
      </c>
      <c r="S172" s="223">
        <f>'PO analyseblad'!Q165</f>
        <v>0</v>
      </c>
      <c r="T172" s="224"/>
      <c r="U172" s="225">
        <f>'PO analyseblad'!R165</f>
        <v>0</v>
      </c>
      <c r="V172" s="226" t="b">
        <f>'PO analyseblad'!S165</f>
        <v>0</v>
      </c>
      <c r="W172" s="207"/>
      <c r="X172" s="227">
        <f>Invulblad!L167</f>
        <v>0</v>
      </c>
      <c r="Y172" s="228">
        <f>Invulblad!M167</f>
        <v>0</v>
      </c>
      <c r="Z172" s="229">
        <f>Invulblad!N167</f>
        <v>0</v>
      </c>
      <c r="AA172" s="211"/>
      <c r="AB172" s="212">
        <f>Invulblad!O167</f>
        <v>0</v>
      </c>
    </row>
    <row r="173" spans="2:28" s="85" customFormat="1" ht="12.75" customHeight="1" x14ac:dyDescent="0.25">
      <c r="B173" s="213">
        <f>Invulblad!B168</f>
        <v>164</v>
      </c>
      <c r="C173" s="214">
        <f>Invulblad!C168</f>
        <v>0</v>
      </c>
      <c r="D173" s="214">
        <f>Invulblad!D168</f>
        <v>0</v>
      </c>
      <c r="E173" s="215">
        <f>Invulblad!E168</f>
        <v>0</v>
      </c>
      <c r="F173" s="215">
        <f>Invulblad!F168</f>
        <v>0</v>
      </c>
      <c r="G173" s="215">
        <f>Invulblad!G168</f>
        <v>0</v>
      </c>
      <c r="H173" s="216">
        <f>Invulblad!H168</f>
        <v>0</v>
      </c>
      <c r="I173" s="217">
        <f>Invulblad!I168</f>
        <v>0</v>
      </c>
      <c r="J173" s="198"/>
      <c r="K173" s="218">
        <f>'PO analyseblad'!J166</f>
        <v>0</v>
      </c>
      <c r="L173" s="219" t="b">
        <f>'PO analyseblad'!K166</f>
        <v>0</v>
      </c>
      <c r="M173" s="220">
        <f>'PO analyseblad'!L166</f>
        <v>0.7</v>
      </c>
      <c r="N173" s="221">
        <f>'PO analyseblad'!M166</f>
        <v>0</v>
      </c>
      <c r="O173" s="203"/>
      <c r="P173" s="218">
        <f>'PO analyseblad'!N166</f>
        <v>0</v>
      </c>
      <c r="Q173" s="222" t="b">
        <f>'PO analyseblad'!O166</f>
        <v>0</v>
      </c>
      <c r="R173" s="222">
        <f>'PO analyseblad'!P166</f>
        <v>0.3</v>
      </c>
      <c r="S173" s="223">
        <f>'PO analyseblad'!Q166</f>
        <v>0</v>
      </c>
      <c r="T173" s="224"/>
      <c r="U173" s="225">
        <f>'PO analyseblad'!R166</f>
        <v>0</v>
      </c>
      <c r="V173" s="226" t="b">
        <f>'PO analyseblad'!S166</f>
        <v>0</v>
      </c>
      <c r="W173" s="207"/>
      <c r="X173" s="227">
        <f>Invulblad!L168</f>
        <v>0</v>
      </c>
      <c r="Y173" s="228">
        <f>Invulblad!M168</f>
        <v>0</v>
      </c>
      <c r="Z173" s="229">
        <f>Invulblad!N168</f>
        <v>0</v>
      </c>
      <c r="AA173" s="211"/>
      <c r="AB173" s="212">
        <f>Invulblad!O168</f>
        <v>0</v>
      </c>
    </row>
    <row r="174" spans="2:28" s="85" customFormat="1" ht="12.75" customHeight="1" x14ac:dyDescent="0.25">
      <c r="B174" s="213">
        <f>Invulblad!B169</f>
        <v>165</v>
      </c>
      <c r="C174" s="214">
        <f>Invulblad!C169</f>
        <v>0</v>
      </c>
      <c r="D174" s="214">
        <f>Invulblad!D169</f>
        <v>0</v>
      </c>
      <c r="E174" s="215">
        <f>Invulblad!E169</f>
        <v>0</v>
      </c>
      <c r="F174" s="215">
        <f>Invulblad!F169</f>
        <v>0</v>
      </c>
      <c r="G174" s="215">
        <f>Invulblad!G169</f>
        <v>0</v>
      </c>
      <c r="H174" s="216">
        <f>Invulblad!H169</f>
        <v>0</v>
      </c>
      <c r="I174" s="217">
        <f>Invulblad!I169</f>
        <v>0</v>
      </c>
      <c r="J174" s="198"/>
      <c r="K174" s="218">
        <f>'PO analyseblad'!J167</f>
        <v>0</v>
      </c>
      <c r="L174" s="219" t="b">
        <f>'PO analyseblad'!K167</f>
        <v>0</v>
      </c>
      <c r="M174" s="220">
        <f>'PO analyseblad'!L167</f>
        <v>0.7</v>
      </c>
      <c r="N174" s="221">
        <f>'PO analyseblad'!M167</f>
        <v>0</v>
      </c>
      <c r="O174" s="203"/>
      <c r="P174" s="218">
        <f>'PO analyseblad'!N167</f>
        <v>0</v>
      </c>
      <c r="Q174" s="222" t="b">
        <f>'PO analyseblad'!O167</f>
        <v>0</v>
      </c>
      <c r="R174" s="222">
        <f>'PO analyseblad'!P167</f>
        <v>0.3</v>
      </c>
      <c r="S174" s="223">
        <f>'PO analyseblad'!Q167</f>
        <v>0</v>
      </c>
      <c r="T174" s="224"/>
      <c r="U174" s="225">
        <f>'PO analyseblad'!R167</f>
        <v>0</v>
      </c>
      <c r="V174" s="226" t="b">
        <f>'PO analyseblad'!S167</f>
        <v>0</v>
      </c>
      <c r="W174" s="207"/>
      <c r="X174" s="227">
        <f>Invulblad!L169</f>
        <v>0</v>
      </c>
      <c r="Y174" s="228">
        <f>Invulblad!M169</f>
        <v>0</v>
      </c>
      <c r="Z174" s="229">
        <f>Invulblad!N169</f>
        <v>0</v>
      </c>
      <c r="AA174" s="211"/>
      <c r="AB174" s="212">
        <f>Invulblad!O169</f>
        <v>0</v>
      </c>
    </row>
    <row r="175" spans="2:28" s="85" customFormat="1" ht="12.75" customHeight="1" x14ac:dyDescent="0.25">
      <c r="B175" s="213">
        <f>Invulblad!B170</f>
        <v>166</v>
      </c>
      <c r="C175" s="214">
        <f>Invulblad!C170</f>
        <v>0</v>
      </c>
      <c r="D175" s="214">
        <f>Invulblad!D170</f>
        <v>0</v>
      </c>
      <c r="E175" s="215">
        <f>Invulblad!E170</f>
        <v>0</v>
      </c>
      <c r="F175" s="215">
        <f>Invulblad!F170</f>
        <v>0</v>
      </c>
      <c r="G175" s="215">
        <f>Invulblad!G170</f>
        <v>0</v>
      </c>
      <c r="H175" s="216">
        <f>Invulblad!H170</f>
        <v>0</v>
      </c>
      <c r="I175" s="217">
        <f>Invulblad!I170</f>
        <v>0</v>
      </c>
      <c r="J175" s="198"/>
      <c r="K175" s="218">
        <f>'PO analyseblad'!J168</f>
        <v>0</v>
      </c>
      <c r="L175" s="219" t="b">
        <f>'PO analyseblad'!K168</f>
        <v>0</v>
      </c>
      <c r="M175" s="220">
        <f>'PO analyseblad'!L168</f>
        <v>0.7</v>
      </c>
      <c r="N175" s="221">
        <f>'PO analyseblad'!M168</f>
        <v>0</v>
      </c>
      <c r="O175" s="203"/>
      <c r="P175" s="218">
        <f>'PO analyseblad'!N168</f>
        <v>0</v>
      </c>
      <c r="Q175" s="222" t="b">
        <f>'PO analyseblad'!O168</f>
        <v>0</v>
      </c>
      <c r="R175" s="222">
        <f>'PO analyseblad'!P168</f>
        <v>0.3</v>
      </c>
      <c r="S175" s="223">
        <f>'PO analyseblad'!Q168</f>
        <v>0</v>
      </c>
      <c r="T175" s="224"/>
      <c r="U175" s="225">
        <f>'PO analyseblad'!R168</f>
        <v>0</v>
      </c>
      <c r="V175" s="226" t="b">
        <f>'PO analyseblad'!S168</f>
        <v>0</v>
      </c>
      <c r="W175" s="207"/>
      <c r="X175" s="227">
        <f>Invulblad!L170</f>
        <v>0</v>
      </c>
      <c r="Y175" s="228">
        <f>Invulblad!M170</f>
        <v>0</v>
      </c>
      <c r="Z175" s="229">
        <f>Invulblad!N170</f>
        <v>0</v>
      </c>
      <c r="AA175" s="211"/>
      <c r="AB175" s="212">
        <f>Invulblad!O170</f>
        <v>0</v>
      </c>
    </row>
    <row r="176" spans="2:28" s="85" customFormat="1" ht="12.75" customHeight="1" x14ac:dyDescent="0.25">
      <c r="B176" s="213">
        <f>Invulblad!B171</f>
        <v>167</v>
      </c>
      <c r="C176" s="214">
        <f>Invulblad!C171</f>
        <v>0</v>
      </c>
      <c r="D176" s="214">
        <f>Invulblad!D171</f>
        <v>0</v>
      </c>
      <c r="E176" s="215">
        <f>Invulblad!E171</f>
        <v>0</v>
      </c>
      <c r="F176" s="215">
        <f>Invulblad!F171</f>
        <v>0</v>
      </c>
      <c r="G176" s="215">
        <f>Invulblad!G171</f>
        <v>0</v>
      </c>
      <c r="H176" s="216">
        <f>Invulblad!H171</f>
        <v>0</v>
      </c>
      <c r="I176" s="217">
        <f>Invulblad!I171</f>
        <v>0</v>
      </c>
      <c r="J176" s="198"/>
      <c r="K176" s="218">
        <f>'PO analyseblad'!J169</f>
        <v>0</v>
      </c>
      <c r="L176" s="219" t="b">
        <f>'PO analyseblad'!K169</f>
        <v>0</v>
      </c>
      <c r="M176" s="220">
        <f>'PO analyseblad'!L169</f>
        <v>0.7</v>
      </c>
      <c r="N176" s="221">
        <f>'PO analyseblad'!M169</f>
        <v>0</v>
      </c>
      <c r="O176" s="203"/>
      <c r="P176" s="218">
        <f>'PO analyseblad'!N169</f>
        <v>0</v>
      </c>
      <c r="Q176" s="222" t="b">
        <f>'PO analyseblad'!O169</f>
        <v>0</v>
      </c>
      <c r="R176" s="222">
        <f>'PO analyseblad'!P169</f>
        <v>0.3</v>
      </c>
      <c r="S176" s="223">
        <f>'PO analyseblad'!Q169</f>
        <v>0</v>
      </c>
      <c r="T176" s="224"/>
      <c r="U176" s="225">
        <f>'PO analyseblad'!R169</f>
        <v>0</v>
      </c>
      <c r="V176" s="226" t="b">
        <f>'PO analyseblad'!S169</f>
        <v>0</v>
      </c>
      <c r="W176" s="207"/>
      <c r="X176" s="227">
        <f>Invulblad!L171</f>
        <v>0</v>
      </c>
      <c r="Y176" s="228">
        <f>Invulblad!M171</f>
        <v>0</v>
      </c>
      <c r="Z176" s="229">
        <f>Invulblad!N171</f>
        <v>0</v>
      </c>
      <c r="AA176" s="211"/>
      <c r="AB176" s="212">
        <f>Invulblad!O171</f>
        <v>0</v>
      </c>
    </row>
    <row r="177" spans="2:28" s="85" customFormat="1" ht="12.75" customHeight="1" x14ac:dyDescent="0.25">
      <c r="B177" s="213">
        <f>Invulblad!B172</f>
        <v>168</v>
      </c>
      <c r="C177" s="214">
        <f>Invulblad!C172</f>
        <v>0</v>
      </c>
      <c r="D177" s="214">
        <f>Invulblad!D172</f>
        <v>0</v>
      </c>
      <c r="E177" s="215">
        <f>Invulblad!E172</f>
        <v>0</v>
      </c>
      <c r="F177" s="215">
        <f>Invulblad!F172</f>
        <v>0</v>
      </c>
      <c r="G177" s="215">
        <f>Invulblad!G172</f>
        <v>0</v>
      </c>
      <c r="H177" s="216">
        <f>Invulblad!H172</f>
        <v>0</v>
      </c>
      <c r="I177" s="217">
        <f>Invulblad!I172</f>
        <v>0</v>
      </c>
      <c r="J177" s="198"/>
      <c r="K177" s="218">
        <f>'PO analyseblad'!J170</f>
        <v>0</v>
      </c>
      <c r="L177" s="219" t="b">
        <f>'PO analyseblad'!K170</f>
        <v>0</v>
      </c>
      <c r="M177" s="220">
        <f>'PO analyseblad'!L170</f>
        <v>0.7</v>
      </c>
      <c r="N177" s="221">
        <f>'PO analyseblad'!M170</f>
        <v>0</v>
      </c>
      <c r="O177" s="203"/>
      <c r="P177" s="218">
        <f>'PO analyseblad'!N170</f>
        <v>0</v>
      </c>
      <c r="Q177" s="222" t="b">
        <f>'PO analyseblad'!O170</f>
        <v>0</v>
      </c>
      <c r="R177" s="222">
        <f>'PO analyseblad'!P170</f>
        <v>0.3</v>
      </c>
      <c r="S177" s="223">
        <f>'PO analyseblad'!Q170</f>
        <v>0</v>
      </c>
      <c r="T177" s="224"/>
      <c r="U177" s="225">
        <f>'PO analyseblad'!R170</f>
        <v>0</v>
      </c>
      <c r="V177" s="226" t="b">
        <f>'PO analyseblad'!S170</f>
        <v>0</v>
      </c>
      <c r="W177" s="207"/>
      <c r="X177" s="227">
        <f>Invulblad!L172</f>
        <v>0</v>
      </c>
      <c r="Y177" s="228">
        <f>Invulblad!M172</f>
        <v>0</v>
      </c>
      <c r="Z177" s="229">
        <f>Invulblad!N172</f>
        <v>0</v>
      </c>
      <c r="AA177" s="211"/>
      <c r="AB177" s="212">
        <f>Invulblad!O172</f>
        <v>0</v>
      </c>
    </row>
    <row r="178" spans="2:28" s="85" customFormat="1" ht="12.75" customHeight="1" x14ac:dyDescent="0.25">
      <c r="B178" s="213">
        <f>Invulblad!B173</f>
        <v>169</v>
      </c>
      <c r="C178" s="214">
        <f>Invulblad!C173</f>
        <v>0</v>
      </c>
      <c r="D178" s="214">
        <f>Invulblad!D173</f>
        <v>0</v>
      </c>
      <c r="E178" s="215">
        <f>Invulblad!E173</f>
        <v>0</v>
      </c>
      <c r="F178" s="215">
        <f>Invulblad!F173</f>
        <v>0</v>
      </c>
      <c r="G178" s="215">
        <f>Invulblad!G173</f>
        <v>0</v>
      </c>
      <c r="H178" s="216">
        <f>Invulblad!H173</f>
        <v>0</v>
      </c>
      <c r="I178" s="217">
        <f>Invulblad!I173</f>
        <v>0</v>
      </c>
      <c r="J178" s="198"/>
      <c r="K178" s="218">
        <f>'PO analyseblad'!J171</f>
        <v>0</v>
      </c>
      <c r="L178" s="219" t="b">
        <f>'PO analyseblad'!K171</f>
        <v>0</v>
      </c>
      <c r="M178" s="220">
        <f>'PO analyseblad'!L171</f>
        <v>0.7</v>
      </c>
      <c r="N178" s="221">
        <f>'PO analyseblad'!M171</f>
        <v>0</v>
      </c>
      <c r="O178" s="203"/>
      <c r="P178" s="218">
        <f>'PO analyseblad'!N171</f>
        <v>0</v>
      </c>
      <c r="Q178" s="222" t="b">
        <f>'PO analyseblad'!O171</f>
        <v>0</v>
      </c>
      <c r="R178" s="222">
        <f>'PO analyseblad'!P171</f>
        <v>0.3</v>
      </c>
      <c r="S178" s="223">
        <f>'PO analyseblad'!Q171</f>
        <v>0</v>
      </c>
      <c r="T178" s="224"/>
      <c r="U178" s="225">
        <f>'PO analyseblad'!R171</f>
        <v>0</v>
      </c>
      <c r="V178" s="226" t="b">
        <f>'PO analyseblad'!S171</f>
        <v>0</v>
      </c>
      <c r="W178" s="207"/>
      <c r="X178" s="227">
        <f>Invulblad!L173</f>
        <v>0</v>
      </c>
      <c r="Y178" s="228">
        <f>Invulblad!M173</f>
        <v>0</v>
      </c>
      <c r="Z178" s="229">
        <f>Invulblad!N173</f>
        <v>0</v>
      </c>
      <c r="AA178" s="211"/>
      <c r="AB178" s="212">
        <f>Invulblad!O173</f>
        <v>0</v>
      </c>
    </row>
    <row r="179" spans="2:28" s="85" customFormat="1" ht="12.75" customHeight="1" x14ac:dyDescent="0.25">
      <c r="B179" s="213">
        <f>Invulblad!B174</f>
        <v>170</v>
      </c>
      <c r="C179" s="214">
        <f>Invulblad!C174</f>
        <v>0</v>
      </c>
      <c r="D179" s="214">
        <f>Invulblad!D174</f>
        <v>0</v>
      </c>
      <c r="E179" s="215">
        <f>Invulblad!E174</f>
        <v>0</v>
      </c>
      <c r="F179" s="215">
        <f>Invulblad!F174</f>
        <v>0</v>
      </c>
      <c r="G179" s="215">
        <f>Invulblad!G174</f>
        <v>0</v>
      </c>
      <c r="H179" s="216">
        <f>Invulblad!H174</f>
        <v>0</v>
      </c>
      <c r="I179" s="217">
        <f>Invulblad!I174</f>
        <v>0</v>
      </c>
      <c r="J179" s="198"/>
      <c r="K179" s="218">
        <f>'PO analyseblad'!J172</f>
        <v>0</v>
      </c>
      <c r="L179" s="219" t="b">
        <f>'PO analyseblad'!K172</f>
        <v>0</v>
      </c>
      <c r="M179" s="220">
        <f>'PO analyseblad'!L172</f>
        <v>0.7</v>
      </c>
      <c r="N179" s="221">
        <f>'PO analyseblad'!M172</f>
        <v>0</v>
      </c>
      <c r="O179" s="203"/>
      <c r="P179" s="218">
        <f>'PO analyseblad'!N172</f>
        <v>0</v>
      </c>
      <c r="Q179" s="222" t="b">
        <f>'PO analyseblad'!O172</f>
        <v>0</v>
      </c>
      <c r="R179" s="222">
        <f>'PO analyseblad'!P172</f>
        <v>0.3</v>
      </c>
      <c r="S179" s="223">
        <f>'PO analyseblad'!Q172</f>
        <v>0</v>
      </c>
      <c r="T179" s="224"/>
      <c r="U179" s="225">
        <f>'PO analyseblad'!R172</f>
        <v>0</v>
      </c>
      <c r="V179" s="226" t="b">
        <f>'PO analyseblad'!S172</f>
        <v>0</v>
      </c>
      <c r="W179" s="207"/>
      <c r="X179" s="227">
        <f>Invulblad!L174</f>
        <v>0</v>
      </c>
      <c r="Y179" s="228">
        <f>Invulblad!M174</f>
        <v>0</v>
      </c>
      <c r="Z179" s="229">
        <f>Invulblad!N174</f>
        <v>0</v>
      </c>
      <c r="AA179" s="211"/>
      <c r="AB179" s="212">
        <f>Invulblad!O174</f>
        <v>0</v>
      </c>
    </row>
    <row r="180" spans="2:28" s="85" customFormat="1" ht="12.75" customHeight="1" x14ac:dyDescent="0.25">
      <c r="B180" s="213">
        <f>Invulblad!B175</f>
        <v>171</v>
      </c>
      <c r="C180" s="214">
        <f>Invulblad!C175</f>
        <v>0</v>
      </c>
      <c r="D180" s="214">
        <f>Invulblad!D175</f>
        <v>0</v>
      </c>
      <c r="E180" s="215">
        <f>Invulblad!E175</f>
        <v>0</v>
      </c>
      <c r="F180" s="215">
        <f>Invulblad!F175</f>
        <v>0</v>
      </c>
      <c r="G180" s="215">
        <f>Invulblad!G175</f>
        <v>0</v>
      </c>
      <c r="H180" s="216">
        <f>Invulblad!H175</f>
        <v>0</v>
      </c>
      <c r="I180" s="217">
        <f>Invulblad!I175</f>
        <v>0</v>
      </c>
      <c r="J180" s="198"/>
      <c r="K180" s="218">
        <f>'PO analyseblad'!J173</f>
        <v>0</v>
      </c>
      <c r="L180" s="219" t="b">
        <f>'PO analyseblad'!K173</f>
        <v>0</v>
      </c>
      <c r="M180" s="220">
        <f>'PO analyseblad'!L173</f>
        <v>0.7</v>
      </c>
      <c r="N180" s="221">
        <f>'PO analyseblad'!M173</f>
        <v>0</v>
      </c>
      <c r="O180" s="203"/>
      <c r="P180" s="218">
        <f>'PO analyseblad'!N173</f>
        <v>0</v>
      </c>
      <c r="Q180" s="222" t="b">
        <f>'PO analyseblad'!O173</f>
        <v>0</v>
      </c>
      <c r="R180" s="222">
        <f>'PO analyseblad'!P173</f>
        <v>0.3</v>
      </c>
      <c r="S180" s="223">
        <f>'PO analyseblad'!Q173</f>
        <v>0</v>
      </c>
      <c r="T180" s="224"/>
      <c r="U180" s="225">
        <f>'PO analyseblad'!R173</f>
        <v>0</v>
      </c>
      <c r="V180" s="226" t="b">
        <f>'PO analyseblad'!S173</f>
        <v>0</v>
      </c>
      <c r="W180" s="207"/>
      <c r="X180" s="227">
        <f>Invulblad!L175</f>
        <v>0</v>
      </c>
      <c r="Y180" s="228">
        <f>Invulblad!M175</f>
        <v>0</v>
      </c>
      <c r="Z180" s="229">
        <f>Invulblad!N175</f>
        <v>0</v>
      </c>
      <c r="AA180" s="211"/>
      <c r="AB180" s="212">
        <f>Invulblad!O175</f>
        <v>0</v>
      </c>
    </row>
    <row r="181" spans="2:28" s="85" customFormat="1" ht="12.75" customHeight="1" x14ac:dyDescent="0.25">
      <c r="B181" s="213">
        <f>Invulblad!B176</f>
        <v>172</v>
      </c>
      <c r="C181" s="214">
        <f>Invulblad!C176</f>
        <v>0</v>
      </c>
      <c r="D181" s="214">
        <f>Invulblad!D176</f>
        <v>0</v>
      </c>
      <c r="E181" s="215">
        <f>Invulblad!E176</f>
        <v>0</v>
      </c>
      <c r="F181" s="215">
        <f>Invulblad!F176</f>
        <v>0</v>
      </c>
      <c r="G181" s="215">
        <f>Invulblad!G176</f>
        <v>0</v>
      </c>
      <c r="H181" s="216">
        <f>Invulblad!H176</f>
        <v>0</v>
      </c>
      <c r="I181" s="217">
        <f>Invulblad!I176</f>
        <v>0</v>
      </c>
      <c r="J181" s="198"/>
      <c r="K181" s="218">
        <f>'PO analyseblad'!J174</f>
        <v>0</v>
      </c>
      <c r="L181" s="219" t="b">
        <f>'PO analyseblad'!K174</f>
        <v>0</v>
      </c>
      <c r="M181" s="220">
        <f>'PO analyseblad'!L174</f>
        <v>0.7</v>
      </c>
      <c r="N181" s="221">
        <f>'PO analyseblad'!M174</f>
        <v>0</v>
      </c>
      <c r="O181" s="203"/>
      <c r="P181" s="218">
        <f>'PO analyseblad'!N174</f>
        <v>0</v>
      </c>
      <c r="Q181" s="222" t="b">
        <f>'PO analyseblad'!O174</f>
        <v>0</v>
      </c>
      <c r="R181" s="222">
        <f>'PO analyseblad'!P174</f>
        <v>0.3</v>
      </c>
      <c r="S181" s="223">
        <f>'PO analyseblad'!Q174</f>
        <v>0</v>
      </c>
      <c r="T181" s="224"/>
      <c r="U181" s="225">
        <f>'PO analyseblad'!R174</f>
        <v>0</v>
      </c>
      <c r="V181" s="226" t="b">
        <f>'PO analyseblad'!S174</f>
        <v>0</v>
      </c>
      <c r="W181" s="207"/>
      <c r="X181" s="227">
        <f>Invulblad!L176</f>
        <v>0</v>
      </c>
      <c r="Y181" s="228">
        <f>Invulblad!M176</f>
        <v>0</v>
      </c>
      <c r="Z181" s="229">
        <f>Invulblad!N176</f>
        <v>0</v>
      </c>
      <c r="AA181" s="211"/>
      <c r="AB181" s="212">
        <f>Invulblad!O176</f>
        <v>0</v>
      </c>
    </row>
    <row r="182" spans="2:28" s="85" customFormat="1" ht="12.75" customHeight="1" x14ac:dyDescent="0.25">
      <c r="B182" s="213">
        <f>Invulblad!B177</f>
        <v>173</v>
      </c>
      <c r="C182" s="214">
        <f>Invulblad!C177</f>
        <v>0</v>
      </c>
      <c r="D182" s="214">
        <f>Invulblad!D177</f>
        <v>0</v>
      </c>
      <c r="E182" s="215">
        <f>Invulblad!E177</f>
        <v>0</v>
      </c>
      <c r="F182" s="215">
        <f>Invulblad!F177</f>
        <v>0</v>
      </c>
      <c r="G182" s="215">
        <f>Invulblad!G177</f>
        <v>0</v>
      </c>
      <c r="H182" s="216">
        <f>Invulblad!H177</f>
        <v>0</v>
      </c>
      <c r="I182" s="217">
        <f>Invulblad!I177</f>
        <v>0</v>
      </c>
      <c r="J182" s="198"/>
      <c r="K182" s="218">
        <f>'PO analyseblad'!J175</f>
        <v>0</v>
      </c>
      <c r="L182" s="219" t="b">
        <f>'PO analyseblad'!K175</f>
        <v>0</v>
      </c>
      <c r="M182" s="220">
        <f>'PO analyseblad'!L175</f>
        <v>0.7</v>
      </c>
      <c r="N182" s="221">
        <f>'PO analyseblad'!M175</f>
        <v>0</v>
      </c>
      <c r="O182" s="203"/>
      <c r="P182" s="218">
        <f>'PO analyseblad'!N175</f>
        <v>0</v>
      </c>
      <c r="Q182" s="222" t="b">
        <f>'PO analyseblad'!O175</f>
        <v>0</v>
      </c>
      <c r="R182" s="222">
        <f>'PO analyseblad'!P175</f>
        <v>0.3</v>
      </c>
      <c r="S182" s="223">
        <f>'PO analyseblad'!Q175</f>
        <v>0</v>
      </c>
      <c r="T182" s="224"/>
      <c r="U182" s="225">
        <f>'PO analyseblad'!R175</f>
        <v>0</v>
      </c>
      <c r="V182" s="226" t="b">
        <f>'PO analyseblad'!S175</f>
        <v>0</v>
      </c>
      <c r="W182" s="207"/>
      <c r="X182" s="227">
        <f>Invulblad!L177</f>
        <v>0</v>
      </c>
      <c r="Y182" s="228">
        <f>Invulblad!M177</f>
        <v>0</v>
      </c>
      <c r="Z182" s="229">
        <f>Invulblad!N177</f>
        <v>0</v>
      </c>
      <c r="AA182" s="211"/>
      <c r="AB182" s="212">
        <f>Invulblad!O177</f>
        <v>0</v>
      </c>
    </row>
    <row r="183" spans="2:28" s="85" customFormat="1" ht="12.75" customHeight="1" x14ac:dyDescent="0.25">
      <c r="B183" s="213">
        <f>Invulblad!B178</f>
        <v>174</v>
      </c>
      <c r="C183" s="214">
        <f>Invulblad!C178</f>
        <v>0</v>
      </c>
      <c r="D183" s="214">
        <f>Invulblad!D178</f>
        <v>0</v>
      </c>
      <c r="E183" s="215">
        <f>Invulblad!E178</f>
        <v>0</v>
      </c>
      <c r="F183" s="215">
        <f>Invulblad!F178</f>
        <v>0</v>
      </c>
      <c r="G183" s="215">
        <f>Invulblad!G178</f>
        <v>0</v>
      </c>
      <c r="H183" s="216">
        <f>Invulblad!H178</f>
        <v>0</v>
      </c>
      <c r="I183" s="217">
        <f>Invulblad!I178</f>
        <v>0</v>
      </c>
      <c r="J183" s="198"/>
      <c r="K183" s="218">
        <f>'PO analyseblad'!J176</f>
        <v>0</v>
      </c>
      <c r="L183" s="219" t="b">
        <f>'PO analyseblad'!K176</f>
        <v>0</v>
      </c>
      <c r="M183" s="220">
        <f>'PO analyseblad'!L176</f>
        <v>0.7</v>
      </c>
      <c r="N183" s="221">
        <f>'PO analyseblad'!M176</f>
        <v>0</v>
      </c>
      <c r="O183" s="203"/>
      <c r="P183" s="218">
        <f>'PO analyseblad'!N176</f>
        <v>0</v>
      </c>
      <c r="Q183" s="222" t="b">
        <f>'PO analyseblad'!O176</f>
        <v>0</v>
      </c>
      <c r="R183" s="222">
        <f>'PO analyseblad'!P176</f>
        <v>0.3</v>
      </c>
      <c r="S183" s="223">
        <f>'PO analyseblad'!Q176</f>
        <v>0</v>
      </c>
      <c r="T183" s="224"/>
      <c r="U183" s="225">
        <f>'PO analyseblad'!R176</f>
        <v>0</v>
      </c>
      <c r="V183" s="226" t="b">
        <f>'PO analyseblad'!S176</f>
        <v>0</v>
      </c>
      <c r="W183" s="207"/>
      <c r="X183" s="227">
        <f>Invulblad!L178</f>
        <v>0</v>
      </c>
      <c r="Y183" s="228">
        <f>Invulblad!M178</f>
        <v>0</v>
      </c>
      <c r="Z183" s="229">
        <f>Invulblad!N178</f>
        <v>0</v>
      </c>
      <c r="AA183" s="211"/>
      <c r="AB183" s="212">
        <f>Invulblad!O178</f>
        <v>0</v>
      </c>
    </row>
    <row r="184" spans="2:28" s="85" customFormat="1" ht="12.75" customHeight="1" x14ac:dyDescent="0.25">
      <c r="B184" s="213">
        <f>Invulblad!B179</f>
        <v>175</v>
      </c>
      <c r="C184" s="214">
        <f>Invulblad!C179</f>
        <v>0</v>
      </c>
      <c r="D184" s="214">
        <f>Invulblad!D179</f>
        <v>0</v>
      </c>
      <c r="E184" s="215">
        <f>Invulblad!E179</f>
        <v>0</v>
      </c>
      <c r="F184" s="215">
        <f>Invulblad!F179</f>
        <v>0</v>
      </c>
      <c r="G184" s="215">
        <f>Invulblad!G179</f>
        <v>0</v>
      </c>
      <c r="H184" s="216">
        <f>Invulblad!H179</f>
        <v>0</v>
      </c>
      <c r="I184" s="217">
        <f>Invulblad!I179</f>
        <v>0</v>
      </c>
      <c r="J184" s="198"/>
      <c r="K184" s="218">
        <f>'PO analyseblad'!J177</f>
        <v>0</v>
      </c>
      <c r="L184" s="219" t="b">
        <f>'PO analyseblad'!K177</f>
        <v>0</v>
      </c>
      <c r="M184" s="220">
        <f>'PO analyseblad'!L177</f>
        <v>0.7</v>
      </c>
      <c r="N184" s="221">
        <f>'PO analyseblad'!M177</f>
        <v>0</v>
      </c>
      <c r="O184" s="203"/>
      <c r="P184" s="218">
        <f>'PO analyseblad'!N177</f>
        <v>0</v>
      </c>
      <c r="Q184" s="222" t="b">
        <f>'PO analyseblad'!O177</f>
        <v>0</v>
      </c>
      <c r="R184" s="222">
        <f>'PO analyseblad'!P177</f>
        <v>0.3</v>
      </c>
      <c r="S184" s="223">
        <f>'PO analyseblad'!Q177</f>
        <v>0</v>
      </c>
      <c r="T184" s="224"/>
      <c r="U184" s="225">
        <f>'PO analyseblad'!R177</f>
        <v>0</v>
      </c>
      <c r="V184" s="226" t="b">
        <f>'PO analyseblad'!S177</f>
        <v>0</v>
      </c>
      <c r="W184" s="207"/>
      <c r="X184" s="227">
        <f>Invulblad!L179</f>
        <v>0</v>
      </c>
      <c r="Y184" s="228">
        <f>Invulblad!M179</f>
        <v>0</v>
      </c>
      <c r="Z184" s="229">
        <f>Invulblad!N179</f>
        <v>0</v>
      </c>
      <c r="AA184" s="211"/>
      <c r="AB184" s="212">
        <f>Invulblad!O179</f>
        <v>0</v>
      </c>
    </row>
    <row r="185" spans="2:28" s="85" customFormat="1" ht="12.75" customHeight="1" x14ac:dyDescent="0.25">
      <c r="B185" s="213">
        <f>Invulblad!B180</f>
        <v>176</v>
      </c>
      <c r="C185" s="214">
        <f>Invulblad!C180</f>
        <v>0</v>
      </c>
      <c r="D185" s="214">
        <f>Invulblad!D180</f>
        <v>0</v>
      </c>
      <c r="E185" s="215">
        <f>Invulblad!E180</f>
        <v>0</v>
      </c>
      <c r="F185" s="215">
        <f>Invulblad!F180</f>
        <v>0</v>
      </c>
      <c r="G185" s="215">
        <f>Invulblad!G180</f>
        <v>0</v>
      </c>
      <c r="H185" s="216">
        <f>Invulblad!H180</f>
        <v>0</v>
      </c>
      <c r="I185" s="217">
        <f>Invulblad!I180</f>
        <v>0</v>
      </c>
      <c r="J185" s="198"/>
      <c r="K185" s="218">
        <f>'PO analyseblad'!J178</f>
        <v>0</v>
      </c>
      <c r="L185" s="219" t="b">
        <f>'PO analyseblad'!K178</f>
        <v>0</v>
      </c>
      <c r="M185" s="220">
        <f>'PO analyseblad'!L178</f>
        <v>0.7</v>
      </c>
      <c r="N185" s="221">
        <f>'PO analyseblad'!M178</f>
        <v>0</v>
      </c>
      <c r="O185" s="203"/>
      <c r="P185" s="218">
        <f>'PO analyseblad'!N178</f>
        <v>0</v>
      </c>
      <c r="Q185" s="222" t="b">
        <f>'PO analyseblad'!O178</f>
        <v>0</v>
      </c>
      <c r="R185" s="222">
        <f>'PO analyseblad'!P178</f>
        <v>0.3</v>
      </c>
      <c r="S185" s="223">
        <f>'PO analyseblad'!Q178</f>
        <v>0</v>
      </c>
      <c r="T185" s="224"/>
      <c r="U185" s="225">
        <f>'PO analyseblad'!R178</f>
        <v>0</v>
      </c>
      <c r="V185" s="226" t="b">
        <f>'PO analyseblad'!S178</f>
        <v>0</v>
      </c>
      <c r="W185" s="207"/>
      <c r="X185" s="227">
        <f>Invulblad!L180</f>
        <v>0</v>
      </c>
      <c r="Y185" s="228">
        <f>Invulblad!M180</f>
        <v>0</v>
      </c>
      <c r="Z185" s="229">
        <f>Invulblad!N180</f>
        <v>0</v>
      </c>
      <c r="AA185" s="211"/>
      <c r="AB185" s="212">
        <f>Invulblad!O180</f>
        <v>0</v>
      </c>
    </row>
    <row r="186" spans="2:28" s="85" customFormat="1" ht="12.75" customHeight="1" x14ac:dyDescent="0.25">
      <c r="B186" s="213">
        <f>Invulblad!B181</f>
        <v>177</v>
      </c>
      <c r="C186" s="214">
        <f>Invulblad!C181</f>
        <v>0</v>
      </c>
      <c r="D186" s="214">
        <f>Invulblad!D181</f>
        <v>0</v>
      </c>
      <c r="E186" s="215">
        <f>Invulblad!E181</f>
        <v>0</v>
      </c>
      <c r="F186" s="215">
        <f>Invulblad!F181</f>
        <v>0</v>
      </c>
      <c r="G186" s="215">
        <f>Invulblad!G181</f>
        <v>0</v>
      </c>
      <c r="H186" s="216">
        <f>Invulblad!H181</f>
        <v>0</v>
      </c>
      <c r="I186" s="217">
        <f>Invulblad!I181</f>
        <v>0</v>
      </c>
      <c r="J186" s="198"/>
      <c r="K186" s="218">
        <f>'PO analyseblad'!J179</f>
        <v>0</v>
      </c>
      <c r="L186" s="219" t="b">
        <f>'PO analyseblad'!K179</f>
        <v>0</v>
      </c>
      <c r="M186" s="220">
        <f>'PO analyseblad'!L179</f>
        <v>0.7</v>
      </c>
      <c r="N186" s="221">
        <f>'PO analyseblad'!M179</f>
        <v>0</v>
      </c>
      <c r="O186" s="203"/>
      <c r="P186" s="218">
        <f>'PO analyseblad'!N179</f>
        <v>0</v>
      </c>
      <c r="Q186" s="222" t="b">
        <f>'PO analyseblad'!O179</f>
        <v>0</v>
      </c>
      <c r="R186" s="222">
        <f>'PO analyseblad'!P179</f>
        <v>0.3</v>
      </c>
      <c r="S186" s="223">
        <f>'PO analyseblad'!Q179</f>
        <v>0</v>
      </c>
      <c r="T186" s="224"/>
      <c r="U186" s="225">
        <f>'PO analyseblad'!R179</f>
        <v>0</v>
      </c>
      <c r="V186" s="226" t="b">
        <f>'PO analyseblad'!S179</f>
        <v>0</v>
      </c>
      <c r="W186" s="207"/>
      <c r="X186" s="227">
        <f>Invulblad!L181</f>
        <v>0</v>
      </c>
      <c r="Y186" s="228">
        <f>Invulblad!M181</f>
        <v>0</v>
      </c>
      <c r="Z186" s="229">
        <f>Invulblad!N181</f>
        <v>0</v>
      </c>
      <c r="AA186" s="211"/>
      <c r="AB186" s="212">
        <f>Invulblad!O181</f>
        <v>0</v>
      </c>
    </row>
    <row r="187" spans="2:28" s="85" customFormat="1" ht="12.75" customHeight="1" x14ac:dyDescent="0.25">
      <c r="B187" s="213">
        <f>Invulblad!B182</f>
        <v>178</v>
      </c>
      <c r="C187" s="214">
        <f>Invulblad!C182</f>
        <v>0</v>
      </c>
      <c r="D187" s="214">
        <f>Invulblad!D182</f>
        <v>0</v>
      </c>
      <c r="E187" s="215">
        <f>Invulblad!E182</f>
        <v>0</v>
      </c>
      <c r="F187" s="215">
        <f>Invulblad!F182</f>
        <v>0</v>
      </c>
      <c r="G187" s="215">
        <f>Invulblad!G182</f>
        <v>0</v>
      </c>
      <c r="H187" s="216">
        <f>Invulblad!H182</f>
        <v>0</v>
      </c>
      <c r="I187" s="217">
        <f>Invulblad!I182</f>
        <v>0</v>
      </c>
      <c r="J187" s="198"/>
      <c r="K187" s="218">
        <f>'PO analyseblad'!J180</f>
        <v>0</v>
      </c>
      <c r="L187" s="219" t="b">
        <f>'PO analyseblad'!K180</f>
        <v>0</v>
      </c>
      <c r="M187" s="220">
        <f>'PO analyseblad'!L180</f>
        <v>0.7</v>
      </c>
      <c r="N187" s="221">
        <f>'PO analyseblad'!M180</f>
        <v>0</v>
      </c>
      <c r="O187" s="203"/>
      <c r="P187" s="218">
        <f>'PO analyseblad'!N180</f>
        <v>0</v>
      </c>
      <c r="Q187" s="222" t="b">
        <f>'PO analyseblad'!O180</f>
        <v>0</v>
      </c>
      <c r="R187" s="222">
        <f>'PO analyseblad'!P180</f>
        <v>0.3</v>
      </c>
      <c r="S187" s="223">
        <f>'PO analyseblad'!Q180</f>
        <v>0</v>
      </c>
      <c r="T187" s="224"/>
      <c r="U187" s="225">
        <f>'PO analyseblad'!R180</f>
        <v>0</v>
      </c>
      <c r="V187" s="226" t="b">
        <f>'PO analyseblad'!S180</f>
        <v>0</v>
      </c>
      <c r="W187" s="207"/>
      <c r="X187" s="227">
        <f>Invulblad!L182</f>
        <v>0</v>
      </c>
      <c r="Y187" s="228">
        <f>Invulblad!M182</f>
        <v>0</v>
      </c>
      <c r="Z187" s="229">
        <f>Invulblad!N182</f>
        <v>0</v>
      </c>
      <c r="AA187" s="211"/>
      <c r="AB187" s="212">
        <f>Invulblad!O182</f>
        <v>0</v>
      </c>
    </row>
    <row r="188" spans="2:28" s="85" customFormat="1" ht="12.75" customHeight="1" x14ac:dyDescent="0.25">
      <c r="B188" s="213">
        <f>Invulblad!B183</f>
        <v>179</v>
      </c>
      <c r="C188" s="214">
        <f>Invulblad!C183</f>
        <v>0</v>
      </c>
      <c r="D188" s="214">
        <f>Invulblad!D183</f>
        <v>0</v>
      </c>
      <c r="E188" s="215">
        <f>Invulblad!E183</f>
        <v>0</v>
      </c>
      <c r="F188" s="215">
        <f>Invulblad!F183</f>
        <v>0</v>
      </c>
      <c r="G188" s="215">
        <f>Invulblad!G183</f>
        <v>0</v>
      </c>
      <c r="H188" s="216">
        <f>Invulblad!H183</f>
        <v>0</v>
      </c>
      <c r="I188" s="217">
        <f>Invulblad!I183</f>
        <v>0</v>
      </c>
      <c r="J188" s="198"/>
      <c r="K188" s="218">
        <f>'PO analyseblad'!J181</f>
        <v>0</v>
      </c>
      <c r="L188" s="219" t="b">
        <f>'PO analyseblad'!K181</f>
        <v>0</v>
      </c>
      <c r="M188" s="220">
        <f>'PO analyseblad'!L181</f>
        <v>0.7</v>
      </c>
      <c r="N188" s="221">
        <f>'PO analyseblad'!M181</f>
        <v>0</v>
      </c>
      <c r="O188" s="203"/>
      <c r="P188" s="218">
        <f>'PO analyseblad'!N181</f>
        <v>0</v>
      </c>
      <c r="Q188" s="222" t="b">
        <f>'PO analyseblad'!O181</f>
        <v>0</v>
      </c>
      <c r="R188" s="222">
        <f>'PO analyseblad'!P181</f>
        <v>0.3</v>
      </c>
      <c r="S188" s="223">
        <f>'PO analyseblad'!Q181</f>
        <v>0</v>
      </c>
      <c r="T188" s="224"/>
      <c r="U188" s="225">
        <f>'PO analyseblad'!R181</f>
        <v>0</v>
      </c>
      <c r="V188" s="226" t="b">
        <f>'PO analyseblad'!S181</f>
        <v>0</v>
      </c>
      <c r="W188" s="207"/>
      <c r="X188" s="227">
        <f>Invulblad!L183</f>
        <v>0</v>
      </c>
      <c r="Y188" s="228">
        <f>Invulblad!M183</f>
        <v>0</v>
      </c>
      <c r="Z188" s="229">
        <f>Invulblad!N183</f>
        <v>0</v>
      </c>
      <c r="AA188" s="211"/>
      <c r="AB188" s="212">
        <f>Invulblad!O183</f>
        <v>0</v>
      </c>
    </row>
    <row r="189" spans="2:28" s="85" customFormat="1" ht="12.75" customHeight="1" x14ac:dyDescent="0.25">
      <c r="B189" s="213">
        <f>Invulblad!B184</f>
        <v>180</v>
      </c>
      <c r="C189" s="214">
        <f>Invulblad!C184</f>
        <v>0</v>
      </c>
      <c r="D189" s="214">
        <f>Invulblad!D184</f>
        <v>0</v>
      </c>
      <c r="E189" s="215">
        <f>Invulblad!E184</f>
        <v>0</v>
      </c>
      <c r="F189" s="215">
        <f>Invulblad!F184</f>
        <v>0</v>
      </c>
      <c r="G189" s="215">
        <f>Invulblad!G184</f>
        <v>0</v>
      </c>
      <c r="H189" s="216">
        <f>Invulblad!H184</f>
        <v>0</v>
      </c>
      <c r="I189" s="217">
        <f>Invulblad!I184</f>
        <v>0</v>
      </c>
      <c r="J189" s="198"/>
      <c r="K189" s="218">
        <f>'PO analyseblad'!J182</f>
        <v>0</v>
      </c>
      <c r="L189" s="219" t="b">
        <f>'PO analyseblad'!K182</f>
        <v>0</v>
      </c>
      <c r="M189" s="220">
        <f>'PO analyseblad'!L182</f>
        <v>0.7</v>
      </c>
      <c r="N189" s="221">
        <f>'PO analyseblad'!M182</f>
        <v>0</v>
      </c>
      <c r="O189" s="203"/>
      <c r="P189" s="218">
        <f>'PO analyseblad'!N182</f>
        <v>0</v>
      </c>
      <c r="Q189" s="222" t="b">
        <f>'PO analyseblad'!O182</f>
        <v>0</v>
      </c>
      <c r="R189" s="222">
        <f>'PO analyseblad'!P182</f>
        <v>0.3</v>
      </c>
      <c r="S189" s="223">
        <f>'PO analyseblad'!Q182</f>
        <v>0</v>
      </c>
      <c r="T189" s="224"/>
      <c r="U189" s="225">
        <f>'PO analyseblad'!R182</f>
        <v>0</v>
      </c>
      <c r="V189" s="226" t="b">
        <f>'PO analyseblad'!S182</f>
        <v>0</v>
      </c>
      <c r="W189" s="207"/>
      <c r="X189" s="227">
        <f>Invulblad!L184</f>
        <v>0</v>
      </c>
      <c r="Y189" s="228">
        <f>Invulblad!M184</f>
        <v>0</v>
      </c>
      <c r="Z189" s="229">
        <f>Invulblad!N184</f>
        <v>0</v>
      </c>
      <c r="AA189" s="211"/>
      <c r="AB189" s="212">
        <f>Invulblad!O184</f>
        <v>0</v>
      </c>
    </row>
    <row r="190" spans="2:28" s="85" customFormat="1" ht="12.75" customHeight="1" x14ac:dyDescent="0.25">
      <c r="B190" s="213">
        <f>Invulblad!B185</f>
        <v>181</v>
      </c>
      <c r="C190" s="214">
        <f>Invulblad!C185</f>
        <v>0</v>
      </c>
      <c r="D190" s="214">
        <f>Invulblad!D185</f>
        <v>0</v>
      </c>
      <c r="E190" s="215">
        <f>Invulblad!E185</f>
        <v>0</v>
      </c>
      <c r="F190" s="215">
        <f>Invulblad!F185</f>
        <v>0</v>
      </c>
      <c r="G190" s="215">
        <f>Invulblad!G185</f>
        <v>0</v>
      </c>
      <c r="H190" s="216">
        <f>Invulblad!H185</f>
        <v>0</v>
      </c>
      <c r="I190" s="217">
        <f>Invulblad!I185</f>
        <v>0</v>
      </c>
      <c r="J190" s="198"/>
      <c r="K190" s="218">
        <f>'PO analyseblad'!J183</f>
        <v>0</v>
      </c>
      <c r="L190" s="219" t="b">
        <f>'PO analyseblad'!K183</f>
        <v>0</v>
      </c>
      <c r="M190" s="220">
        <f>'PO analyseblad'!L183</f>
        <v>0.7</v>
      </c>
      <c r="N190" s="221">
        <f>'PO analyseblad'!M183</f>
        <v>0</v>
      </c>
      <c r="O190" s="203"/>
      <c r="P190" s="218">
        <f>'PO analyseblad'!N183</f>
        <v>0</v>
      </c>
      <c r="Q190" s="222" t="b">
        <f>'PO analyseblad'!O183</f>
        <v>0</v>
      </c>
      <c r="R190" s="222">
        <f>'PO analyseblad'!P183</f>
        <v>0.3</v>
      </c>
      <c r="S190" s="223">
        <f>'PO analyseblad'!Q183</f>
        <v>0</v>
      </c>
      <c r="T190" s="224"/>
      <c r="U190" s="225">
        <f>'PO analyseblad'!R183</f>
        <v>0</v>
      </c>
      <c r="V190" s="226" t="b">
        <f>'PO analyseblad'!S183</f>
        <v>0</v>
      </c>
      <c r="W190" s="207"/>
      <c r="X190" s="227">
        <f>Invulblad!L185</f>
        <v>0</v>
      </c>
      <c r="Y190" s="228">
        <f>Invulblad!M185</f>
        <v>0</v>
      </c>
      <c r="Z190" s="229">
        <f>Invulblad!N185</f>
        <v>0</v>
      </c>
      <c r="AA190" s="211"/>
      <c r="AB190" s="212">
        <f>Invulblad!O185</f>
        <v>0</v>
      </c>
    </row>
    <row r="191" spans="2:28" s="85" customFormat="1" ht="12.75" customHeight="1" x14ac:dyDescent="0.25">
      <c r="B191" s="213">
        <f>Invulblad!B186</f>
        <v>182</v>
      </c>
      <c r="C191" s="214">
        <f>Invulblad!C186</f>
        <v>0</v>
      </c>
      <c r="D191" s="214">
        <f>Invulblad!D186</f>
        <v>0</v>
      </c>
      <c r="E191" s="215">
        <f>Invulblad!E186</f>
        <v>0</v>
      </c>
      <c r="F191" s="215">
        <f>Invulblad!F186</f>
        <v>0</v>
      </c>
      <c r="G191" s="215">
        <f>Invulblad!G186</f>
        <v>0</v>
      </c>
      <c r="H191" s="216">
        <f>Invulblad!H186</f>
        <v>0</v>
      </c>
      <c r="I191" s="217">
        <f>Invulblad!I186</f>
        <v>0</v>
      </c>
      <c r="J191" s="198"/>
      <c r="K191" s="218">
        <f>'PO analyseblad'!J184</f>
        <v>0</v>
      </c>
      <c r="L191" s="219" t="b">
        <f>'PO analyseblad'!K184</f>
        <v>0</v>
      </c>
      <c r="M191" s="220">
        <f>'PO analyseblad'!L184</f>
        <v>0.7</v>
      </c>
      <c r="N191" s="221">
        <f>'PO analyseblad'!M184</f>
        <v>0</v>
      </c>
      <c r="O191" s="203"/>
      <c r="P191" s="218">
        <f>'PO analyseblad'!N184</f>
        <v>0</v>
      </c>
      <c r="Q191" s="222" t="b">
        <f>'PO analyseblad'!O184</f>
        <v>0</v>
      </c>
      <c r="R191" s="222">
        <f>'PO analyseblad'!P184</f>
        <v>0.3</v>
      </c>
      <c r="S191" s="223">
        <f>'PO analyseblad'!Q184</f>
        <v>0</v>
      </c>
      <c r="T191" s="224"/>
      <c r="U191" s="225">
        <f>'PO analyseblad'!R184</f>
        <v>0</v>
      </c>
      <c r="V191" s="226" t="b">
        <f>'PO analyseblad'!S184</f>
        <v>0</v>
      </c>
      <c r="W191" s="207"/>
      <c r="X191" s="227">
        <f>Invulblad!L186</f>
        <v>0</v>
      </c>
      <c r="Y191" s="228">
        <f>Invulblad!M186</f>
        <v>0</v>
      </c>
      <c r="Z191" s="229">
        <f>Invulblad!N186</f>
        <v>0</v>
      </c>
      <c r="AA191" s="211"/>
      <c r="AB191" s="212">
        <f>Invulblad!O186</f>
        <v>0</v>
      </c>
    </row>
    <row r="192" spans="2:28" s="85" customFormat="1" ht="12.75" customHeight="1" x14ac:dyDescent="0.25">
      <c r="B192" s="213">
        <f>Invulblad!B187</f>
        <v>183</v>
      </c>
      <c r="C192" s="214">
        <f>Invulblad!C187</f>
        <v>0</v>
      </c>
      <c r="D192" s="214">
        <f>Invulblad!D187</f>
        <v>0</v>
      </c>
      <c r="E192" s="215">
        <f>Invulblad!E187</f>
        <v>0</v>
      </c>
      <c r="F192" s="215">
        <f>Invulblad!F187</f>
        <v>0</v>
      </c>
      <c r="G192" s="215">
        <f>Invulblad!G187</f>
        <v>0</v>
      </c>
      <c r="H192" s="216">
        <f>Invulblad!H187</f>
        <v>0</v>
      </c>
      <c r="I192" s="217">
        <f>Invulblad!I187</f>
        <v>0</v>
      </c>
      <c r="J192" s="198"/>
      <c r="K192" s="218">
        <f>'PO analyseblad'!J185</f>
        <v>0</v>
      </c>
      <c r="L192" s="219" t="b">
        <f>'PO analyseblad'!K185</f>
        <v>0</v>
      </c>
      <c r="M192" s="220">
        <f>'PO analyseblad'!L185</f>
        <v>0.7</v>
      </c>
      <c r="N192" s="221">
        <f>'PO analyseblad'!M185</f>
        <v>0</v>
      </c>
      <c r="O192" s="203"/>
      <c r="P192" s="218">
        <f>'PO analyseblad'!N185</f>
        <v>0</v>
      </c>
      <c r="Q192" s="222" t="b">
        <f>'PO analyseblad'!O185</f>
        <v>0</v>
      </c>
      <c r="R192" s="222">
        <f>'PO analyseblad'!P185</f>
        <v>0.3</v>
      </c>
      <c r="S192" s="223">
        <f>'PO analyseblad'!Q185</f>
        <v>0</v>
      </c>
      <c r="T192" s="224"/>
      <c r="U192" s="225">
        <f>'PO analyseblad'!R185</f>
        <v>0</v>
      </c>
      <c r="V192" s="226" t="b">
        <f>'PO analyseblad'!S185</f>
        <v>0</v>
      </c>
      <c r="W192" s="207"/>
      <c r="X192" s="227">
        <f>Invulblad!L187</f>
        <v>0</v>
      </c>
      <c r="Y192" s="228">
        <f>Invulblad!M187</f>
        <v>0</v>
      </c>
      <c r="Z192" s="229">
        <f>Invulblad!N187</f>
        <v>0</v>
      </c>
      <c r="AA192" s="211"/>
      <c r="AB192" s="212">
        <f>Invulblad!O187</f>
        <v>0</v>
      </c>
    </row>
    <row r="193" spans="2:28" s="85" customFormat="1" ht="12.75" customHeight="1" x14ac:dyDescent="0.25">
      <c r="B193" s="213">
        <f>Invulblad!B188</f>
        <v>184</v>
      </c>
      <c r="C193" s="214">
        <f>Invulblad!C188</f>
        <v>0</v>
      </c>
      <c r="D193" s="214">
        <f>Invulblad!D188</f>
        <v>0</v>
      </c>
      <c r="E193" s="215">
        <f>Invulblad!E188</f>
        <v>0</v>
      </c>
      <c r="F193" s="215">
        <f>Invulblad!F188</f>
        <v>0</v>
      </c>
      <c r="G193" s="215">
        <f>Invulblad!G188</f>
        <v>0</v>
      </c>
      <c r="H193" s="216">
        <f>Invulblad!H188</f>
        <v>0</v>
      </c>
      <c r="I193" s="217">
        <f>Invulblad!I188</f>
        <v>0</v>
      </c>
      <c r="J193" s="198"/>
      <c r="K193" s="218">
        <f>'PO analyseblad'!J186</f>
        <v>0</v>
      </c>
      <c r="L193" s="219" t="b">
        <f>'PO analyseblad'!K186</f>
        <v>0</v>
      </c>
      <c r="M193" s="220">
        <f>'PO analyseblad'!L186</f>
        <v>0.7</v>
      </c>
      <c r="N193" s="221">
        <f>'PO analyseblad'!M186</f>
        <v>0</v>
      </c>
      <c r="O193" s="203"/>
      <c r="P193" s="218">
        <f>'PO analyseblad'!N186</f>
        <v>0</v>
      </c>
      <c r="Q193" s="222" t="b">
        <f>'PO analyseblad'!O186</f>
        <v>0</v>
      </c>
      <c r="R193" s="222">
        <f>'PO analyseblad'!P186</f>
        <v>0.3</v>
      </c>
      <c r="S193" s="223">
        <f>'PO analyseblad'!Q186</f>
        <v>0</v>
      </c>
      <c r="T193" s="224"/>
      <c r="U193" s="225">
        <f>'PO analyseblad'!R186</f>
        <v>0</v>
      </c>
      <c r="V193" s="226" t="b">
        <f>'PO analyseblad'!S186</f>
        <v>0</v>
      </c>
      <c r="W193" s="207"/>
      <c r="X193" s="227">
        <f>Invulblad!L188</f>
        <v>0</v>
      </c>
      <c r="Y193" s="228">
        <f>Invulblad!M188</f>
        <v>0</v>
      </c>
      <c r="Z193" s="229">
        <f>Invulblad!N188</f>
        <v>0</v>
      </c>
      <c r="AA193" s="211"/>
      <c r="AB193" s="212">
        <f>Invulblad!O188</f>
        <v>0</v>
      </c>
    </row>
    <row r="194" spans="2:28" s="85" customFormat="1" ht="12.75" customHeight="1" x14ac:dyDescent="0.25">
      <c r="B194" s="213">
        <f>Invulblad!B189</f>
        <v>185</v>
      </c>
      <c r="C194" s="214">
        <f>Invulblad!C189</f>
        <v>0</v>
      </c>
      <c r="D194" s="214">
        <f>Invulblad!D189</f>
        <v>0</v>
      </c>
      <c r="E194" s="215">
        <f>Invulblad!E189</f>
        <v>0</v>
      </c>
      <c r="F194" s="215">
        <f>Invulblad!F189</f>
        <v>0</v>
      </c>
      <c r="G194" s="215">
        <f>Invulblad!G189</f>
        <v>0</v>
      </c>
      <c r="H194" s="216">
        <f>Invulblad!H189</f>
        <v>0</v>
      </c>
      <c r="I194" s="217">
        <f>Invulblad!I189</f>
        <v>0</v>
      </c>
      <c r="J194" s="198"/>
      <c r="K194" s="218">
        <f>'PO analyseblad'!J187</f>
        <v>0</v>
      </c>
      <c r="L194" s="219" t="b">
        <f>'PO analyseblad'!K187</f>
        <v>0</v>
      </c>
      <c r="M194" s="220">
        <f>'PO analyseblad'!L187</f>
        <v>0.7</v>
      </c>
      <c r="N194" s="221">
        <f>'PO analyseblad'!M187</f>
        <v>0</v>
      </c>
      <c r="O194" s="203"/>
      <c r="P194" s="218">
        <f>'PO analyseblad'!N187</f>
        <v>0</v>
      </c>
      <c r="Q194" s="222" t="b">
        <f>'PO analyseblad'!O187</f>
        <v>0</v>
      </c>
      <c r="R194" s="222">
        <f>'PO analyseblad'!P187</f>
        <v>0.3</v>
      </c>
      <c r="S194" s="223">
        <f>'PO analyseblad'!Q187</f>
        <v>0</v>
      </c>
      <c r="T194" s="224"/>
      <c r="U194" s="225">
        <f>'PO analyseblad'!R187</f>
        <v>0</v>
      </c>
      <c r="V194" s="226" t="b">
        <f>'PO analyseblad'!S187</f>
        <v>0</v>
      </c>
      <c r="W194" s="207"/>
      <c r="X194" s="227">
        <f>Invulblad!L189</f>
        <v>0</v>
      </c>
      <c r="Y194" s="228">
        <f>Invulblad!M189</f>
        <v>0</v>
      </c>
      <c r="Z194" s="229">
        <f>Invulblad!N189</f>
        <v>0</v>
      </c>
      <c r="AA194" s="211"/>
      <c r="AB194" s="212">
        <f>Invulblad!O189</f>
        <v>0</v>
      </c>
    </row>
    <row r="195" spans="2:28" s="85" customFormat="1" ht="12.75" customHeight="1" x14ac:dyDescent="0.25">
      <c r="B195" s="213">
        <f>Invulblad!B190</f>
        <v>186</v>
      </c>
      <c r="C195" s="214">
        <f>Invulblad!C190</f>
        <v>0</v>
      </c>
      <c r="D195" s="214">
        <f>Invulblad!D190</f>
        <v>0</v>
      </c>
      <c r="E195" s="215">
        <f>Invulblad!E190</f>
        <v>0</v>
      </c>
      <c r="F195" s="215">
        <f>Invulblad!F190</f>
        <v>0</v>
      </c>
      <c r="G195" s="215">
        <f>Invulblad!G190</f>
        <v>0</v>
      </c>
      <c r="H195" s="216">
        <f>Invulblad!H190</f>
        <v>0</v>
      </c>
      <c r="I195" s="217">
        <f>Invulblad!I190</f>
        <v>0</v>
      </c>
      <c r="J195" s="198"/>
      <c r="K195" s="218">
        <f>'PO analyseblad'!J188</f>
        <v>0</v>
      </c>
      <c r="L195" s="219" t="b">
        <f>'PO analyseblad'!K188</f>
        <v>0</v>
      </c>
      <c r="M195" s="220">
        <f>'PO analyseblad'!L188</f>
        <v>0.7</v>
      </c>
      <c r="N195" s="221">
        <f>'PO analyseblad'!M188</f>
        <v>0</v>
      </c>
      <c r="O195" s="203"/>
      <c r="P195" s="218">
        <f>'PO analyseblad'!N188</f>
        <v>0</v>
      </c>
      <c r="Q195" s="222" t="b">
        <f>'PO analyseblad'!O188</f>
        <v>0</v>
      </c>
      <c r="R195" s="222">
        <f>'PO analyseblad'!P188</f>
        <v>0.3</v>
      </c>
      <c r="S195" s="223">
        <f>'PO analyseblad'!Q188</f>
        <v>0</v>
      </c>
      <c r="T195" s="224"/>
      <c r="U195" s="225">
        <f>'PO analyseblad'!R188</f>
        <v>0</v>
      </c>
      <c r="V195" s="226" t="b">
        <f>'PO analyseblad'!S188</f>
        <v>0</v>
      </c>
      <c r="W195" s="207"/>
      <c r="X195" s="227">
        <f>Invulblad!L190</f>
        <v>0</v>
      </c>
      <c r="Y195" s="228">
        <f>Invulblad!M190</f>
        <v>0</v>
      </c>
      <c r="Z195" s="229">
        <f>Invulblad!N190</f>
        <v>0</v>
      </c>
      <c r="AA195" s="211"/>
      <c r="AB195" s="212">
        <f>Invulblad!O190</f>
        <v>0</v>
      </c>
    </row>
    <row r="196" spans="2:28" s="85" customFormat="1" ht="12.75" customHeight="1" x14ac:dyDescent="0.25">
      <c r="B196" s="213">
        <f>Invulblad!B191</f>
        <v>187</v>
      </c>
      <c r="C196" s="214">
        <f>Invulblad!C191</f>
        <v>0</v>
      </c>
      <c r="D196" s="214">
        <f>Invulblad!D191</f>
        <v>0</v>
      </c>
      <c r="E196" s="215">
        <f>Invulblad!E191</f>
        <v>0</v>
      </c>
      <c r="F196" s="215">
        <f>Invulblad!F191</f>
        <v>0</v>
      </c>
      <c r="G196" s="215">
        <f>Invulblad!G191</f>
        <v>0</v>
      </c>
      <c r="H196" s="216">
        <f>Invulblad!H191</f>
        <v>0</v>
      </c>
      <c r="I196" s="217">
        <f>Invulblad!I191</f>
        <v>0</v>
      </c>
      <c r="J196" s="198"/>
      <c r="K196" s="218">
        <f>'PO analyseblad'!J189</f>
        <v>0</v>
      </c>
      <c r="L196" s="219" t="b">
        <f>'PO analyseblad'!K189</f>
        <v>0</v>
      </c>
      <c r="M196" s="220">
        <f>'PO analyseblad'!L189</f>
        <v>0.7</v>
      </c>
      <c r="N196" s="221">
        <f>'PO analyseblad'!M189</f>
        <v>0</v>
      </c>
      <c r="O196" s="203"/>
      <c r="P196" s="218">
        <f>'PO analyseblad'!N189</f>
        <v>0</v>
      </c>
      <c r="Q196" s="222" t="b">
        <f>'PO analyseblad'!O189</f>
        <v>0</v>
      </c>
      <c r="R196" s="222">
        <f>'PO analyseblad'!P189</f>
        <v>0.3</v>
      </c>
      <c r="S196" s="223">
        <f>'PO analyseblad'!Q189</f>
        <v>0</v>
      </c>
      <c r="T196" s="224"/>
      <c r="U196" s="225">
        <f>'PO analyseblad'!R189</f>
        <v>0</v>
      </c>
      <c r="V196" s="226" t="b">
        <f>'PO analyseblad'!S189</f>
        <v>0</v>
      </c>
      <c r="W196" s="207"/>
      <c r="X196" s="227">
        <f>Invulblad!L191</f>
        <v>0</v>
      </c>
      <c r="Y196" s="228">
        <f>Invulblad!M191</f>
        <v>0</v>
      </c>
      <c r="Z196" s="229">
        <f>Invulblad!N191</f>
        <v>0</v>
      </c>
      <c r="AA196" s="211"/>
      <c r="AB196" s="212">
        <f>Invulblad!O191</f>
        <v>0</v>
      </c>
    </row>
    <row r="197" spans="2:28" s="85" customFormat="1" ht="12.75" customHeight="1" x14ac:dyDescent="0.25">
      <c r="B197" s="213">
        <f>Invulblad!B192</f>
        <v>188</v>
      </c>
      <c r="C197" s="214">
        <f>Invulblad!C192</f>
        <v>0</v>
      </c>
      <c r="D197" s="214">
        <f>Invulblad!D192</f>
        <v>0</v>
      </c>
      <c r="E197" s="215">
        <f>Invulblad!E192</f>
        <v>0</v>
      </c>
      <c r="F197" s="215">
        <f>Invulblad!F192</f>
        <v>0</v>
      </c>
      <c r="G197" s="215">
        <f>Invulblad!G192</f>
        <v>0</v>
      </c>
      <c r="H197" s="216">
        <f>Invulblad!H192</f>
        <v>0</v>
      </c>
      <c r="I197" s="217">
        <f>Invulblad!I192</f>
        <v>0</v>
      </c>
      <c r="J197" s="198"/>
      <c r="K197" s="218">
        <f>'PO analyseblad'!J190</f>
        <v>0</v>
      </c>
      <c r="L197" s="219" t="b">
        <f>'PO analyseblad'!K190</f>
        <v>0</v>
      </c>
      <c r="M197" s="220">
        <f>'PO analyseblad'!L190</f>
        <v>0.7</v>
      </c>
      <c r="N197" s="221">
        <f>'PO analyseblad'!M190</f>
        <v>0</v>
      </c>
      <c r="O197" s="203"/>
      <c r="P197" s="218">
        <f>'PO analyseblad'!N190</f>
        <v>0</v>
      </c>
      <c r="Q197" s="222" t="b">
        <f>'PO analyseblad'!O190</f>
        <v>0</v>
      </c>
      <c r="R197" s="222">
        <f>'PO analyseblad'!P190</f>
        <v>0.3</v>
      </c>
      <c r="S197" s="223">
        <f>'PO analyseblad'!Q190</f>
        <v>0</v>
      </c>
      <c r="T197" s="224"/>
      <c r="U197" s="225">
        <f>'PO analyseblad'!R190</f>
        <v>0</v>
      </c>
      <c r="V197" s="226" t="b">
        <f>'PO analyseblad'!S190</f>
        <v>0</v>
      </c>
      <c r="W197" s="207"/>
      <c r="X197" s="227">
        <f>Invulblad!L192</f>
        <v>0</v>
      </c>
      <c r="Y197" s="228">
        <f>Invulblad!M192</f>
        <v>0</v>
      </c>
      <c r="Z197" s="229">
        <f>Invulblad!N192</f>
        <v>0</v>
      </c>
      <c r="AA197" s="211"/>
      <c r="AB197" s="212">
        <f>Invulblad!O192</f>
        <v>0</v>
      </c>
    </row>
    <row r="198" spans="2:28" s="85" customFormat="1" ht="12.75" customHeight="1" x14ac:dyDescent="0.25">
      <c r="B198" s="213">
        <f>Invulblad!B193</f>
        <v>189</v>
      </c>
      <c r="C198" s="214">
        <f>Invulblad!C193</f>
        <v>0</v>
      </c>
      <c r="D198" s="214">
        <f>Invulblad!D193</f>
        <v>0</v>
      </c>
      <c r="E198" s="215">
        <f>Invulblad!E193</f>
        <v>0</v>
      </c>
      <c r="F198" s="215">
        <f>Invulblad!F193</f>
        <v>0</v>
      </c>
      <c r="G198" s="215">
        <f>Invulblad!G193</f>
        <v>0</v>
      </c>
      <c r="H198" s="216">
        <f>Invulblad!H193</f>
        <v>0</v>
      </c>
      <c r="I198" s="217">
        <f>Invulblad!I193</f>
        <v>0</v>
      </c>
      <c r="J198" s="198"/>
      <c r="K198" s="218">
        <f>'PO analyseblad'!J191</f>
        <v>0</v>
      </c>
      <c r="L198" s="219" t="b">
        <f>'PO analyseblad'!K191</f>
        <v>0</v>
      </c>
      <c r="M198" s="220">
        <f>'PO analyseblad'!L191</f>
        <v>0.7</v>
      </c>
      <c r="N198" s="221">
        <f>'PO analyseblad'!M191</f>
        <v>0</v>
      </c>
      <c r="O198" s="203"/>
      <c r="P198" s="218">
        <f>'PO analyseblad'!N191</f>
        <v>0</v>
      </c>
      <c r="Q198" s="222" t="b">
        <f>'PO analyseblad'!O191</f>
        <v>0</v>
      </c>
      <c r="R198" s="222">
        <f>'PO analyseblad'!P191</f>
        <v>0.3</v>
      </c>
      <c r="S198" s="223">
        <f>'PO analyseblad'!Q191</f>
        <v>0</v>
      </c>
      <c r="T198" s="224"/>
      <c r="U198" s="225">
        <f>'PO analyseblad'!R191</f>
        <v>0</v>
      </c>
      <c r="V198" s="226" t="b">
        <f>'PO analyseblad'!S191</f>
        <v>0</v>
      </c>
      <c r="W198" s="207"/>
      <c r="X198" s="227">
        <f>Invulblad!L193</f>
        <v>0</v>
      </c>
      <c r="Y198" s="228">
        <f>Invulblad!M193</f>
        <v>0</v>
      </c>
      <c r="Z198" s="229">
        <f>Invulblad!N193</f>
        <v>0</v>
      </c>
      <c r="AA198" s="211"/>
      <c r="AB198" s="212">
        <f>Invulblad!O193</f>
        <v>0</v>
      </c>
    </row>
    <row r="199" spans="2:28" s="85" customFormat="1" ht="12.75" customHeight="1" x14ac:dyDescent="0.25">
      <c r="B199" s="213">
        <f>Invulblad!B194</f>
        <v>190</v>
      </c>
      <c r="C199" s="214">
        <f>Invulblad!C194</f>
        <v>0</v>
      </c>
      <c r="D199" s="214">
        <f>Invulblad!D194</f>
        <v>0</v>
      </c>
      <c r="E199" s="215">
        <f>Invulblad!E194</f>
        <v>0</v>
      </c>
      <c r="F199" s="215">
        <f>Invulblad!F194</f>
        <v>0</v>
      </c>
      <c r="G199" s="215">
        <f>Invulblad!G194</f>
        <v>0</v>
      </c>
      <c r="H199" s="216">
        <f>Invulblad!H194</f>
        <v>0</v>
      </c>
      <c r="I199" s="217">
        <f>Invulblad!I194</f>
        <v>0</v>
      </c>
      <c r="J199" s="198"/>
      <c r="K199" s="218">
        <f>'PO analyseblad'!J192</f>
        <v>0</v>
      </c>
      <c r="L199" s="219" t="b">
        <f>'PO analyseblad'!K192</f>
        <v>0</v>
      </c>
      <c r="M199" s="220">
        <f>'PO analyseblad'!L192</f>
        <v>0.7</v>
      </c>
      <c r="N199" s="221">
        <f>'PO analyseblad'!M192</f>
        <v>0</v>
      </c>
      <c r="O199" s="203"/>
      <c r="P199" s="218">
        <f>'PO analyseblad'!N192</f>
        <v>0</v>
      </c>
      <c r="Q199" s="222" t="b">
        <f>'PO analyseblad'!O192</f>
        <v>0</v>
      </c>
      <c r="R199" s="222">
        <f>'PO analyseblad'!P192</f>
        <v>0.3</v>
      </c>
      <c r="S199" s="223">
        <f>'PO analyseblad'!Q192</f>
        <v>0</v>
      </c>
      <c r="T199" s="224"/>
      <c r="U199" s="225">
        <f>'PO analyseblad'!R192</f>
        <v>0</v>
      </c>
      <c r="V199" s="226" t="b">
        <f>'PO analyseblad'!S192</f>
        <v>0</v>
      </c>
      <c r="W199" s="207"/>
      <c r="X199" s="227">
        <f>Invulblad!L194</f>
        <v>0</v>
      </c>
      <c r="Y199" s="228">
        <f>Invulblad!M194</f>
        <v>0</v>
      </c>
      <c r="Z199" s="229">
        <f>Invulblad!N194</f>
        <v>0</v>
      </c>
      <c r="AA199" s="211"/>
      <c r="AB199" s="212">
        <f>Invulblad!O194</f>
        <v>0</v>
      </c>
    </row>
    <row r="200" spans="2:28" s="85" customFormat="1" ht="12.75" customHeight="1" x14ac:dyDescent="0.25">
      <c r="B200" s="213">
        <f>Invulblad!B195</f>
        <v>191</v>
      </c>
      <c r="C200" s="214">
        <f>Invulblad!C195</f>
        <v>0</v>
      </c>
      <c r="D200" s="214">
        <f>Invulblad!D195</f>
        <v>0</v>
      </c>
      <c r="E200" s="215">
        <f>Invulblad!E195</f>
        <v>0</v>
      </c>
      <c r="F200" s="215">
        <f>Invulblad!F195</f>
        <v>0</v>
      </c>
      <c r="G200" s="215">
        <f>Invulblad!G195</f>
        <v>0</v>
      </c>
      <c r="H200" s="216">
        <f>Invulblad!H195</f>
        <v>0</v>
      </c>
      <c r="I200" s="217">
        <f>Invulblad!I195</f>
        <v>0</v>
      </c>
      <c r="J200" s="198"/>
      <c r="K200" s="218">
        <f>'PO analyseblad'!J193</f>
        <v>0</v>
      </c>
      <c r="L200" s="219" t="b">
        <f>'PO analyseblad'!K193</f>
        <v>0</v>
      </c>
      <c r="M200" s="220">
        <f>'PO analyseblad'!L193</f>
        <v>0.7</v>
      </c>
      <c r="N200" s="221">
        <f>'PO analyseblad'!M193</f>
        <v>0</v>
      </c>
      <c r="O200" s="203"/>
      <c r="P200" s="218">
        <f>'PO analyseblad'!N193</f>
        <v>0</v>
      </c>
      <c r="Q200" s="222" t="b">
        <f>'PO analyseblad'!O193</f>
        <v>0</v>
      </c>
      <c r="R200" s="222">
        <f>'PO analyseblad'!P193</f>
        <v>0.3</v>
      </c>
      <c r="S200" s="223">
        <f>'PO analyseblad'!Q193</f>
        <v>0</v>
      </c>
      <c r="T200" s="224"/>
      <c r="U200" s="225">
        <f>'PO analyseblad'!R193</f>
        <v>0</v>
      </c>
      <c r="V200" s="226" t="b">
        <f>'PO analyseblad'!S193</f>
        <v>0</v>
      </c>
      <c r="W200" s="207"/>
      <c r="X200" s="227">
        <f>Invulblad!L195</f>
        <v>0</v>
      </c>
      <c r="Y200" s="228">
        <f>Invulblad!M195</f>
        <v>0</v>
      </c>
      <c r="Z200" s="229">
        <f>Invulblad!N195</f>
        <v>0</v>
      </c>
      <c r="AA200" s="211"/>
      <c r="AB200" s="212">
        <f>Invulblad!O195</f>
        <v>0</v>
      </c>
    </row>
    <row r="201" spans="2:28" s="85" customFormat="1" ht="12.75" customHeight="1" x14ac:dyDescent="0.25">
      <c r="B201" s="213">
        <f>Invulblad!B196</f>
        <v>192</v>
      </c>
      <c r="C201" s="214">
        <f>Invulblad!C196</f>
        <v>0</v>
      </c>
      <c r="D201" s="214">
        <f>Invulblad!D196</f>
        <v>0</v>
      </c>
      <c r="E201" s="215">
        <f>Invulblad!E196</f>
        <v>0</v>
      </c>
      <c r="F201" s="215">
        <f>Invulblad!F196</f>
        <v>0</v>
      </c>
      <c r="G201" s="215">
        <f>Invulblad!G196</f>
        <v>0</v>
      </c>
      <c r="H201" s="216">
        <f>Invulblad!H196</f>
        <v>0</v>
      </c>
      <c r="I201" s="217">
        <f>Invulblad!I196</f>
        <v>0</v>
      </c>
      <c r="J201" s="198"/>
      <c r="K201" s="218">
        <f>'PO analyseblad'!J194</f>
        <v>0</v>
      </c>
      <c r="L201" s="219" t="b">
        <f>'PO analyseblad'!K194</f>
        <v>0</v>
      </c>
      <c r="M201" s="220">
        <f>'PO analyseblad'!L194</f>
        <v>0.7</v>
      </c>
      <c r="N201" s="221">
        <f>'PO analyseblad'!M194</f>
        <v>0</v>
      </c>
      <c r="O201" s="203"/>
      <c r="P201" s="218">
        <f>'PO analyseblad'!N194</f>
        <v>0</v>
      </c>
      <c r="Q201" s="222" t="b">
        <f>'PO analyseblad'!O194</f>
        <v>0</v>
      </c>
      <c r="R201" s="222">
        <f>'PO analyseblad'!P194</f>
        <v>0.3</v>
      </c>
      <c r="S201" s="223">
        <f>'PO analyseblad'!Q194</f>
        <v>0</v>
      </c>
      <c r="T201" s="224"/>
      <c r="U201" s="225">
        <f>'PO analyseblad'!R194</f>
        <v>0</v>
      </c>
      <c r="V201" s="226" t="b">
        <f>'PO analyseblad'!S194</f>
        <v>0</v>
      </c>
      <c r="W201" s="207"/>
      <c r="X201" s="227">
        <f>Invulblad!L196</f>
        <v>0</v>
      </c>
      <c r="Y201" s="228">
        <f>Invulblad!M196</f>
        <v>0</v>
      </c>
      <c r="Z201" s="229">
        <f>Invulblad!N196</f>
        <v>0</v>
      </c>
      <c r="AA201" s="211"/>
      <c r="AB201" s="212">
        <f>Invulblad!O196</f>
        <v>0</v>
      </c>
    </row>
    <row r="202" spans="2:28" s="85" customFormat="1" ht="12.75" customHeight="1" x14ac:dyDescent="0.25">
      <c r="B202" s="213">
        <f>Invulblad!B197</f>
        <v>193</v>
      </c>
      <c r="C202" s="214">
        <f>Invulblad!C197</f>
        <v>0</v>
      </c>
      <c r="D202" s="214">
        <f>Invulblad!D197</f>
        <v>0</v>
      </c>
      <c r="E202" s="215">
        <f>Invulblad!E197</f>
        <v>0</v>
      </c>
      <c r="F202" s="215">
        <f>Invulblad!F197</f>
        <v>0</v>
      </c>
      <c r="G202" s="215">
        <f>Invulblad!G197</f>
        <v>0</v>
      </c>
      <c r="H202" s="216">
        <f>Invulblad!H197</f>
        <v>0</v>
      </c>
      <c r="I202" s="217">
        <f>Invulblad!I197</f>
        <v>0</v>
      </c>
      <c r="J202" s="198"/>
      <c r="K202" s="218">
        <f>'PO analyseblad'!J195</f>
        <v>0</v>
      </c>
      <c r="L202" s="219" t="b">
        <f>'PO analyseblad'!K195</f>
        <v>0</v>
      </c>
      <c r="M202" s="220">
        <f>'PO analyseblad'!L195</f>
        <v>0.7</v>
      </c>
      <c r="N202" s="221">
        <f>'PO analyseblad'!M195</f>
        <v>0</v>
      </c>
      <c r="O202" s="203"/>
      <c r="P202" s="218">
        <f>'PO analyseblad'!N195</f>
        <v>0</v>
      </c>
      <c r="Q202" s="222" t="b">
        <f>'PO analyseblad'!O195</f>
        <v>0</v>
      </c>
      <c r="R202" s="222">
        <f>'PO analyseblad'!P195</f>
        <v>0.3</v>
      </c>
      <c r="S202" s="223">
        <f>'PO analyseblad'!Q195</f>
        <v>0</v>
      </c>
      <c r="T202" s="224"/>
      <c r="U202" s="225">
        <f>'PO analyseblad'!R195</f>
        <v>0</v>
      </c>
      <c r="V202" s="226" t="b">
        <f>'PO analyseblad'!S195</f>
        <v>0</v>
      </c>
      <c r="W202" s="207"/>
      <c r="X202" s="227">
        <f>Invulblad!L197</f>
        <v>0</v>
      </c>
      <c r="Y202" s="228">
        <f>Invulblad!M197</f>
        <v>0</v>
      </c>
      <c r="Z202" s="229">
        <f>Invulblad!N197</f>
        <v>0</v>
      </c>
      <c r="AA202" s="211"/>
      <c r="AB202" s="212">
        <f>Invulblad!O197</f>
        <v>0</v>
      </c>
    </row>
    <row r="203" spans="2:28" s="85" customFormat="1" ht="12.75" customHeight="1" x14ac:dyDescent="0.25">
      <c r="B203" s="213">
        <f>Invulblad!B198</f>
        <v>194</v>
      </c>
      <c r="C203" s="214">
        <f>Invulblad!C198</f>
        <v>0</v>
      </c>
      <c r="D203" s="214">
        <f>Invulblad!D198</f>
        <v>0</v>
      </c>
      <c r="E203" s="215">
        <f>Invulblad!E198</f>
        <v>0</v>
      </c>
      <c r="F203" s="215">
        <f>Invulblad!F198</f>
        <v>0</v>
      </c>
      <c r="G203" s="215">
        <f>Invulblad!G198</f>
        <v>0</v>
      </c>
      <c r="H203" s="216">
        <f>Invulblad!H198</f>
        <v>0</v>
      </c>
      <c r="I203" s="217">
        <f>Invulblad!I198</f>
        <v>0</v>
      </c>
      <c r="J203" s="198"/>
      <c r="K203" s="218">
        <f>'PO analyseblad'!J196</f>
        <v>0</v>
      </c>
      <c r="L203" s="219" t="b">
        <f>'PO analyseblad'!K196</f>
        <v>0</v>
      </c>
      <c r="M203" s="220">
        <f>'PO analyseblad'!L196</f>
        <v>0.7</v>
      </c>
      <c r="N203" s="221">
        <f>'PO analyseblad'!M196</f>
        <v>0</v>
      </c>
      <c r="O203" s="203"/>
      <c r="P203" s="218">
        <f>'PO analyseblad'!N196</f>
        <v>0</v>
      </c>
      <c r="Q203" s="222" t="b">
        <f>'PO analyseblad'!O196</f>
        <v>0</v>
      </c>
      <c r="R203" s="222">
        <f>'PO analyseblad'!P196</f>
        <v>0.3</v>
      </c>
      <c r="S203" s="223">
        <f>'PO analyseblad'!Q196</f>
        <v>0</v>
      </c>
      <c r="T203" s="224"/>
      <c r="U203" s="225">
        <f>'PO analyseblad'!R196</f>
        <v>0</v>
      </c>
      <c r="V203" s="226" t="b">
        <f>'PO analyseblad'!S196</f>
        <v>0</v>
      </c>
      <c r="W203" s="207"/>
      <c r="X203" s="227">
        <f>Invulblad!L198</f>
        <v>0</v>
      </c>
      <c r="Y203" s="228">
        <f>Invulblad!M198</f>
        <v>0</v>
      </c>
      <c r="Z203" s="229">
        <f>Invulblad!N198</f>
        <v>0</v>
      </c>
      <c r="AA203" s="211"/>
      <c r="AB203" s="212">
        <f>Invulblad!O198</f>
        <v>0</v>
      </c>
    </row>
    <row r="204" spans="2:28" s="85" customFormat="1" ht="12.75" customHeight="1" x14ac:dyDescent="0.25">
      <c r="B204" s="213">
        <f>Invulblad!B199</f>
        <v>195</v>
      </c>
      <c r="C204" s="214">
        <f>Invulblad!C199</f>
        <v>0</v>
      </c>
      <c r="D204" s="214">
        <f>Invulblad!D199</f>
        <v>0</v>
      </c>
      <c r="E204" s="215">
        <f>Invulblad!E199</f>
        <v>0</v>
      </c>
      <c r="F204" s="215">
        <f>Invulblad!F199</f>
        <v>0</v>
      </c>
      <c r="G204" s="215">
        <f>Invulblad!G199</f>
        <v>0</v>
      </c>
      <c r="H204" s="216">
        <f>Invulblad!H199</f>
        <v>0</v>
      </c>
      <c r="I204" s="217">
        <f>Invulblad!I199</f>
        <v>0</v>
      </c>
      <c r="J204" s="198"/>
      <c r="K204" s="218">
        <f>'PO analyseblad'!J197</f>
        <v>0</v>
      </c>
      <c r="L204" s="219" t="b">
        <f>'PO analyseblad'!K197</f>
        <v>0</v>
      </c>
      <c r="M204" s="220">
        <f>'PO analyseblad'!L197</f>
        <v>0.7</v>
      </c>
      <c r="N204" s="221">
        <f>'PO analyseblad'!M197</f>
        <v>0</v>
      </c>
      <c r="O204" s="203"/>
      <c r="P204" s="218">
        <f>'PO analyseblad'!N197</f>
        <v>0</v>
      </c>
      <c r="Q204" s="222" t="b">
        <f>'PO analyseblad'!O197</f>
        <v>0</v>
      </c>
      <c r="R204" s="222">
        <f>'PO analyseblad'!P197</f>
        <v>0.3</v>
      </c>
      <c r="S204" s="223">
        <f>'PO analyseblad'!Q197</f>
        <v>0</v>
      </c>
      <c r="T204" s="224"/>
      <c r="U204" s="225">
        <f>'PO analyseblad'!R197</f>
        <v>0</v>
      </c>
      <c r="V204" s="226" t="b">
        <f>'PO analyseblad'!S197</f>
        <v>0</v>
      </c>
      <c r="W204" s="207"/>
      <c r="X204" s="227">
        <f>Invulblad!L199</f>
        <v>0</v>
      </c>
      <c r="Y204" s="228">
        <f>Invulblad!M199</f>
        <v>0</v>
      </c>
      <c r="Z204" s="229">
        <f>Invulblad!N199</f>
        <v>0</v>
      </c>
      <c r="AA204" s="211"/>
      <c r="AB204" s="212">
        <f>Invulblad!O199</f>
        <v>0</v>
      </c>
    </row>
    <row r="205" spans="2:28" s="85" customFormat="1" ht="12.75" customHeight="1" x14ac:dyDescent="0.25">
      <c r="B205" s="213">
        <f>Invulblad!B200</f>
        <v>196</v>
      </c>
      <c r="C205" s="214">
        <f>Invulblad!C200</f>
        <v>0</v>
      </c>
      <c r="D205" s="214">
        <f>Invulblad!D200</f>
        <v>0</v>
      </c>
      <c r="E205" s="215">
        <f>Invulblad!E200</f>
        <v>0</v>
      </c>
      <c r="F205" s="215">
        <f>Invulblad!F200</f>
        <v>0</v>
      </c>
      <c r="G205" s="215">
        <f>Invulblad!G200</f>
        <v>0</v>
      </c>
      <c r="H205" s="216">
        <f>Invulblad!H200</f>
        <v>0</v>
      </c>
      <c r="I205" s="217">
        <f>Invulblad!I200</f>
        <v>0</v>
      </c>
      <c r="J205" s="198"/>
      <c r="K205" s="218">
        <f>'PO analyseblad'!J198</f>
        <v>0</v>
      </c>
      <c r="L205" s="219" t="b">
        <f>'PO analyseblad'!K198</f>
        <v>0</v>
      </c>
      <c r="M205" s="220">
        <f>'PO analyseblad'!L198</f>
        <v>0.7</v>
      </c>
      <c r="N205" s="221">
        <f>'PO analyseblad'!M198</f>
        <v>0</v>
      </c>
      <c r="O205" s="203"/>
      <c r="P205" s="218">
        <f>'PO analyseblad'!N198</f>
        <v>0</v>
      </c>
      <c r="Q205" s="222" t="b">
        <f>'PO analyseblad'!O198</f>
        <v>0</v>
      </c>
      <c r="R205" s="222">
        <f>'PO analyseblad'!P198</f>
        <v>0.3</v>
      </c>
      <c r="S205" s="223">
        <f>'PO analyseblad'!Q198</f>
        <v>0</v>
      </c>
      <c r="T205" s="224"/>
      <c r="U205" s="225">
        <f>'PO analyseblad'!R198</f>
        <v>0</v>
      </c>
      <c r="V205" s="226" t="b">
        <f>'PO analyseblad'!S198</f>
        <v>0</v>
      </c>
      <c r="W205" s="207"/>
      <c r="X205" s="227">
        <f>Invulblad!L200</f>
        <v>0</v>
      </c>
      <c r="Y205" s="228">
        <f>Invulblad!M200</f>
        <v>0</v>
      </c>
      <c r="Z205" s="229">
        <f>Invulblad!N200</f>
        <v>0</v>
      </c>
      <c r="AA205" s="211"/>
      <c r="AB205" s="212">
        <f>Invulblad!O200</f>
        <v>0</v>
      </c>
    </row>
    <row r="206" spans="2:28" s="85" customFormat="1" ht="12.75" customHeight="1" x14ac:dyDescent="0.25">
      <c r="B206" s="213">
        <f>Invulblad!B201</f>
        <v>197</v>
      </c>
      <c r="C206" s="214">
        <f>Invulblad!C201</f>
        <v>0</v>
      </c>
      <c r="D206" s="214">
        <f>Invulblad!D201</f>
        <v>0</v>
      </c>
      <c r="E206" s="215">
        <f>Invulblad!E201</f>
        <v>0</v>
      </c>
      <c r="F206" s="215">
        <f>Invulblad!F201</f>
        <v>0</v>
      </c>
      <c r="G206" s="215">
        <f>Invulblad!G201</f>
        <v>0</v>
      </c>
      <c r="H206" s="216">
        <f>Invulblad!H201</f>
        <v>0</v>
      </c>
      <c r="I206" s="217">
        <f>Invulblad!I201</f>
        <v>0</v>
      </c>
      <c r="J206" s="198"/>
      <c r="K206" s="218">
        <f>'PO analyseblad'!J199</f>
        <v>0</v>
      </c>
      <c r="L206" s="219" t="b">
        <f>'PO analyseblad'!K199</f>
        <v>0</v>
      </c>
      <c r="M206" s="220">
        <f>'PO analyseblad'!L199</f>
        <v>0.7</v>
      </c>
      <c r="N206" s="221">
        <f>'PO analyseblad'!M199</f>
        <v>0</v>
      </c>
      <c r="O206" s="203"/>
      <c r="P206" s="218">
        <f>'PO analyseblad'!N199</f>
        <v>0</v>
      </c>
      <c r="Q206" s="222" t="b">
        <f>'PO analyseblad'!O199</f>
        <v>0</v>
      </c>
      <c r="R206" s="222">
        <f>'PO analyseblad'!P199</f>
        <v>0.3</v>
      </c>
      <c r="S206" s="223">
        <f>'PO analyseblad'!Q199</f>
        <v>0</v>
      </c>
      <c r="T206" s="224"/>
      <c r="U206" s="225">
        <f>'PO analyseblad'!R199</f>
        <v>0</v>
      </c>
      <c r="V206" s="226" t="b">
        <f>'PO analyseblad'!S199</f>
        <v>0</v>
      </c>
      <c r="W206" s="207"/>
      <c r="X206" s="227">
        <f>Invulblad!L201</f>
        <v>0</v>
      </c>
      <c r="Y206" s="228">
        <f>Invulblad!M201</f>
        <v>0</v>
      </c>
      <c r="Z206" s="229">
        <f>Invulblad!N201</f>
        <v>0</v>
      </c>
      <c r="AA206" s="211"/>
      <c r="AB206" s="212">
        <f>Invulblad!O201</f>
        <v>0</v>
      </c>
    </row>
    <row r="207" spans="2:28" s="85" customFormat="1" ht="12.75" customHeight="1" x14ac:dyDescent="0.25">
      <c r="B207" s="213">
        <f>Invulblad!B202</f>
        <v>198</v>
      </c>
      <c r="C207" s="214">
        <f>Invulblad!C202</f>
        <v>0</v>
      </c>
      <c r="D207" s="214">
        <f>Invulblad!D202</f>
        <v>0</v>
      </c>
      <c r="E207" s="215">
        <f>Invulblad!E202</f>
        <v>0</v>
      </c>
      <c r="F207" s="215">
        <f>Invulblad!F202</f>
        <v>0</v>
      </c>
      <c r="G207" s="215">
        <f>Invulblad!G202</f>
        <v>0</v>
      </c>
      <c r="H207" s="216">
        <f>Invulblad!H202</f>
        <v>0</v>
      </c>
      <c r="I207" s="217">
        <f>Invulblad!I202</f>
        <v>0</v>
      </c>
      <c r="J207" s="198"/>
      <c r="K207" s="218">
        <f>'PO analyseblad'!J200</f>
        <v>0</v>
      </c>
      <c r="L207" s="219" t="b">
        <f>'PO analyseblad'!K200</f>
        <v>0</v>
      </c>
      <c r="M207" s="220">
        <f>'PO analyseblad'!L200</f>
        <v>0.7</v>
      </c>
      <c r="N207" s="221">
        <f>'PO analyseblad'!M200</f>
        <v>0</v>
      </c>
      <c r="O207" s="203"/>
      <c r="P207" s="218">
        <f>'PO analyseblad'!N200</f>
        <v>0</v>
      </c>
      <c r="Q207" s="222" t="b">
        <f>'PO analyseblad'!O200</f>
        <v>0</v>
      </c>
      <c r="R207" s="222">
        <f>'PO analyseblad'!P200</f>
        <v>0.3</v>
      </c>
      <c r="S207" s="223">
        <f>'PO analyseblad'!Q200</f>
        <v>0</v>
      </c>
      <c r="T207" s="224"/>
      <c r="U207" s="225">
        <f>'PO analyseblad'!R200</f>
        <v>0</v>
      </c>
      <c r="V207" s="226" t="b">
        <f>'PO analyseblad'!S200</f>
        <v>0</v>
      </c>
      <c r="W207" s="207"/>
      <c r="X207" s="227">
        <f>Invulblad!L202</f>
        <v>0</v>
      </c>
      <c r="Y207" s="228">
        <f>Invulblad!M202</f>
        <v>0</v>
      </c>
      <c r="Z207" s="229">
        <f>Invulblad!N202</f>
        <v>0</v>
      </c>
      <c r="AA207" s="211"/>
      <c r="AB207" s="212">
        <f>Invulblad!O202</f>
        <v>0</v>
      </c>
    </row>
    <row r="208" spans="2:28" s="85" customFormat="1" ht="12.75" customHeight="1" x14ac:dyDescent="0.25">
      <c r="B208" s="213">
        <f>Invulblad!B203</f>
        <v>199</v>
      </c>
      <c r="C208" s="214">
        <f>Invulblad!C203</f>
        <v>0</v>
      </c>
      <c r="D208" s="214">
        <f>Invulblad!D203</f>
        <v>0</v>
      </c>
      <c r="E208" s="215">
        <f>Invulblad!E203</f>
        <v>0</v>
      </c>
      <c r="F208" s="215">
        <f>Invulblad!F203</f>
        <v>0</v>
      </c>
      <c r="G208" s="215">
        <f>Invulblad!G203</f>
        <v>0</v>
      </c>
      <c r="H208" s="216">
        <f>Invulblad!H203</f>
        <v>0</v>
      </c>
      <c r="I208" s="217">
        <f>Invulblad!I203</f>
        <v>0</v>
      </c>
      <c r="J208" s="198"/>
      <c r="K208" s="218">
        <f>'PO analyseblad'!J201</f>
        <v>0</v>
      </c>
      <c r="L208" s="219" t="b">
        <f>'PO analyseblad'!K201</f>
        <v>0</v>
      </c>
      <c r="M208" s="220">
        <f>'PO analyseblad'!L201</f>
        <v>0.7</v>
      </c>
      <c r="N208" s="221">
        <f>'PO analyseblad'!M201</f>
        <v>0</v>
      </c>
      <c r="O208" s="203"/>
      <c r="P208" s="218">
        <f>'PO analyseblad'!N201</f>
        <v>0</v>
      </c>
      <c r="Q208" s="222" t="b">
        <f>'PO analyseblad'!O201</f>
        <v>0</v>
      </c>
      <c r="R208" s="222">
        <f>'PO analyseblad'!P201</f>
        <v>0.3</v>
      </c>
      <c r="S208" s="223">
        <f>'PO analyseblad'!Q201</f>
        <v>0</v>
      </c>
      <c r="T208" s="224"/>
      <c r="U208" s="225">
        <f>'PO analyseblad'!R201</f>
        <v>0</v>
      </c>
      <c r="V208" s="226" t="b">
        <f>'PO analyseblad'!S201</f>
        <v>0</v>
      </c>
      <c r="W208" s="207"/>
      <c r="X208" s="227">
        <f>Invulblad!L203</f>
        <v>0</v>
      </c>
      <c r="Y208" s="228">
        <f>Invulblad!M203</f>
        <v>0</v>
      </c>
      <c r="Z208" s="229">
        <f>Invulblad!N203</f>
        <v>0</v>
      </c>
      <c r="AA208" s="211"/>
      <c r="AB208" s="212">
        <f>Invulblad!O203</f>
        <v>0</v>
      </c>
    </row>
    <row r="209" spans="2:28" s="85" customFormat="1" ht="12.75" customHeight="1" x14ac:dyDescent="0.25">
      <c r="B209" s="213">
        <f>Invulblad!B204</f>
        <v>200</v>
      </c>
      <c r="C209" s="214">
        <f>Invulblad!C204</f>
        <v>0</v>
      </c>
      <c r="D209" s="214">
        <f>Invulblad!D204</f>
        <v>0</v>
      </c>
      <c r="E209" s="215">
        <f>Invulblad!E204</f>
        <v>0</v>
      </c>
      <c r="F209" s="215">
        <f>Invulblad!F204</f>
        <v>0</v>
      </c>
      <c r="G209" s="215">
        <f>Invulblad!G204</f>
        <v>0</v>
      </c>
      <c r="H209" s="216">
        <f>Invulblad!H204</f>
        <v>0</v>
      </c>
      <c r="I209" s="217">
        <f>Invulblad!I204</f>
        <v>0</v>
      </c>
      <c r="J209" s="198"/>
      <c r="K209" s="218">
        <f>'PO analyseblad'!J202</f>
        <v>0</v>
      </c>
      <c r="L209" s="219" t="b">
        <f>'PO analyseblad'!K202</f>
        <v>0</v>
      </c>
      <c r="M209" s="220">
        <f>'PO analyseblad'!L202</f>
        <v>0.7</v>
      </c>
      <c r="N209" s="221">
        <f>'PO analyseblad'!M202</f>
        <v>0</v>
      </c>
      <c r="O209" s="203"/>
      <c r="P209" s="218">
        <f>'PO analyseblad'!N202</f>
        <v>0</v>
      </c>
      <c r="Q209" s="222" t="b">
        <f>'PO analyseblad'!O202</f>
        <v>0</v>
      </c>
      <c r="R209" s="222">
        <f>'PO analyseblad'!P202</f>
        <v>0.3</v>
      </c>
      <c r="S209" s="223">
        <f>'PO analyseblad'!Q202</f>
        <v>0</v>
      </c>
      <c r="T209" s="224"/>
      <c r="U209" s="225">
        <f>'PO analyseblad'!R202</f>
        <v>0</v>
      </c>
      <c r="V209" s="226" t="b">
        <f>'PO analyseblad'!S202</f>
        <v>0</v>
      </c>
      <c r="W209" s="207"/>
      <c r="X209" s="227">
        <f>Invulblad!L204</f>
        <v>0</v>
      </c>
      <c r="Y209" s="228">
        <f>Invulblad!M204</f>
        <v>0</v>
      </c>
      <c r="Z209" s="229">
        <f>Invulblad!N204</f>
        <v>0</v>
      </c>
      <c r="AA209" s="211"/>
      <c r="AB209" s="212">
        <f>Invulblad!O204</f>
        <v>0</v>
      </c>
    </row>
    <row r="210" spans="2:28" s="85" customFormat="1" ht="12.75" customHeight="1" x14ac:dyDescent="0.25">
      <c r="B210" s="213">
        <f>Invulblad!B205</f>
        <v>201</v>
      </c>
      <c r="C210" s="214">
        <f>Invulblad!C205</f>
        <v>0</v>
      </c>
      <c r="D210" s="214">
        <f>Invulblad!D205</f>
        <v>0</v>
      </c>
      <c r="E210" s="215">
        <f>Invulblad!E205</f>
        <v>0</v>
      </c>
      <c r="F210" s="215">
        <f>Invulblad!F205</f>
        <v>0</v>
      </c>
      <c r="G210" s="215">
        <f>Invulblad!G205</f>
        <v>0</v>
      </c>
      <c r="H210" s="216">
        <f>Invulblad!H205</f>
        <v>0</v>
      </c>
      <c r="I210" s="217">
        <f>Invulblad!I205</f>
        <v>0</v>
      </c>
      <c r="J210" s="198"/>
      <c r="K210" s="218">
        <f>'PO analyseblad'!J203</f>
        <v>0</v>
      </c>
      <c r="L210" s="219" t="b">
        <f>'PO analyseblad'!K203</f>
        <v>0</v>
      </c>
      <c r="M210" s="220">
        <f>'PO analyseblad'!L203</f>
        <v>0.7</v>
      </c>
      <c r="N210" s="221">
        <f>'PO analyseblad'!M203</f>
        <v>0</v>
      </c>
      <c r="O210" s="203"/>
      <c r="P210" s="218">
        <f>'PO analyseblad'!N203</f>
        <v>0</v>
      </c>
      <c r="Q210" s="222" t="b">
        <f>'PO analyseblad'!O203</f>
        <v>0</v>
      </c>
      <c r="R210" s="222">
        <f>'PO analyseblad'!P203</f>
        <v>0.3</v>
      </c>
      <c r="S210" s="223">
        <f>'PO analyseblad'!Q203</f>
        <v>0</v>
      </c>
      <c r="T210" s="224"/>
      <c r="U210" s="225">
        <f>'PO analyseblad'!R203</f>
        <v>0</v>
      </c>
      <c r="V210" s="226" t="b">
        <f>'PO analyseblad'!S203</f>
        <v>0</v>
      </c>
      <c r="W210" s="207"/>
      <c r="X210" s="227">
        <f>Invulblad!L205</f>
        <v>0</v>
      </c>
      <c r="Y210" s="228">
        <f>Invulblad!M205</f>
        <v>0</v>
      </c>
      <c r="Z210" s="229">
        <f>Invulblad!N205</f>
        <v>0</v>
      </c>
      <c r="AA210" s="211"/>
      <c r="AB210" s="212">
        <f>Invulblad!O205</f>
        <v>0</v>
      </c>
    </row>
    <row r="211" spans="2:28" s="85" customFormat="1" ht="12.75" customHeight="1" x14ac:dyDescent="0.25">
      <c r="B211" s="213">
        <f>Invulblad!B206</f>
        <v>202</v>
      </c>
      <c r="C211" s="214">
        <f>Invulblad!C206</f>
        <v>0</v>
      </c>
      <c r="D211" s="214">
        <f>Invulblad!D206</f>
        <v>0</v>
      </c>
      <c r="E211" s="215">
        <f>Invulblad!E206</f>
        <v>0</v>
      </c>
      <c r="F211" s="215">
        <f>Invulblad!F206</f>
        <v>0</v>
      </c>
      <c r="G211" s="215">
        <f>Invulblad!G206</f>
        <v>0</v>
      </c>
      <c r="H211" s="216">
        <f>Invulblad!H206</f>
        <v>0</v>
      </c>
      <c r="I211" s="217">
        <f>Invulblad!I206</f>
        <v>0</v>
      </c>
      <c r="J211" s="198"/>
      <c r="K211" s="218">
        <f>'PO analyseblad'!J204</f>
        <v>0</v>
      </c>
      <c r="L211" s="219" t="b">
        <f>'PO analyseblad'!K204</f>
        <v>0</v>
      </c>
      <c r="M211" s="220">
        <f>'PO analyseblad'!L204</f>
        <v>0.7</v>
      </c>
      <c r="N211" s="221">
        <f>'PO analyseblad'!M204</f>
        <v>0</v>
      </c>
      <c r="O211" s="203"/>
      <c r="P211" s="218">
        <f>'PO analyseblad'!N204</f>
        <v>0</v>
      </c>
      <c r="Q211" s="222" t="b">
        <f>'PO analyseblad'!O204</f>
        <v>0</v>
      </c>
      <c r="R211" s="222">
        <f>'PO analyseblad'!P204</f>
        <v>0.3</v>
      </c>
      <c r="S211" s="223">
        <f>'PO analyseblad'!Q204</f>
        <v>0</v>
      </c>
      <c r="T211" s="224"/>
      <c r="U211" s="225">
        <f>'PO analyseblad'!R204</f>
        <v>0</v>
      </c>
      <c r="V211" s="226" t="b">
        <f>'PO analyseblad'!S204</f>
        <v>0</v>
      </c>
      <c r="W211" s="207"/>
      <c r="X211" s="227">
        <f>Invulblad!L206</f>
        <v>0</v>
      </c>
      <c r="Y211" s="228">
        <f>Invulblad!M206</f>
        <v>0</v>
      </c>
      <c r="Z211" s="229">
        <f>Invulblad!N206</f>
        <v>0</v>
      </c>
      <c r="AA211" s="211"/>
      <c r="AB211" s="212">
        <f>Invulblad!O206</f>
        <v>0</v>
      </c>
    </row>
    <row r="212" spans="2:28" s="85" customFormat="1" ht="12.75" customHeight="1" x14ac:dyDescent="0.25">
      <c r="B212" s="213">
        <f>Invulblad!B207</f>
        <v>203</v>
      </c>
      <c r="C212" s="214">
        <f>Invulblad!C207</f>
        <v>0</v>
      </c>
      <c r="D212" s="214">
        <f>Invulblad!D207</f>
        <v>0</v>
      </c>
      <c r="E212" s="215">
        <f>Invulblad!E207</f>
        <v>0</v>
      </c>
      <c r="F212" s="215">
        <f>Invulblad!F207</f>
        <v>0</v>
      </c>
      <c r="G212" s="215">
        <f>Invulblad!G207</f>
        <v>0</v>
      </c>
      <c r="H212" s="216">
        <f>Invulblad!H207</f>
        <v>0</v>
      </c>
      <c r="I212" s="217">
        <f>Invulblad!I207</f>
        <v>0</v>
      </c>
      <c r="J212" s="198"/>
      <c r="K212" s="218">
        <f>'PO analyseblad'!J205</f>
        <v>0</v>
      </c>
      <c r="L212" s="219" t="b">
        <f>'PO analyseblad'!K205</f>
        <v>0</v>
      </c>
      <c r="M212" s="220">
        <f>'PO analyseblad'!L205</f>
        <v>0.7</v>
      </c>
      <c r="N212" s="221">
        <f>'PO analyseblad'!M205</f>
        <v>0</v>
      </c>
      <c r="O212" s="203"/>
      <c r="P212" s="218">
        <f>'PO analyseblad'!N205</f>
        <v>0</v>
      </c>
      <c r="Q212" s="222" t="b">
        <f>'PO analyseblad'!O205</f>
        <v>0</v>
      </c>
      <c r="R212" s="222">
        <f>'PO analyseblad'!P205</f>
        <v>0.3</v>
      </c>
      <c r="S212" s="223">
        <f>'PO analyseblad'!Q205</f>
        <v>0</v>
      </c>
      <c r="T212" s="224"/>
      <c r="U212" s="225">
        <f>'PO analyseblad'!R205</f>
        <v>0</v>
      </c>
      <c r="V212" s="226" t="b">
        <f>'PO analyseblad'!S205</f>
        <v>0</v>
      </c>
      <c r="W212" s="207"/>
      <c r="X212" s="227">
        <f>Invulblad!L207</f>
        <v>0</v>
      </c>
      <c r="Y212" s="228">
        <f>Invulblad!M207</f>
        <v>0</v>
      </c>
      <c r="Z212" s="229">
        <f>Invulblad!N207</f>
        <v>0</v>
      </c>
      <c r="AA212" s="211"/>
      <c r="AB212" s="212">
        <f>Invulblad!O207</f>
        <v>0</v>
      </c>
    </row>
    <row r="213" spans="2:28" s="85" customFormat="1" ht="12.75" customHeight="1" x14ac:dyDescent="0.25">
      <c r="B213" s="213">
        <f>Invulblad!B208</f>
        <v>204</v>
      </c>
      <c r="C213" s="214">
        <f>Invulblad!C208</f>
        <v>0</v>
      </c>
      <c r="D213" s="214">
        <f>Invulblad!D208</f>
        <v>0</v>
      </c>
      <c r="E213" s="215">
        <f>Invulblad!E208</f>
        <v>0</v>
      </c>
      <c r="F213" s="215">
        <f>Invulblad!F208</f>
        <v>0</v>
      </c>
      <c r="G213" s="215">
        <f>Invulblad!G208</f>
        <v>0</v>
      </c>
      <c r="H213" s="216">
        <f>Invulblad!H208</f>
        <v>0</v>
      </c>
      <c r="I213" s="217">
        <f>Invulblad!I208</f>
        <v>0</v>
      </c>
      <c r="J213" s="198"/>
      <c r="K213" s="218">
        <f>'PO analyseblad'!J206</f>
        <v>0</v>
      </c>
      <c r="L213" s="219" t="b">
        <f>'PO analyseblad'!K206</f>
        <v>0</v>
      </c>
      <c r="M213" s="220">
        <f>'PO analyseblad'!L206</f>
        <v>0.7</v>
      </c>
      <c r="N213" s="221">
        <f>'PO analyseblad'!M206</f>
        <v>0</v>
      </c>
      <c r="O213" s="203"/>
      <c r="P213" s="218">
        <f>'PO analyseblad'!N206</f>
        <v>0</v>
      </c>
      <c r="Q213" s="222" t="b">
        <f>'PO analyseblad'!O206</f>
        <v>0</v>
      </c>
      <c r="R213" s="222">
        <f>'PO analyseblad'!P206</f>
        <v>0.3</v>
      </c>
      <c r="S213" s="223">
        <f>'PO analyseblad'!Q206</f>
        <v>0</v>
      </c>
      <c r="T213" s="224"/>
      <c r="U213" s="225">
        <f>'PO analyseblad'!R206</f>
        <v>0</v>
      </c>
      <c r="V213" s="226" t="b">
        <f>'PO analyseblad'!S206</f>
        <v>0</v>
      </c>
      <c r="W213" s="207"/>
      <c r="X213" s="227">
        <f>Invulblad!L208</f>
        <v>0</v>
      </c>
      <c r="Y213" s="228">
        <f>Invulblad!M208</f>
        <v>0</v>
      </c>
      <c r="Z213" s="229">
        <f>Invulblad!N208</f>
        <v>0</v>
      </c>
      <c r="AA213" s="211"/>
      <c r="AB213" s="212">
        <f>Invulblad!O208</f>
        <v>0</v>
      </c>
    </row>
    <row r="214" spans="2:28" s="85" customFormat="1" ht="12.75" customHeight="1" x14ac:dyDescent="0.25">
      <c r="B214" s="213">
        <f>Invulblad!B209</f>
        <v>205</v>
      </c>
      <c r="C214" s="214">
        <f>Invulblad!C209</f>
        <v>0</v>
      </c>
      <c r="D214" s="214">
        <f>Invulblad!D209</f>
        <v>0</v>
      </c>
      <c r="E214" s="215">
        <f>Invulblad!E209</f>
        <v>0</v>
      </c>
      <c r="F214" s="215">
        <f>Invulblad!F209</f>
        <v>0</v>
      </c>
      <c r="G214" s="215">
        <f>Invulblad!G209</f>
        <v>0</v>
      </c>
      <c r="H214" s="216">
        <f>Invulblad!H209</f>
        <v>0</v>
      </c>
      <c r="I214" s="217">
        <f>Invulblad!I209</f>
        <v>0</v>
      </c>
      <c r="J214" s="198"/>
      <c r="K214" s="218">
        <f>'PO analyseblad'!J207</f>
        <v>0</v>
      </c>
      <c r="L214" s="219" t="b">
        <f>'PO analyseblad'!K207</f>
        <v>0</v>
      </c>
      <c r="M214" s="220">
        <f>'PO analyseblad'!L207</f>
        <v>0.7</v>
      </c>
      <c r="N214" s="221">
        <f>'PO analyseblad'!M207</f>
        <v>0</v>
      </c>
      <c r="O214" s="203"/>
      <c r="P214" s="218">
        <f>'PO analyseblad'!N207</f>
        <v>0</v>
      </c>
      <c r="Q214" s="222" t="b">
        <f>'PO analyseblad'!O207</f>
        <v>0</v>
      </c>
      <c r="R214" s="222">
        <f>'PO analyseblad'!P207</f>
        <v>0.3</v>
      </c>
      <c r="S214" s="223">
        <f>'PO analyseblad'!Q207</f>
        <v>0</v>
      </c>
      <c r="T214" s="224"/>
      <c r="U214" s="225">
        <f>'PO analyseblad'!R207</f>
        <v>0</v>
      </c>
      <c r="V214" s="226" t="b">
        <f>'PO analyseblad'!S207</f>
        <v>0</v>
      </c>
      <c r="W214" s="207"/>
      <c r="X214" s="227">
        <f>Invulblad!L209</f>
        <v>0</v>
      </c>
      <c r="Y214" s="228">
        <f>Invulblad!M209</f>
        <v>0</v>
      </c>
      <c r="Z214" s="229">
        <f>Invulblad!N209</f>
        <v>0</v>
      </c>
      <c r="AA214" s="211"/>
      <c r="AB214" s="212">
        <f>Invulblad!O209</f>
        <v>0</v>
      </c>
    </row>
    <row r="215" spans="2:28" s="85" customFormat="1" ht="12.75" customHeight="1" x14ac:dyDescent="0.25">
      <c r="B215" s="213">
        <f>Invulblad!B210</f>
        <v>206</v>
      </c>
      <c r="C215" s="214">
        <f>Invulblad!C210</f>
        <v>0</v>
      </c>
      <c r="D215" s="214">
        <f>Invulblad!D210</f>
        <v>0</v>
      </c>
      <c r="E215" s="215">
        <f>Invulblad!E210</f>
        <v>0</v>
      </c>
      <c r="F215" s="215">
        <f>Invulblad!F210</f>
        <v>0</v>
      </c>
      <c r="G215" s="215">
        <f>Invulblad!G210</f>
        <v>0</v>
      </c>
      <c r="H215" s="216">
        <f>Invulblad!H210</f>
        <v>0</v>
      </c>
      <c r="I215" s="217">
        <f>Invulblad!I210</f>
        <v>0</v>
      </c>
      <c r="J215" s="198"/>
      <c r="K215" s="218">
        <f>'PO analyseblad'!J208</f>
        <v>0</v>
      </c>
      <c r="L215" s="219" t="b">
        <f>'PO analyseblad'!K208</f>
        <v>0</v>
      </c>
      <c r="M215" s="220">
        <f>'PO analyseblad'!L208</f>
        <v>0.7</v>
      </c>
      <c r="N215" s="221">
        <f>'PO analyseblad'!M208</f>
        <v>0</v>
      </c>
      <c r="O215" s="203"/>
      <c r="P215" s="218">
        <f>'PO analyseblad'!N208</f>
        <v>0</v>
      </c>
      <c r="Q215" s="222" t="b">
        <f>'PO analyseblad'!O208</f>
        <v>0</v>
      </c>
      <c r="R215" s="222">
        <f>'PO analyseblad'!P208</f>
        <v>0.3</v>
      </c>
      <c r="S215" s="223">
        <f>'PO analyseblad'!Q208</f>
        <v>0</v>
      </c>
      <c r="T215" s="224"/>
      <c r="U215" s="225">
        <f>'PO analyseblad'!R208</f>
        <v>0</v>
      </c>
      <c r="V215" s="226" t="b">
        <f>'PO analyseblad'!S208</f>
        <v>0</v>
      </c>
      <c r="W215" s="207"/>
      <c r="X215" s="227">
        <f>Invulblad!L210</f>
        <v>0</v>
      </c>
      <c r="Y215" s="228">
        <f>Invulblad!M210</f>
        <v>0</v>
      </c>
      <c r="Z215" s="229">
        <f>Invulblad!N210</f>
        <v>0</v>
      </c>
      <c r="AA215" s="211"/>
      <c r="AB215" s="212">
        <f>Invulblad!O210</f>
        <v>0</v>
      </c>
    </row>
    <row r="216" spans="2:28" s="85" customFormat="1" ht="12.75" customHeight="1" x14ac:dyDescent="0.25">
      <c r="B216" s="213">
        <f>Invulblad!B211</f>
        <v>207</v>
      </c>
      <c r="C216" s="214">
        <f>Invulblad!C211</f>
        <v>0</v>
      </c>
      <c r="D216" s="214">
        <f>Invulblad!D211</f>
        <v>0</v>
      </c>
      <c r="E216" s="215">
        <f>Invulblad!E211</f>
        <v>0</v>
      </c>
      <c r="F216" s="215">
        <f>Invulblad!F211</f>
        <v>0</v>
      </c>
      <c r="G216" s="215">
        <f>Invulblad!G211</f>
        <v>0</v>
      </c>
      <c r="H216" s="216">
        <f>Invulblad!H211</f>
        <v>0</v>
      </c>
      <c r="I216" s="217">
        <f>Invulblad!I211</f>
        <v>0</v>
      </c>
      <c r="J216" s="198"/>
      <c r="K216" s="218">
        <f>'PO analyseblad'!J209</f>
        <v>0</v>
      </c>
      <c r="L216" s="219" t="b">
        <f>'PO analyseblad'!K209</f>
        <v>0</v>
      </c>
      <c r="M216" s="220">
        <f>'PO analyseblad'!L209</f>
        <v>0.7</v>
      </c>
      <c r="N216" s="221">
        <f>'PO analyseblad'!M209</f>
        <v>0</v>
      </c>
      <c r="O216" s="203"/>
      <c r="P216" s="218">
        <f>'PO analyseblad'!N209</f>
        <v>0</v>
      </c>
      <c r="Q216" s="222" t="b">
        <f>'PO analyseblad'!O209</f>
        <v>0</v>
      </c>
      <c r="R216" s="222">
        <f>'PO analyseblad'!P209</f>
        <v>0.3</v>
      </c>
      <c r="S216" s="223">
        <f>'PO analyseblad'!Q209</f>
        <v>0</v>
      </c>
      <c r="T216" s="224"/>
      <c r="U216" s="225">
        <f>'PO analyseblad'!R209</f>
        <v>0</v>
      </c>
      <c r="V216" s="226" t="b">
        <f>'PO analyseblad'!S209</f>
        <v>0</v>
      </c>
      <c r="W216" s="207"/>
      <c r="X216" s="227">
        <f>Invulblad!L211</f>
        <v>0</v>
      </c>
      <c r="Y216" s="228">
        <f>Invulblad!M211</f>
        <v>0</v>
      </c>
      <c r="Z216" s="229">
        <f>Invulblad!N211</f>
        <v>0</v>
      </c>
      <c r="AA216" s="211"/>
      <c r="AB216" s="212">
        <f>Invulblad!O211</f>
        <v>0</v>
      </c>
    </row>
    <row r="217" spans="2:28" s="85" customFormat="1" ht="12.75" customHeight="1" x14ac:dyDescent="0.25">
      <c r="B217" s="213">
        <f>Invulblad!B212</f>
        <v>208</v>
      </c>
      <c r="C217" s="214">
        <f>Invulblad!C212</f>
        <v>0</v>
      </c>
      <c r="D217" s="214">
        <f>Invulblad!D212</f>
        <v>0</v>
      </c>
      <c r="E217" s="215">
        <f>Invulblad!E212</f>
        <v>0</v>
      </c>
      <c r="F217" s="215">
        <f>Invulblad!F212</f>
        <v>0</v>
      </c>
      <c r="G217" s="215">
        <f>Invulblad!G212</f>
        <v>0</v>
      </c>
      <c r="H217" s="216">
        <f>Invulblad!H212</f>
        <v>0</v>
      </c>
      <c r="I217" s="217">
        <f>Invulblad!I212</f>
        <v>0</v>
      </c>
      <c r="J217" s="198"/>
      <c r="K217" s="218">
        <f>'PO analyseblad'!J210</f>
        <v>0</v>
      </c>
      <c r="L217" s="219" t="b">
        <f>'PO analyseblad'!K210</f>
        <v>0</v>
      </c>
      <c r="M217" s="220">
        <f>'PO analyseblad'!L210</f>
        <v>0.7</v>
      </c>
      <c r="N217" s="221">
        <f>'PO analyseblad'!M210</f>
        <v>0</v>
      </c>
      <c r="O217" s="203"/>
      <c r="P217" s="218">
        <f>'PO analyseblad'!N210</f>
        <v>0</v>
      </c>
      <c r="Q217" s="222" t="b">
        <f>'PO analyseblad'!O210</f>
        <v>0</v>
      </c>
      <c r="R217" s="222">
        <f>'PO analyseblad'!P210</f>
        <v>0.3</v>
      </c>
      <c r="S217" s="223">
        <f>'PO analyseblad'!Q210</f>
        <v>0</v>
      </c>
      <c r="T217" s="224"/>
      <c r="U217" s="225">
        <f>'PO analyseblad'!R210</f>
        <v>0</v>
      </c>
      <c r="V217" s="226" t="b">
        <f>'PO analyseblad'!S210</f>
        <v>0</v>
      </c>
      <c r="W217" s="207"/>
      <c r="X217" s="227">
        <f>Invulblad!L212</f>
        <v>0</v>
      </c>
      <c r="Y217" s="228">
        <f>Invulblad!M212</f>
        <v>0</v>
      </c>
      <c r="Z217" s="229">
        <f>Invulblad!N212</f>
        <v>0</v>
      </c>
      <c r="AA217" s="211"/>
      <c r="AB217" s="212">
        <f>Invulblad!O212</f>
        <v>0</v>
      </c>
    </row>
    <row r="218" spans="2:28" s="85" customFormat="1" ht="12.75" customHeight="1" x14ac:dyDescent="0.25">
      <c r="B218" s="213">
        <f>Invulblad!B213</f>
        <v>209</v>
      </c>
      <c r="C218" s="214">
        <f>Invulblad!C213</f>
        <v>0</v>
      </c>
      <c r="D218" s="214">
        <f>Invulblad!D213</f>
        <v>0</v>
      </c>
      <c r="E218" s="215">
        <f>Invulblad!E213</f>
        <v>0</v>
      </c>
      <c r="F218" s="215">
        <f>Invulblad!F213</f>
        <v>0</v>
      </c>
      <c r="G218" s="215">
        <f>Invulblad!G213</f>
        <v>0</v>
      </c>
      <c r="H218" s="216">
        <f>Invulblad!H213</f>
        <v>0</v>
      </c>
      <c r="I218" s="217">
        <f>Invulblad!I213</f>
        <v>0</v>
      </c>
      <c r="J218" s="198"/>
      <c r="K218" s="218">
        <f>'PO analyseblad'!J211</f>
        <v>0</v>
      </c>
      <c r="L218" s="219" t="b">
        <f>'PO analyseblad'!K211</f>
        <v>0</v>
      </c>
      <c r="M218" s="220">
        <f>'PO analyseblad'!L211</f>
        <v>0.7</v>
      </c>
      <c r="N218" s="221">
        <f>'PO analyseblad'!M211</f>
        <v>0</v>
      </c>
      <c r="O218" s="203"/>
      <c r="P218" s="218">
        <f>'PO analyseblad'!N211</f>
        <v>0</v>
      </c>
      <c r="Q218" s="222" t="b">
        <f>'PO analyseblad'!O211</f>
        <v>0</v>
      </c>
      <c r="R218" s="222">
        <f>'PO analyseblad'!P211</f>
        <v>0.3</v>
      </c>
      <c r="S218" s="223">
        <f>'PO analyseblad'!Q211</f>
        <v>0</v>
      </c>
      <c r="T218" s="224"/>
      <c r="U218" s="225">
        <f>'PO analyseblad'!R211</f>
        <v>0</v>
      </c>
      <c r="V218" s="226" t="b">
        <f>'PO analyseblad'!S211</f>
        <v>0</v>
      </c>
      <c r="W218" s="207"/>
      <c r="X218" s="227">
        <f>Invulblad!L213</f>
        <v>0</v>
      </c>
      <c r="Y218" s="228">
        <f>Invulblad!M213</f>
        <v>0</v>
      </c>
      <c r="Z218" s="229">
        <f>Invulblad!N213</f>
        <v>0</v>
      </c>
      <c r="AA218" s="211"/>
      <c r="AB218" s="212">
        <f>Invulblad!O213</f>
        <v>0</v>
      </c>
    </row>
    <row r="219" spans="2:28" s="85" customFormat="1" ht="12.75" customHeight="1" x14ac:dyDescent="0.25">
      <c r="B219" s="213">
        <f>Invulblad!B214</f>
        <v>210</v>
      </c>
      <c r="C219" s="214">
        <f>Invulblad!C214</f>
        <v>0</v>
      </c>
      <c r="D219" s="214">
        <f>Invulblad!D214</f>
        <v>0</v>
      </c>
      <c r="E219" s="215">
        <f>Invulblad!E214</f>
        <v>0</v>
      </c>
      <c r="F219" s="215">
        <f>Invulblad!F214</f>
        <v>0</v>
      </c>
      <c r="G219" s="215">
        <f>Invulblad!G214</f>
        <v>0</v>
      </c>
      <c r="H219" s="216">
        <f>Invulblad!H214</f>
        <v>0</v>
      </c>
      <c r="I219" s="217">
        <f>Invulblad!I214</f>
        <v>0</v>
      </c>
      <c r="J219" s="198"/>
      <c r="K219" s="218">
        <f>'PO analyseblad'!J212</f>
        <v>0</v>
      </c>
      <c r="L219" s="219" t="b">
        <f>'PO analyseblad'!K212</f>
        <v>0</v>
      </c>
      <c r="M219" s="220">
        <f>'PO analyseblad'!L212</f>
        <v>0.7</v>
      </c>
      <c r="N219" s="221">
        <f>'PO analyseblad'!M212</f>
        <v>0</v>
      </c>
      <c r="O219" s="203"/>
      <c r="P219" s="218">
        <f>'PO analyseblad'!N212</f>
        <v>0</v>
      </c>
      <c r="Q219" s="222" t="b">
        <f>'PO analyseblad'!O212</f>
        <v>0</v>
      </c>
      <c r="R219" s="222">
        <f>'PO analyseblad'!P212</f>
        <v>0.3</v>
      </c>
      <c r="S219" s="223">
        <f>'PO analyseblad'!Q212</f>
        <v>0</v>
      </c>
      <c r="T219" s="224"/>
      <c r="U219" s="225">
        <f>'PO analyseblad'!R212</f>
        <v>0</v>
      </c>
      <c r="V219" s="226" t="b">
        <f>'PO analyseblad'!S212</f>
        <v>0</v>
      </c>
      <c r="W219" s="207"/>
      <c r="X219" s="227">
        <f>Invulblad!L214</f>
        <v>0</v>
      </c>
      <c r="Y219" s="228">
        <f>Invulblad!M214</f>
        <v>0</v>
      </c>
      <c r="Z219" s="229">
        <f>Invulblad!N214</f>
        <v>0</v>
      </c>
      <c r="AA219" s="211"/>
      <c r="AB219" s="212">
        <f>Invulblad!O214</f>
        <v>0</v>
      </c>
    </row>
    <row r="220" spans="2:28" s="85" customFormat="1" ht="12.75" customHeight="1" x14ac:dyDescent="0.25">
      <c r="B220" s="213">
        <f>Invulblad!B215</f>
        <v>211</v>
      </c>
      <c r="C220" s="214">
        <f>Invulblad!C215</f>
        <v>0</v>
      </c>
      <c r="D220" s="214">
        <f>Invulblad!D215</f>
        <v>0</v>
      </c>
      <c r="E220" s="215">
        <f>Invulblad!E215</f>
        <v>0</v>
      </c>
      <c r="F220" s="215">
        <f>Invulblad!F215</f>
        <v>0</v>
      </c>
      <c r="G220" s="215">
        <f>Invulblad!G215</f>
        <v>0</v>
      </c>
      <c r="H220" s="216">
        <f>Invulblad!H215</f>
        <v>0</v>
      </c>
      <c r="I220" s="217">
        <f>Invulblad!I215</f>
        <v>0</v>
      </c>
      <c r="J220" s="198"/>
      <c r="K220" s="218">
        <f>'PO analyseblad'!J213</f>
        <v>0</v>
      </c>
      <c r="L220" s="219" t="b">
        <f>'PO analyseblad'!K213</f>
        <v>0</v>
      </c>
      <c r="M220" s="220">
        <f>'PO analyseblad'!L213</f>
        <v>0.7</v>
      </c>
      <c r="N220" s="221">
        <f>'PO analyseblad'!M213</f>
        <v>0</v>
      </c>
      <c r="O220" s="203"/>
      <c r="P220" s="218">
        <f>'PO analyseblad'!N213</f>
        <v>0</v>
      </c>
      <c r="Q220" s="222" t="b">
        <f>'PO analyseblad'!O213</f>
        <v>0</v>
      </c>
      <c r="R220" s="222">
        <f>'PO analyseblad'!P213</f>
        <v>0.3</v>
      </c>
      <c r="S220" s="223">
        <f>'PO analyseblad'!Q213</f>
        <v>0</v>
      </c>
      <c r="T220" s="224"/>
      <c r="U220" s="225">
        <f>'PO analyseblad'!R213</f>
        <v>0</v>
      </c>
      <c r="V220" s="226" t="b">
        <f>'PO analyseblad'!S213</f>
        <v>0</v>
      </c>
      <c r="W220" s="207"/>
      <c r="X220" s="227">
        <f>Invulblad!L215</f>
        <v>0</v>
      </c>
      <c r="Y220" s="228">
        <f>Invulblad!M215</f>
        <v>0</v>
      </c>
      <c r="Z220" s="229">
        <f>Invulblad!N215</f>
        <v>0</v>
      </c>
      <c r="AA220" s="211"/>
      <c r="AB220" s="212">
        <f>Invulblad!O215</f>
        <v>0</v>
      </c>
    </row>
    <row r="221" spans="2:28" s="85" customFormat="1" ht="12.75" customHeight="1" x14ac:dyDescent="0.25">
      <c r="B221" s="213">
        <f>Invulblad!B216</f>
        <v>212</v>
      </c>
      <c r="C221" s="214">
        <f>Invulblad!C216</f>
        <v>0</v>
      </c>
      <c r="D221" s="214">
        <f>Invulblad!D216</f>
        <v>0</v>
      </c>
      <c r="E221" s="215">
        <f>Invulblad!E216</f>
        <v>0</v>
      </c>
      <c r="F221" s="215">
        <f>Invulblad!F216</f>
        <v>0</v>
      </c>
      <c r="G221" s="215">
        <f>Invulblad!G216</f>
        <v>0</v>
      </c>
      <c r="H221" s="216">
        <f>Invulblad!H216</f>
        <v>0</v>
      </c>
      <c r="I221" s="217">
        <f>Invulblad!I216</f>
        <v>0</v>
      </c>
      <c r="J221" s="198"/>
      <c r="K221" s="218">
        <f>'PO analyseblad'!J214</f>
        <v>0</v>
      </c>
      <c r="L221" s="219" t="b">
        <f>'PO analyseblad'!K214</f>
        <v>0</v>
      </c>
      <c r="M221" s="220">
        <f>'PO analyseblad'!L214</f>
        <v>0.7</v>
      </c>
      <c r="N221" s="221">
        <f>'PO analyseblad'!M214</f>
        <v>0</v>
      </c>
      <c r="O221" s="203"/>
      <c r="P221" s="218">
        <f>'PO analyseblad'!N214</f>
        <v>0</v>
      </c>
      <c r="Q221" s="222" t="b">
        <f>'PO analyseblad'!O214</f>
        <v>0</v>
      </c>
      <c r="R221" s="222">
        <f>'PO analyseblad'!P214</f>
        <v>0.3</v>
      </c>
      <c r="S221" s="223">
        <f>'PO analyseblad'!Q214</f>
        <v>0</v>
      </c>
      <c r="T221" s="224"/>
      <c r="U221" s="225">
        <f>'PO analyseblad'!R214</f>
        <v>0</v>
      </c>
      <c r="V221" s="226" t="b">
        <f>'PO analyseblad'!S214</f>
        <v>0</v>
      </c>
      <c r="W221" s="207"/>
      <c r="X221" s="227">
        <f>Invulblad!L216</f>
        <v>0</v>
      </c>
      <c r="Y221" s="228">
        <f>Invulblad!M216</f>
        <v>0</v>
      </c>
      <c r="Z221" s="229">
        <f>Invulblad!N216</f>
        <v>0</v>
      </c>
      <c r="AA221" s="211"/>
      <c r="AB221" s="212">
        <f>Invulblad!O216</f>
        <v>0</v>
      </c>
    </row>
    <row r="222" spans="2:28" s="85" customFormat="1" ht="12.75" customHeight="1" x14ac:dyDescent="0.25">
      <c r="B222" s="213">
        <f>Invulblad!B217</f>
        <v>213</v>
      </c>
      <c r="C222" s="214">
        <f>Invulblad!C217</f>
        <v>0</v>
      </c>
      <c r="D222" s="214">
        <f>Invulblad!D217</f>
        <v>0</v>
      </c>
      <c r="E222" s="215">
        <f>Invulblad!E217</f>
        <v>0</v>
      </c>
      <c r="F222" s="215">
        <f>Invulblad!F217</f>
        <v>0</v>
      </c>
      <c r="G222" s="215">
        <f>Invulblad!G217</f>
        <v>0</v>
      </c>
      <c r="H222" s="216">
        <f>Invulblad!H217</f>
        <v>0</v>
      </c>
      <c r="I222" s="217">
        <f>Invulblad!I217</f>
        <v>0</v>
      </c>
      <c r="J222" s="198"/>
      <c r="K222" s="218">
        <f>'PO analyseblad'!J215</f>
        <v>0</v>
      </c>
      <c r="L222" s="219" t="b">
        <f>'PO analyseblad'!K215</f>
        <v>0</v>
      </c>
      <c r="M222" s="220">
        <f>'PO analyseblad'!L215</f>
        <v>0.7</v>
      </c>
      <c r="N222" s="221">
        <f>'PO analyseblad'!M215</f>
        <v>0</v>
      </c>
      <c r="O222" s="203"/>
      <c r="P222" s="218">
        <f>'PO analyseblad'!N215</f>
        <v>0</v>
      </c>
      <c r="Q222" s="222" t="b">
        <f>'PO analyseblad'!O215</f>
        <v>0</v>
      </c>
      <c r="R222" s="222">
        <f>'PO analyseblad'!P215</f>
        <v>0.3</v>
      </c>
      <c r="S222" s="223">
        <f>'PO analyseblad'!Q215</f>
        <v>0</v>
      </c>
      <c r="T222" s="224"/>
      <c r="U222" s="225">
        <f>'PO analyseblad'!R215</f>
        <v>0</v>
      </c>
      <c r="V222" s="226" t="b">
        <f>'PO analyseblad'!S215</f>
        <v>0</v>
      </c>
      <c r="W222" s="207"/>
      <c r="X222" s="227">
        <f>Invulblad!L217</f>
        <v>0</v>
      </c>
      <c r="Y222" s="228">
        <f>Invulblad!M217</f>
        <v>0</v>
      </c>
      <c r="Z222" s="229">
        <f>Invulblad!N217</f>
        <v>0</v>
      </c>
      <c r="AA222" s="211"/>
      <c r="AB222" s="212">
        <f>Invulblad!O217</f>
        <v>0</v>
      </c>
    </row>
    <row r="223" spans="2:28" s="85" customFormat="1" ht="12.75" customHeight="1" x14ac:dyDescent="0.25">
      <c r="B223" s="213">
        <f>Invulblad!B218</f>
        <v>214</v>
      </c>
      <c r="C223" s="214">
        <f>Invulblad!C218</f>
        <v>0</v>
      </c>
      <c r="D223" s="214">
        <f>Invulblad!D218</f>
        <v>0</v>
      </c>
      <c r="E223" s="215">
        <f>Invulblad!E218</f>
        <v>0</v>
      </c>
      <c r="F223" s="215">
        <f>Invulblad!F218</f>
        <v>0</v>
      </c>
      <c r="G223" s="215">
        <f>Invulblad!G218</f>
        <v>0</v>
      </c>
      <c r="H223" s="216">
        <f>Invulblad!H218</f>
        <v>0</v>
      </c>
      <c r="I223" s="217">
        <f>Invulblad!I218</f>
        <v>0</v>
      </c>
      <c r="J223" s="198"/>
      <c r="K223" s="218">
        <f>'PO analyseblad'!J216</f>
        <v>0</v>
      </c>
      <c r="L223" s="219" t="b">
        <f>'PO analyseblad'!K216</f>
        <v>0</v>
      </c>
      <c r="M223" s="220">
        <f>'PO analyseblad'!L216</f>
        <v>0.7</v>
      </c>
      <c r="N223" s="221">
        <f>'PO analyseblad'!M216</f>
        <v>0</v>
      </c>
      <c r="O223" s="203"/>
      <c r="P223" s="218">
        <f>'PO analyseblad'!N216</f>
        <v>0</v>
      </c>
      <c r="Q223" s="222" t="b">
        <f>'PO analyseblad'!O216</f>
        <v>0</v>
      </c>
      <c r="R223" s="222">
        <f>'PO analyseblad'!P216</f>
        <v>0.3</v>
      </c>
      <c r="S223" s="223">
        <f>'PO analyseblad'!Q216</f>
        <v>0</v>
      </c>
      <c r="T223" s="224"/>
      <c r="U223" s="225">
        <f>'PO analyseblad'!R216</f>
        <v>0</v>
      </c>
      <c r="V223" s="226" t="b">
        <f>'PO analyseblad'!S216</f>
        <v>0</v>
      </c>
      <c r="W223" s="207"/>
      <c r="X223" s="227">
        <f>Invulblad!L218</f>
        <v>0</v>
      </c>
      <c r="Y223" s="228">
        <f>Invulblad!M218</f>
        <v>0</v>
      </c>
      <c r="Z223" s="229">
        <f>Invulblad!N218</f>
        <v>0</v>
      </c>
      <c r="AA223" s="211"/>
      <c r="AB223" s="212">
        <f>Invulblad!O218</f>
        <v>0</v>
      </c>
    </row>
    <row r="224" spans="2:28" s="85" customFormat="1" ht="12.75" customHeight="1" x14ac:dyDescent="0.25">
      <c r="B224" s="213">
        <f>Invulblad!B219</f>
        <v>215</v>
      </c>
      <c r="C224" s="214">
        <f>Invulblad!C219</f>
        <v>0</v>
      </c>
      <c r="D224" s="214">
        <f>Invulblad!D219</f>
        <v>0</v>
      </c>
      <c r="E224" s="215">
        <f>Invulblad!E219</f>
        <v>0</v>
      </c>
      <c r="F224" s="215">
        <f>Invulblad!F219</f>
        <v>0</v>
      </c>
      <c r="G224" s="215">
        <f>Invulblad!G219</f>
        <v>0</v>
      </c>
      <c r="H224" s="216">
        <f>Invulblad!H219</f>
        <v>0</v>
      </c>
      <c r="I224" s="217">
        <f>Invulblad!I219</f>
        <v>0</v>
      </c>
      <c r="J224" s="198"/>
      <c r="K224" s="218">
        <f>'PO analyseblad'!J217</f>
        <v>0</v>
      </c>
      <c r="L224" s="219" t="b">
        <f>'PO analyseblad'!K217</f>
        <v>0</v>
      </c>
      <c r="M224" s="220">
        <f>'PO analyseblad'!L217</f>
        <v>0.7</v>
      </c>
      <c r="N224" s="221">
        <f>'PO analyseblad'!M217</f>
        <v>0</v>
      </c>
      <c r="O224" s="203"/>
      <c r="P224" s="218">
        <f>'PO analyseblad'!N217</f>
        <v>0</v>
      </c>
      <c r="Q224" s="222" t="b">
        <f>'PO analyseblad'!O217</f>
        <v>0</v>
      </c>
      <c r="R224" s="222">
        <f>'PO analyseblad'!P217</f>
        <v>0.3</v>
      </c>
      <c r="S224" s="223">
        <f>'PO analyseblad'!Q217</f>
        <v>0</v>
      </c>
      <c r="T224" s="224"/>
      <c r="U224" s="225">
        <f>'PO analyseblad'!R217</f>
        <v>0</v>
      </c>
      <c r="V224" s="226" t="b">
        <f>'PO analyseblad'!S217</f>
        <v>0</v>
      </c>
      <c r="W224" s="207"/>
      <c r="X224" s="227">
        <f>Invulblad!L219</f>
        <v>0</v>
      </c>
      <c r="Y224" s="228">
        <f>Invulblad!M219</f>
        <v>0</v>
      </c>
      <c r="Z224" s="229">
        <f>Invulblad!N219</f>
        <v>0</v>
      </c>
      <c r="AA224" s="211"/>
      <c r="AB224" s="212">
        <f>Invulblad!O219</f>
        <v>0</v>
      </c>
    </row>
    <row r="225" spans="2:28" s="85" customFormat="1" ht="12.75" customHeight="1" x14ac:dyDescent="0.25">
      <c r="B225" s="213">
        <f>Invulblad!B220</f>
        <v>216</v>
      </c>
      <c r="C225" s="214">
        <f>Invulblad!C220</f>
        <v>0</v>
      </c>
      <c r="D225" s="214">
        <f>Invulblad!D220</f>
        <v>0</v>
      </c>
      <c r="E225" s="215">
        <f>Invulblad!E220</f>
        <v>0</v>
      </c>
      <c r="F225" s="215">
        <f>Invulblad!F220</f>
        <v>0</v>
      </c>
      <c r="G225" s="215">
        <f>Invulblad!G220</f>
        <v>0</v>
      </c>
      <c r="H225" s="216">
        <f>Invulblad!H220</f>
        <v>0</v>
      </c>
      <c r="I225" s="217">
        <f>Invulblad!I220</f>
        <v>0</v>
      </c>
      <c r="J225" s="198"/>
      <c r="K225" s="218">
        <f>'PO analyseblad'!J218</f>
        <v>0</v>
      </c>
      <c r="L225" s="219" t="b">
        <f>'PO analyseblad'!K218</f>
        <v>0</v>
      </c>
      <c r="M225" s="220">
        <f>'PO analyseblad'!L218</f>
        <v>0.7</v>
      </c>
      <c r="N225" s="221">
        <f>'PO analyseblad'!M218</f>
        <v>0</v>
      </c>
      <c r="O225" s="203"/>
      <c r="P225" s="218">
        <f>'PO analyseblad'!N218</f>
        <v>0</v>
      </c>
      <c r="Q225" s="222" t="b">
        <f>'PO analyseblad'!O218</f>
        <v>0</v>
      </c>
      <c r="R225" s="222">
        <f>'PO analyseblad'!P218</f>
        <v>0.3</v>
      </c>
      <c r="S225" s="223">
        <f>'PO analyseblad'!Q218</f>
        <v>0</v>
      </c>
      <c r="T225" s="224"/>
      <c r="U225" s="225">
        <f>'PO analyseblad'!R218</f>
        <v>0</v>
      </c>
      <c r="V225" s="226" t="b">
        <f>'PO analyseblad'!S218</f>
        <v>0</v>
      </c>
      <c r="W225" s="207"/>
      <c r="X225" s="227">
        <f>Invulblad!L220</f>
        <v>0</v>
      </c>
      <c r="Y225" s="228">
        <f>Invulblad!M220</f>
        <v>0</v>
      </c>
      <c r="Z225" s="229">
        <f>Invulblad!N220</f>
        <v>0</v>
      </c>
      <c r="AA225" s="211"/>
      <c r="AB225" s="212">
        <f>Invulblad!O220</f>
        <v>0</v>
      </c>
    </row>
    <row r="226" spans="2:28" s="85" customFormat="1" ht="12.75" customHeight="1" x14ac:dyDescent="0.25">
      <c r="B226" s="213">
        <f>Invulblad!B221</f>
        <v>217</v>
      </c>
      <c r="C226" s="214">
        <f>Invulblad!C221</f>
        <v>0</v>
      </c>
      <c r="D226" s="214">
        <f>Invulblad!D221</f>
        <v>0</v>
      </c>
      <c r="E226" s="215">
        <f>Invulblad!E221</f>
        <v>0</v>
      </c>
      <c r="F226" s="215">
        <f>Invulblad!F221</f>
        <v>0</v>
      </c>
      <c r="G226" s="215">
        <f>Invulblad!G221</f>
        <v>0</v>
      </c>
      <c r="H226" s="216">
        <f>Invulblad!H221</f>
        <v>0</v>
      </c>
      <c r="I226" s="217">
        <f>Invulblad!I221</f>
        <v>0</v>
      </c>
      <c r="J226" s="198"/>
      <c r="K226" s="218">
        <f>'PO analyseblad'!J219</f>
        <v>0</v>
      </c>
      <c r="L226" s="219" t="b">
        <f>'PO analyseblad'!K219</f>
        <v>0</v>
      </c>
      <c r="M226" s="220">
        <f>'PO analyseblad'!L219</f>
        <v>0.7</v>
      </c>
      <c r="N226" s="221">
        <f>'PO analyseblad'!M219</f>
        <v>0</v>
      </c>
      <c r="O226" s="203"/>
      <c r="P226" s="218">
        <f>'PO analyseblad'!N219</f>
        <v>0</v>
      </c>
      <c r="Q226" s="222" t="b">
        <f>'PO analyseblad'!O219</f>
        <v>0</v>
      </c>
      <c r="R226" s="222">
        <f>'PO analyseblad'!P219</f>
        <v>0.3</v>
      </c>
      <c r="S226" s="223">
        <f>'PO analyseblad'!Q219</f>
        <v>0</v>
      </c>
      <c r="T226" s="224"/>
      <c r="U226" s="225">
        <f>'PO analyseblad'!R219</f>
        <v>0</v>
      </c>
      <c r="V226" s="226" t="b">
        <f>'PO analyseblad'!S219</f>
        <v>0</v>
      </c>
      <c r="W226" s="207"/>
      <c r="X226" s="227">
        <f>Invulblad!L221</f>
        <v>0</v>
      </c>
      <c r="Y226" s="228">
        <f>Invulblad!M221</f>
        <v>0</v>
      </c>
      <c r="Z226" s="229">
        <f>Invulblad!N221</f>
        <v>0</v>
      </c>
      <c r="AA226" s="211"/>
      <c r="AB226" s="212">
        <f>Invulblad!O221</f>
        <v>0</v>
      </c>
    </row>
    <row r="227" spans="2:28" s="85" customFormat="1" ht="12.75" customHeight="1" x14ac:dyDescent="0.25">
      <c r="B227" s="213">
        <f>Invulblad!B222</f>
        <v>218</v>
      </c>
      <c r="C227" s="214">
        <f>Invulblad!C222</f>
        <v>0</v>
      </c>
      <c r="D227" s="214">
        <f>Invulblad!D222</f>
        <v>0</v>
      </c>
      <c r="E227" s="215">
        <f>Invulblad!E222</f>
        <v>0</v>
      </c>
      <c r="F227" s="215">
        <f>Invulblad!F222</f>
        <v>0</v>
      </c>
      <c r="G227" s="215">
        <f>Invulblad!G222</f>
        <v>0</v>
      </c>
      <c r="H227" s="216">
        <f>Invulblad!H222</f>
        <v>0</v>
      </c>
      <c r="I227" s="217">
        <f>Invulblad!I222</f>
        <v>0</v>
      </c>
      <c r="J227" s="198"/>
      <c r="K227" s="218">
        <f>'PO analyseblad'!J220</f>
        <v>0</v>
      </c>
      <c r="L227" s="219" t="b">
        <f>'PO analyseblad'!K220</f>
        <v>0</v>
      </c>
      <c r="M227" s="220">
        <f>'PO analyseblad'!L220</f>
        <v>0.7</v>
      </c>
      <c r="N227" s="221">
        <f>'PO analyseblad'!M220</f>
        <v>0</v>
      </c>
      <c r="O227" s="203"/>
      <c r="P227" s="218">
        <f>'PO analyseblad'!N220</f>
        <v>0</v>
      </c>
      <c r="Q227" s="222" t="b">
        <f>'PO analyseblad'!O220</f>
        <v>0</v>
      </c>
      <c r="R227" s="222">
        <f>'PO analyseblad'!P220</f>
        <v>0.3</v>
      </c>
      <c r="S227" s="223">
        <f>'PO analyseblad'!Q220</f>
        <v>0</v>
      </c>
      <c r="T227" s="224"/>
      <c r="U227" s="225">
        <f>'PO analyseblad'!R220</f>
        <v>0</v>
      </c>
      <c r="V227" s="226" t="b">
        <f>'PO analyseblad'!S220</f>
        <v>0</v>
      </c>
      <c r="W227" s="207"/>
      <c r="X227" s="227">
        <f>Invulblad!L222</f>
        <v>0</v>
      </c>
      <c r="Y227" s="228">
        <f>Invulblad!M222</f>
        <v>0</v>
      </c>
      <c r="Z227" s="229">
        <f>Invulblad!N222</f>
        <v>0</v>
      </c>
      <c r="AA227" s="211"/>
      <c r="AB227" s="212">
        <f>Invulblad!O222</f>
        <v>0</v>
      </c>
    </row>
    <row r="228" spans="2:28" s="85" customFormat="1" ht="12.75" customHeight="1" x14ac:dyDescent="0.25">
      <c r="B228" s="213">
        <f>Invulblad!B223</f>
        <v>219</v>
      </c>
      <c r="C228" s="214">
        <f>Invulblad!C223</f>
        <v>0</v>
      </c>
      <c r="D228" s="214">
        <f>Invulblad!D223</f>
        <v>0</v>
      </c>
      <c r="E228" s="215">
        <f>Invulblad!E223</f>
        <v>0</v>
      </c>
      <c r="F228" s="215">
        <f>Invulblad!F223</f>
        <v>0</v>
      </c>
      <c r="G228" s="215">
        <f>Invulblad!G223</f>
        <v>0</v>
      </c>
      <c r="H228" s="216">
        <f>Invulblad!H223</f>
        <v>0</v>
      </c>
      <c r="I228" s="217">
        <f>Invulblad!I223</f>
        <v>0</v>
      </c>
      <c r="J228" s="198"/>
      <c r="K228" s="218">
        <f>'PO analyseblad'!J221</f>
        <v>0</v>
      </c>
      <c r="L228" s="219" t="b">
        <f>'PO analyseblad'!K221</f>
        <v>0</v>
      </c>
      <c r="M228" s="220">
        <f>'PO analyseblad'!L221</f>
        <v>0.7</v>
      </c>
      <c r="N228" s="221">
        <f>'PO analyseblad'!M221</f>
        <v>0</v>
      </c>
      <c r="O228" s="203"/>
      <c r="P228" s="218">
        <f>'PO analyseblad'!N221</f>
        <v>0</v>
      </c>
      <c r="Q228" s="222" t="b">
        <f>'PO analyseblad'!O221</f>
        <v>0</v>
      </c>
      <c r="R228" s="222">
        <f>'PO analyseblad'!P221</f>
        <v>0.3</v>
      </c>
      <c r="S228" s="223">
        <f>'PO analyseblad'!Q221</f>
        <v>0</v>
      </c>
      <c r="T228" s="224"/>
      <c r="U228" s="225">
        <f>'PO analyseblad'!R221</f>
        <v>0</v>
      </c>
      <c r="V228" s="226" t="b">
        <f>'PO analyseblad'!S221</f>
        <v>0</v>
      </c>
      <c r="W228" s="207"/>
      <c r="X228" s="227">
        <f>Invulblad!L223</f>
        <v>0</v>
      </c>
      <c r="Y228" s="228">
        <f>Invulblad!M223</f>
        <v>0</v>
      </c>
      <c r="Z228" s="229">
        <f>Invulblad!N223</f>
        <v>0</v>
      </c>
      <c r="AA228" s="211"/>
      <c r="AB228" s="212">
        <f>Invulblad!O223</f>
        <v>0</v>
      </c>
    </row>
    <row r="229" spans="2:28" s="85" customFormat="1" ht="12.75" customHeight="1" x14ac:dyDescent="0.25">
      <c r="B229" s="213">
        <f>Invulblad!B224</f>
        <v>220</v>
      </c>
      <c r="C229" s="214">
        <f>Invulblad!C224</f>
        <v>0</v>
      </c>
      <c r="D229" s="214">
        <f>Invulblad!D224</f>
        <v>0</v>
      </c>
      <c r="E229" s="215">
        <f>Invulblad!E224</f>
        <v>0</v>
      </c>
      <c r="F229" s="215">
        <f>Invulblad!F224</f>
        <v>0</v>
      </c>
      <c r="G229" s="215">
        <f>Invulblad!G224</f>
        <v>0</v>
      </c>
      <c r="H229" s="216">
        <f>Invulblad!H224</f>
        <v>0</v>
      </c>
      <c r="I229" s="217">
        <f>Invulblad!I224</f>
        <v>0</v>
      </c>
      <c r="J229" s="198"/>
      <c r="K229" s="218">
        <f>'PO analyseblad'!J222</f>
        <v>0</v>
      </c>
      <c r="L229" s="219" t="b">
        <f>'PO analyseblad'!K222</f>
        <v>0</v>
      </c>
      <c r="M229" s="220">
        <f>'PO analyseblad'!L222</f>
        <v>0.7</v>
      </c>
      <c r="N229" s="221">
        <f>'PO analyseblad'!M222</f>
        <v>0</v>
      </c>
      <c r="O229" s="203"/>
      <c r="P229" s="218">
        <f>'PO analyseblad'!N222</f>
        <v>0</v>
      </c>
      <c r="Q229" s="222" t="b">
        <f>'PO analyseblad'!O222</f>
        <v>0</v>
      </c>
      <c r="R229" s="222">
        <f>'PO analyseblad'!P222</f>
        <v>0.3</v>
      </c>
      <c r="S229" s="223">
        <f>'PO analyseblad'!Q222</f>
        <v>0</v>
      </c>
      <c r="T229" s="224"/>
      <c r="U229" s="225">
        <f>'PO analyseblad'!R222</f>
        <v>0</v>
      </c>
      <c r="V229" s="226" t="b">
        <f>'PO analyseblad'!S222</f>
        <v>0</v>
      </c>
      <c r="W229" s="207"/>
      <c r="X229" s="227">
        <f>Invulblad!L224</f>
        <v>0</v>
      </c>
      <c r="Y229" s="228">
        <f>Invulblad!M224</f>
        <v>0</v>
      </c>
      <c r="Z229" s="229">
        <f>Invulblad!N224</f>
        <v>0</v>
      </c>
      <c r="AA229" s="211"/>
      <c r="AB229" s="212">
        <f>Invulblad!O224</f>
        <v>0</v>
      </c>
    </row>
    <row r="230" spans="2:28" s="85" customFormat="1" ht="12.75" customHeight="1" x14ac:dyDescent="0.25">
      <c r="B230" s="213">
        <f>Invulblad!B225</f>
        <v>221</v>
      </c>
      <c r="C230" s="214">
        <f>Invulblad!C225</f>
        <v>0</v>
      </c>
      <c r="D230" s="214">
        <f>Invulblad!D225</f>
        <v>0</v>
      </c>
      <c r="E230" s="215">
        <f>Invulblad!E225</f>
        <v>0</v>
      </c>
      <c r="F230" s="215">
        <f>Invulblad!F225</f>
        <v>0</v>
      </c>
      <c r="G230" s="215">
        <f>Invulblad!G225</f>
        <v>0</v>
      </c>
      <c r="H230" s="216">
        <f>Invulblad!H225</f>
        <v>0</v>
      </c>
      <c r="I230" s="217">
        <f>Invulblad!I225</f>
        <v>0</v>
      </c>
      <c r="J230" s="198"/>
      <c r="K230" s="218">
        <f>'PO analyseblad'!J223</f>
        <v>0</v>
      </c>
      <c r="L230" s="219" t="b">
        <f>'PO analyseblad'!K223</f>
        <v>0</v>
      </c>
      <c r="M230" s="220">
        <f>'PO analyseblad'!L223</f>
        <v>0.7</v>
      </c>
      <c r="N230" s="221">
        <f>'PO analyseblad'!M223</f>
        <v>0</v>
      </c>
      <c r="O230" s="203"/>
      <c r="P230" s="218">
        <f>'PO analyseblad'!N223</f>
        <v>0</v>
      </c>
      <c r="Q230" s="222" t="b">
        <f>'PO analyseblad'!O223</f>
        <v>0</v>
      </c>
      <c r="R230" s="222">
        <f>'PO analyseblad'!P223</f>
        <v>0.3</v>
      </c>
      <c r="S230" s="223">
        <f>'PO analyseblad'!Q223</f>
        <v>0</v>
      </c>
      <c r="T230" s="224"/>
      <c r="U230" s="225">
        <f>'PO analyseblad'!R223</f>
        <v>0</v>
      </c>
      <c r="V230" s="226" t="b">
        <f>'PO analyseblad'!S223</f>
        <v>0</v>
      </c>
      <c r="W230" s="207"/>
      <c r="X230" s="227">
        <f>Invulblad!L225</f>
        <v>0</v>
      </c>
      <c r="Y230" s="228">
        <f>Invulblad!M225</f>
        <v>0</v>
      </c>
      <c r="Z230" s="229">
        <f>Invulblad!N225</f>
        <v>0</v>
      </c>
      <c r="AA230" s="211"/>
      <c r="AB230" s="212">
        <f>Invulblad!O225</f>
        <v>0</v>
      </c>
    </row>
    <row r="231" spans="2:28" s="85" customFormat="1" ht="12.75" customHeight="1" x14ac:dyDescent="0.25">
      <c r="B231" s="213">
        <f>Invulblad!B226</f>
        <v>222</v>
      </c>
      <c r="C231" s="214">
        <f>Invulblad!C226</f>
        <v>0</v>
      </c>
      <c r="D231" s="214">
        <f>Invulblad!D226</f>
        <v>0</v>
      </c>
      <c r="E231" s="215">
        <f>Invulblad!E226</f>
        <v>0</v>
      </c>
      <c r="F231" s="215">
        <f>Invulblad!F226</f>
        <v>0</v>
      </c>
      <c r="G231" s="215">
        <f>Invulblad!G226</f>
        <v>0</v>
      </c>
      <c r="H231" s="216">
        <f>Invulblad!H226</f>
        <v>0</v>
      </c>
      <c r="I231" s="217">
        <f>Invulblad!I226</f>
        <v>0</v>
      </c>
      <c r="J231" s="198"/>
      <c r="K231" s="218">
        <f>'PO analyseblad'!J224</f>
        <v>0</v>
      </c>
      <c r="L231" s="219" t="b">
        <f>'PO analyseblad'!K224</f>
        <v>0</v>
      </c>
      <c r="M231" s="220">
        <f>'PO analyseblad'!L224</f>
        <v>0.7</v>
      </c>
      <c r="N231" s="221">
        <f>'PO analyseblad'!M224</f>
        <v>0</v>
      </c>
      <c r="O231" s="203"/>
      <c r="P231" s="218">
        <f>'PO analyseblad'!N224</f>
        <v>0</v>
      </c>
      <c r="Q231" s="222" t="b">
        <f>'PO analyseblad'!O224</f>
        <v>0</v>
      </c>
      <c r="R231" s="222">
        <f>'PO analyseblad'!P224</f>
        <v>0.3</v>
      </c>
      <c r="S231" s="223">
        <f>'PO analyseblad'!Q224</f>
        <v>0</v>
      </c>
      <c r="T231" s="224"/>
      <c r="U231" s="225">
        <f>'PO analyseblad'!R224</f>
        <v>0</v>
      </c>
      <c r="V231" s="226" t="b">
        <f>'PO analyseblad'!S224</f>
        <v>0</v>
      </c>
      <c r="W231" s="207"/>
      <c r="X231" s="227">
        <f>Invulblad!L226</f>
        <v>0</v>
      </c>
      <c r="Y231" s="228">
        <f>Invulblad!M226</f>
        <v>0</v>
      </c>
      <c r="Z231" s="229">
        <f>Invulblad!N226</f>
        <v>0</v>
      </c>
      <c r="AA231" s="211"/>
      <c r="AB231" s="212">
        <f>Invulblad!O226</f>
        <v>0</v>
      </c>
    </row>
    <row r="232" spans="2:28" s="85" customFormat="1" ht="12.75" customHeight="1" x14ac:dyDescent="0.25">
      <c r="B232" s="213">
        <f>Invulblad!B227</f>
        <v>223</v>
      </c>
      <c r="C232" s="214">
        <f>Invulblad!C227</f>
        <v>0</v>
      </c>
      <c r="D232" s="214">
        <f>Invulblad!D227</f>
        <v>0</v>
      </c>
      <c r="E232" s="215">
        <f>Invulblad!E227</f>
        <v>0</v>
      </c>
      <c r="F232" s="215">
        <f>Invulblad!F227</f>
        <v>0</v>
      </c>
      <c r="G232" s="215">
        <f>Invulblad!G227</f>
        <v>0</v>
      </c>
      <c r="H232" s="216">
        <f>Invulblad!H227</f>
        <v>0</v>
      </c>
      <c r="I232" s="217">
        <f>Invulblad!I227</f>
        <v>0</v>
      </c>
      <c r="J232" s="198"/>
      <c r="K232" s="218">
        <f>'PO analyseblad'!J225</f>
        <v>0</v>
      </c>
      <c r="L232" s="219" t="b">
        <f>'PO analyseblad'!K225</f>
        <v>0</v>
      </c>
      <c r="M232" s="220">
        <f>'PO analyseblad'!L225</f>
        <v>0.7</v>
      </c>
      <c r="N232" s="221">
        <f>'PO analyseblad'!M225</f>
        <v>0</v>
      </c>
      <c r="O232" s="203"/>
      <c r="P232" s="218">
        <f>'PO analyseblad'!N225</f>
        <v>0</v>
      </c>
      <c r="Q232" s="222" t="b">
        <f>'PO analyseblad'!O225</f>
        <v>0</v>
      </c>
      <c r="R232" s="222">
        <f>'PO analyseblad'!P225</f>
        <v>0.3</v>
      </c>
      <c r="S232" s="223">
        <f>'PO analyseblad'!Q225</f>
        <v>0</v>
      </c>
      <c r="T232" s="224"/>
      <c r="U232" s="225">
        <f>'PO analyseblad'!R225</f>
        <v>0</v>
      </c>
      <c r="V232" s="226" t="b">
        <f>'PO analyseblad'!S225</f>
        <v>0</v>
      </c>
      <c r="W232" s="207"/>
      <c r="X232" s="227">
        <f>Invulblad!L227</f>
        <v>0</v>
      </c>
      <c r="Y232" s="228">
        <f>Invulblad!M227</f>
        <v>0</v>
      </c>
      <c r="Z232" s="229">
        <f>Invulblad!N227</f>
        <v>0</v>
      </c>
      <c r="AA232" s="211"/>
      <c r="AB232" s="212">
        <f>Invulblad!O227</f>
        <v>0</v>
      </c>
    </row>
    <row r="233" spans="2:28" s="85" customFormat="1" ht="12.75" customHeight="1" x14ac:dyDescent="0.25">
      <c r="B233" s="213">
        <f>Invulblad!B228</f>
        <v>224</v>
      </c>
      <c r="C233" s="214">
        <f>Invulblad!C228</f>
        <v>0</v>
      </c>
      <c r="D233" s="214">
        <f>Invulblad!D228</f>
        <v>0</v>
      </c>
      <c r="E233" s="215">
        <f>Invulblad!E228</f>
        <v>0</v>
      </c>
      <c r="F233" s="215">
        <f>Invulblad!F228</f>
        <v>0</v>
      </c>
      <c r="G233" s="215">
        <f>Invulblad!G228</f>
        <v>0</v>
      </c>
      <c r="H233" s="216">
        <f>Invulblad!H228</f>
        <v>0</v>
      </c>
      <c r="I233" s="217">
        <f>Invulblad!I228</f>
        <v>0</v>
      </c>
      <c r="J233" s="198"/>
      <c r="K233" s="218">
        <f>'PO analyseblad'!J226</f>
        <v>0</v>
      </c>
      <c r="L233" s="219" t="b">
        <f>'PO analyseblad'!K226</f>
        <v>0</v>
      </c>
      <c r="M233" s="220">
        <f>'PO analyseblad'!L226</f>
        <v>0.7</v>
      </c>
      <c r="N233" s="221">
        <f>'PO analyseblad'!M226</f>
        <v>0</v>
      </c>
      <c r="O233" s="203"/>
      <c r="P233" s="218">
        <f>'PO analyseblad'!N226</f>
        <v>0</v>
      </c>
      <c r="Q233" s="222" t="b">
        <f>'PO analyseblad'!O226</f>
        <v>0</v>
      </c>
      <c r="R233" s="222">
        <f>'PO analyseblad'!P226</f>
        <v>0.3</v>
      </c>
      <c r="S233" s="223">
        <f>'PO analyseblad'!Q226</f>
        <v>0</v>
      </c>
      <c r="T233" s="224"/>
      <c r="U233" s="225">
        <f>'PO analyseblad'!R226</f>
        <v>0</v>
      </c>
      <c r="V233" s="226" t="b">
        <f>'PO analyseblad'!S226</f>
        <v>0</v>
      </c>
      <c r="W233" s="207"/>
      <c r="X233" s="227">
        <f>Invulblad!L228</f>
        <v>0</v>
      </c>
      <c r="Y233" s="228">
        <f>Invulblad!M228</f>
        <v>0</v>
      </c>
      <c r="Z233" s="229">
        <f>Invulblad!N228</f>
        <v>0</v>
      </c>
      <c r="AA233" s="211"/>
      <c r="AB233" s="212">
        <f>Invulblad!O228</f>
        <v>0</v>
      </c>
    </row>
    <row r="234" spans="2:28" s="85" customFormat="1" ht="12.75" customHeight="1" x14ac:dyDescent="0.25">
      <c r="B234" s="213">
        <f>Invulblad!B229</f>
        <v>225</v>
      </c>
      <c r="C234" s="214">
        <f>Invulblad!C229</f>
        <v>0</v>
      </c>
      <c r="D234" s="214">
        <f>Invulblad!D229</f>
        <v>0</v>
      </c>
      <c r="E234" s="215">
        <f>Invulblad!E229</f>
        <v>0</v>
      </c>
      <c r="F234" s="215">
        <f>Invulblad!F229</f>
        <v>0</v>
      </c>
      <c r="G234" s="215">
        <f>Invulblad!G229</f>
        <v>0</v>
      </c>
      <c r="H234" s="216">
        <f>Invulblad!H229</f>
        <v>0</v>
      </c>
      <c r="I234" s="217">
        <f>Invulblad!I229</f>
        <v>0</v>
      </c>
      <c r="J234" s="198"/>
      <c r="K234" s="218">
        <f>'PO analyseblad'!J227</f>
        <v>0</v>
      </c>
      <c r="L234" s="219" t="b">
        <f>'PO analyseblad'!K227</f>
        <v>0</v>
      </c>
      <c r="M234" s="220">
        <f>'PO analyseblad'!L227</f>
        <v>0.7</v>
      </c>
      <c r="N234" s="221">
        <f>'PO analyseblad'!M227</f>
        <v>0</v>
      </c>
      <c r="O234" s="203"/>
      <c r="P234" s="218">
        <f>'PO analyseblad'!N227</f>
        <v>0</v>
      </c>
      <c r="Q234" s="222" t="b">
        <f>'PO analyseblad'!O227</f>
        <v>0</v>
      </c>
      <c r="R234" s="222">
        <f>'PO analyseblad'!P227</f>
        <v>0.3</v>
      </c>
      <c r="S234" s="223">
        <f>'PO analyseblad'!Q227</f>
        <v>0</v>
      </c>
      <c r="T234" s="224"/>
      <c r="U234" s="225">
        <f>'PO analyseblad'!R227</f>
        <v>0</v>
      </c>
      <c r="V234" s="226" t="b">
        <f>'PO analyseblad'!S227</f>
        <v>0</v>
      </c>
      <c r="W234" s="207"/>
      <c r="X234" s="227">
        <f>Invulblad!L229</f>
        <v>0</v>
      </c>
      <c r="Y234" s="228">
        <f>Invulblad!M229</f>
        <v>0</v>
      </c>
      <c r="Z234" s="229">
        <f>Invulblad!N229</f>
        <v>0</v>
      </c>
      <c r="AA234" s="211"/>
      <c r="AB234" s="212">
        <f>Invulblad!O229</f>
        <v>0</v>
      </c>
    </row>
    <row r="235" spans="2:28" s="85" customFormat="1" ht="12.75" customHeight="1" x14ac:dyDescent="0.25">
      <c r="B235" s="213">
        <f>Invulblad!B230</f>
        <v>226</v>
      </c>
      <c r="C235" s="214">
        <f>Invulblad!C230</f>
        <v>0</v>
      </c>
      <c r="D235" s="214">
        <f>Invulblad!D230</f>
        <v>0</v>
      </c>
      <c r="E235" s="215">
        <f>Invulblad!E230</f>
        <v>0</v>
      </c>
      <c r="F235" s="215">
        <f>Invulblad!F230</f>
        <v>0</v>
      </c>
      <c r="G235" s="215">
        <f>Invulblad!G230</f>
        <v>0</v>
      </c>
      <c r="H235" s="216">
        <f>Invulblad!H230</f>
        <v>0</v>
      </c>
      <c r="I235" s="217">
        <f>Invulblad!I230</f>
        <v>0</v>
      </c>
      <c r="J235" s="198"/>
      <c r="K235" s="218">
        <f>'PO analyseblad'!J228</f>
        <v>0</v>
      </c>
      <c r="L235" s="219" t="b">
        <f>'PO analyseblad'!K228</f>
        <v>0</v>
      </c>
      <c r="M235" s="220">
        <f>'PO analyseblad'!L228</f>
        <v>0.7</v>
      </c>
      <c r="N235" s="221">
        <f>'PO analyseblad'!M228</f>
        <v>0</v>
      </c>
      <c r="O235" s="203"/>
      <c r="P235" s="218">
        <f>'PO analyseblad'!N228</f>
        <v>0</v>
      </c>
      <c r="Q235" s="222" t="b">
        <f>'PO analyseblad'!O228</f>
        <v>0</v>
      </c>
      <c r="R235" s="222">
        <f>'PO analyseblad'!P228</f>
        <v>0.3</v>
      </c>
      <c r="S235" s="223">
        <f>'PO analyseblad'!Q228</f>
        <v>0</v>
      </c>
      <c r="T235" s="224"/>
      <c r="U235" s="225">
        <f>'PO analyseblad'!R228</f>
        <v>0</v>
      </c>
      <c r="V235" s="226" t="b">
        <f>'PO analyseblad'!S228</f>
        <v>0</v>
      </c>
      <c r="W235" s="207"/>
      <c r="X235" s="227">
        <f>Invulblad!L230</f>
        <v>0</v>
      </c>
      <c r="Y235" s="228">
        <f>Invulblad!M230</f>
        <v>0</v>
      </c>
      <c r="Z235" s="229">
        <f>Invulblad!N230</f>
        <v>0</v>
      </c>
      <c r="AA235" s="211"/>
      <c r="AB235" s="212">
        <f>Invulblad!O230</f>
        <v>0</v>
      </c>
    </row>
    <row r="236" spans="2:28" s="85" customFormat="1" ht="12.75" customHeight="1" x14ac:dyDescent="0.25">
      <c r="B236" s="213">
        <f>Invulblad!B231</f>
        <v>227</v>
      </c>
      <c r="C236" s="214">
        <f>Invulblad!C231</f>
        <v>0</v>
      </c>
      <c r="D236" s="214">
        <f>Invulblad!D231</f>
        <v>0</v>
      </c>
      <c r="E236" s="215">
        <f>Invulblad!E231</f>
        <v>0</v>
      </c>
      <c r="F236" s="215">
        <f>Invulblad!F231</f>
        <v>0</v>
      </c>
      <c r="G236" s="215">
        <f>Invulblad!G231</f>
        <v>0</v>
      </c>
      <c r="H236" s="216">
        <f>Invulblad!H231</f>
        <v>0</v>
      </c>
      <c r="I236" s="217">
        <f>Invulblad!I231</f>
        <v>0</v>
      </c>
      <c r="J236" s="198"/>
      <c r="K236" s="218">
        <f>'PO analyseblad'!J229</f>
        <v>0</v>
      </c>
      <c r="L236" s="219" t="b">
        <f>'PO analyseblad'!K229</f>
        <v>0</v>
      </c>
      <c r="M236" s="220">
        <f>'PO analyseblad'!L229</f>
        <v>0.7</v>
      </c>
      <c r="N236" s="221">
        <f>'PO analyseblad'!M229</f>
        <v>0</v>
      </c>
      <c r="O236" s="203"/>
      <c r="P236" s="218">
        <f>'PO analyseblad'!N229</f>
        <v>0</v>
      </c>
      <c r="Q236" s="222" t="b">
        <f>'PO analyseblad'!O229</f>
        <v>0</v>
      </c>
      <c r="R236" s="222">
        <f>'PO analyseblad'!P229</f>
        <v>0.3</v>
      </c>
      <c r="S236" s="223">
        <f>'PO analyseblad'!Q229</f>
        <v>0</v>
      </c>
      <c r="T236" s="224"/>
      <c r="U236" s="225">
        <f>'PO analyseblad'!R229</f>
        <v>0</v>
      </c>
      <c r="V236" s="226" t="b">
        <f>'PO analyseblad'!S229</f>
        <v>0</v>
      </c>
      <c r="W236" s="207"/>
      <c r="X236" s="227">
        <f>Invulblad!L231</f>
        <v>0</v>
      </c>
      <c r="Y236" s="228">
        <f>Invulblad!M231</f>
        <v>0</v>
      </c>
      <c r="Z236" s="229">
        <f>Invulblad!N231</f>
        <v>0</v>
      </c>
      <c r="AA236" s="211"/>
      <c r="AB236" s="212">
        <f>Invulblad!O231</f>
        <v>0</v>
      </c>
    </row>
    <row r="237" spans="2:28" s="85" customFormat="1" ht="12.75" customHeight="1" x14ac:dyDescent="0.25">
      <c r="B237" s="213">
        <f>Invulblad!B232</f>
        <v>228</v>
      </c>
      <c r="C237" s="214">
        <f>Invulblad!C232</f>
        <v>0</v>
      </c>
      <c r="D237" s="214">
        <f>Invulblad!D232</f>
        <v>0</v>
      </c>
      <c r="E237" s="215">
        <f>Invulblad!E232</f>
        <v>0</v>
      </c>
      <c r="F237" s="215">
        <f>Invulblad!F232</f>
        <v>0</v>
      </c>
      <c r="G237" s="215">
        <f>Invulblad!G232</f>
        <v>0</v>
      </c>
      <c r="H237" s="216">
        <f>Invulblad!H232</f>
        <v>0</v>
      </c>
      <c r="I237" s="217">
        <f>Invulblad!I232</f>
        <v>0</v>
      </c>
      <c r="J237" s="198"/>
      <c r="K237" s="218">
        <f>'PO analyseblad'!J230</f>
        <v>0</v>
      </c>
      <c r="L237" s="219" t="b">
        <f>'PO analyseblad'!K230</f>
        <v>0</v>
      </c>
      <c r="M237" s="220">
        <f>'PO analyseblad'!L230</f>
        <v>0.7</v>
      </c>
      <c r="N237" s="221">
        <f>'PO analyseblad'!M230</f>
        <v>0</v>
      </c>
      <c r="O237" s="203"/>
      <c r="P237" s="218">
        <f>'PO analyseblad'!N230</f>
        <v>0</v>
      </c>
      <c r="Q237" s="222" t="b">
        <f>'PO analyseblad'!O230</f>
        <v>0</v>
      </c>
      <c r="R237" s="222">
        <f>'PO analyseblad'!P230</f>
        <v>0.3</v>
      </c>
      <c r="S237" s="223">
        <f>'PO analyseblad'!Q230</f>
        <v>0</v>
      </c>
      <c r="T237" s="224"/>
      <c r="U237" s="225">
        <f>'PO analyseblad'!R230</f>
        <v>0</v>
      </c>
      <c r="V237" s="226" t="b">
        <f>'PO analyseblad'!S230</f>
        <v>0</v>
      </c>
      <c r="W237" s="207"/>
      <c r="X237" s="227">
        <f>Invulblad!L232</f>
        <v>0</v>
      </c>
      <c r="Y237" s="228">
        <f>Invulblad!M232</f>
        <v>0</v>
      </c>
      <c r="Z237" s="229">
        <f>Invulblad!N232</f>
        <v>0</v>
      </c>
      <c r="AA237" s="211"/>
      <c r="AB237" s="212">
        <f>Invulblad!O232</f>
        <v>0</v>
      </c>
    </row>
    <row r="238" spans="2:28" s="85" customFormat="1" ht="12.75" customHeight="1" x14ac:dyDescent="0.25">
      <c r="B238" s="213">
        <f>Invulblad!B233</f>
        <v>229</v>
      </c>
      <c r="C238" s="214">
        <f>Invulblad!C233</f>
        <v>0</v>
      </c>
      <c r="D238" s="214">
        <f>Invulblad!D233</f>
        <v>0</v>
      </c>
      <c r="E238" s="215">
        <f>Invulblad!E233</f>
        <v>0</v>
      </c>
      <c r="F238" s="215">
        <f>Invulblad!F233</f>
        <v>0</v>
      </c>
      <c r="G238" s="215">
        <f>Invulblad!G233</f>
        <v>0</v>
      </c>
      <c r="H238" s="216">
        <f>Invulblad!H233</f>
        <v>0</v>
      </c>
      <c r="I238" s="217">
        <f>Invulblad!I233</f>
        <v>0</v>
      </c>
      <c r="J238" s="198"/>
      <c r="K238" s="218">
        <f>'PO analyseblad'!J231</f>
        <v>0</v>
      </c>
      <c r="L238" s="219" t="b">
        <f>'PO analyseblad'!K231</f>
        <v>0</v>
      </c>
      <c r="M238" s="220">
        <f>'PO analyseblad'!L231</f>
        <v>0.7</v>
      </c>
      <c r="N238" s="221">
        <f>'PO analyseblad'!M231</f>
        <v>0</v>
      </c>
      <c r="O238" s="203"/>
      <c r="P238" s="218">
        <f>'PO analyseblad'!N231</f>
        <v>0</v>
      </c>
      <c r="Q238" s="222" t="b">
        <f>'PO analyseblad'!O231</f>
        <v>0</v>
      </c>
      <c r="R238" s="222">
        <f>'PO analyseblad'!P231</f>
        <v>0.3</v>
      </c>
      <c r="S238" s="223">
        <f>'PO analyseblad'!Q231</f>
        <v>0</v>
      </c>
      <c r="T238" s="224"/>
      <c r="U238" s="225">
        <f>'PO analyseblad'!R231</f>
        <v>0</v>
      </c>
      <c r="V238" s="226" t="b">
        <f>'PO analyseblad'!S231</f>
        <v>0</v>
      </c>
      <c r="W238" s="207"/>
      <c r="X238" s="227">
        <f>Invulblad!L233</f>
        <v>0</v>
      </c>
      <c r="Y238" s="228">
        <f>Invulblad!M233</f>
        <v>0</v>
      </c>
      <c r="Z238" s="229">
        <f>Invulblad!N233</f>
        <v>0</v>
      </c>
      <c r="AA238" s="211"/>
      <c r="AB238" s="212">
        <f>Invulblad!O233</f>
        <v>0</v>
      </c>
    </row>
    <row r="239" spans="2:28" s="85" customFormat="1" ht="12.75" customHeight="1" x14ac:dyDescent="0.25">
      <c r="B239" s="213">
        <f>Invulblad!B234</f>
        <v>230</v>
      </c>
      <c r="C239" s="214">
        <f>Invulblad!C234</f>
        <v>0</v>
      </c>
      <c r="D239" s="214">
        <f>Invulblad!D234</f>
        <v>0</v>
      </c>
      <c r="E239" s="215">
        <f>Invulblad!E234</f>
        <v>0</v>
      </c>
      <c r="F239" s="215">
        <f>Invulblad!F234</f>
        <v>0</v>
      </c>
      <c r="G239" s="215">
        <f>Invulblad!G234</f>
        <v>0</v>
      </c>
      <c r="H239" s="216">
        <f>Invulblad!H234</f>
        <v>0</v>
      </c>
      <c r="I239" s="217">
        <f>Invulblad!I234</f>
        <v>0</v>
      </c>
      <c r="J239" s="198"/>
      <c r="K239" s="218">
        <f>'PO analyseblad'!J232</f>
        <v>0</v>
      </c>
      <c r="L239" s="219" t="b">
        <f>'PO analyseblad'!K232</f>
        <v>0</v>
      </c>
      <c r="M239" s="220">
        <f>'PO analyseblad'!L232</f>
        <v>0.7</v>
      </c>
      <c r="N239" s="221">
        <f>'PO analyseblad'!M232</f>
        <v>0</v>
      </c>
      <c r="O239" s="203"/>
      <c r="P239" s="218">
        <f>'PO analyseblad'!N232</f>
        <v>0</v>
      </c>
      <c r="Q239" s="222" t="b">
        <f>'PO analyseblad'!O232</f>
        <v>0</v>
      </c>
      <c r="R239" s="222">
        <f>'PO analyseblad'!P232</f>
        <v>0.3</v>
      </c>
      <c r="S239" s="223">
        <f>'PO analyseblad'!Q232</f>
        <v>0</v>
      </c>
      <c r="T239" s="224"/>
      <c r="U239" s="225">
        <f>'PO analyseblad'!R232</f>
        <v>0</v>
      </c>
      <c r="V239" s="226" t="b">
        <f>'PO analyseblad'!S232</f>
        <v>0</v>
      </c>
      <c r="W239" s="207"/>
      <c r="X239" s="227">
        <f>Invulblad!L234</f>
        <v>0</v>
      </c>
      <c r="Y239" s="228">
        <f>Invulblad!M234</f>
        <v>0</v>
      </c>
      <c r="Z239" s="229">
        <f>Invulblad!N234</f>
        <v>0</v>
      </c>
      <c r="AA239" s="211"/>
      <c r="AB239" s="212">
        <f>Invulblad!O234</f>
        <v>0</v>
      </c>
    </row>
    <row r="240" spans="2:28" s="85" customFormat="1" ht="12.75" customHeight="1" x14ac:dyDescent="0.25">
      <c r="B240" s="213">
        <f>Invulblad!B235</f>
        <v>231</v>
      </c>
      <c r="C240" s="214">
        <f>Invulblad!C235</f>
        <v>0</v>
      </c>
      <c r="D240" s="214">
        <f>Invulblad!D235</f>
        <v>0</v>
      </c>
      <c r="E240" s="215">
        <f>Invulblad!E235</f>
        <v>0</v>
      </c>
      <c r="F240" s="215">
        <f>Invulblad!F235</f>
        <v>0</v>
      </c>
      <c r="G240" s="215">
        <f>Invulblad!G235</f>
        <v>0</v>
      </c>
      <c r="H240" s="216">
        <f>Invulblad!H235</f>
        <v>0</v>
      </c>
      <c r="I240" s="217">
        <f>Invulblad!I235</f>
        <v>0</v>
      </c>
      <c r="J240" s="198"/>
      <c r="K240" s="218">
        <f>'PO analyseblad'!J233</f>
        <v>0</v>
      </c>
      <c r="L240" s="219" t="b">
        <f>'PO analyseblad'!K233</f>
        <v>0</v>
      </c>
      <c r="M240" s="220">
        <f>'PO analyseblad'!L233</f>
        <v>0.7</v>
      </c>
      <c r="N240" s="221">
        <f>'PO analyseblad'!M233</f>
        <v>0</v>
      </c>
      <c r="O240" s="203"/>
      <c r="P240" s="218">
        <f>'PO analyseblad'!N233</f>
        <v>0</v>
      </c>
      <c r="Q240" s="222" t="b">
        <f>'PO analyseblad'!O233</f>
        <v>0</v>
      </c>
      <c r="R240" s="222">
        <f>'PO analyseblad'!P233</f>
        <v>0.3</v>
      </c>
      <c r="S240" s="223">
        <f>'PO analyseblad'!Q233</f>
        <v>0</v>
      </c>
      <c r="T240" s="224"/>
      <c r="U240" s="225">
        <f>'PO analyseblad'!R233</f>
        <v>0</v>
      </c>
      <c r="V240" s="226" t="b">
        <f>'PO analyseblad'!S233</f>
        <v>0</v>
      </c>
      <c r="W240" s="207"/>
      <c r="X240" s="227">
        <f>Invulblad!L235</f>
        <v>0</v>
      </c>
      <c r="Y240" s="228">
        <f>Invulblad!M235</f>
        <v>0</v>
      </c>
      <c r="Z240" s="229">
        <f>Invulblad!N235</f>
        <v>0</v>
      </c>
      <c r="AA240" s="211"/>
      <c r="AB240" s="212">
        <f>Invulblad!O235</f>
        <v>0</v>
      </c>
    </row>
    <row r="241" spans="2:28" s="85" customFormat="1" ht="12.75" customHeight="1" x14ac:dyDescent="0.25">
      <c r="B241" s="213">
        <f>Invulblad!B236</f>
        <v>232</v>
      </c>
      <c r="C241" s="214">
        <f>Invulblad!C236</f>
        <v>0</v>
      </c>
      <c r="D241" s="214">
        <f>Invulblad!D236</f>
        <v>0</v>
      </c>
      <c r="E241" s="215">
        <f>Invulblad!E236</f>
        <v>0</v>
      </c>
      <c r="F241" s="215">
        <f>Invulblad!F236</f>
        <v>0</v>
      </c>
      <c r="G241" s="215">
        <f>Invulblad!G236</f>
        <v>0</v>
      </c>
      <c r="H241" s="216">
        <f>Invulblad!H236</f>
        <v>0</v>
      </c>
      <c r="I241" s="217">
        <f>Invulblad!I236</f>
        <v>0</v>
      </c>
      <c r="J241" s="198"/>
      <c r="K241" s="218">
        <f>'PO analyseblad'!J234</f>
        <v>0</v>
      </c>
      <c r="L241" s="219" t="b">
        <f>'PO analyseblad'!K234</f>
        <v>0</v>
      </c>
      <c r="M241" s="220">
        <f>'PO analyseblad'!L234</f>
        <v>0.7</v>
      </c>
      <c r="N241" s="221">
        <f>'PO analyseblad'!M234</f>
        <v>0</v>
      </c>
      <c r="O241" s="203"/>
      <c r="P241" s="218">
        <f>'PO analyseblad'!N234</f>
        <v>0</v>
      </c>
      <c r="Q241" s="222" t="b">
        <f>'PO analyseblad'!O234</f>
        <v>0</v>
      </c>
      <c r="R241" s="222">
        <f>'PO analyseblad'!P234</f>
        <v>0.3</v>
      </c>
      <c r="S241" s="223">
        <f>'PO analyseblad'!Q234</f>
        <v>0</v>
      </c>
      <c r="T241" s="224"/>
      <c r="U241" s="225">
        <f>'PO analyseblad'!R234</f>
        <v>0</v>
      </c>
      <c r="V241" s="226" t="b">
        <f>'PO analyseblad'!S234</f>
        <v>0</v>
      </c>
      <c r="W241" s="207"/>
      <c r="X241" s="227">
        <f>Invulblad!L236</f>
        <v>0</v>
      </c>
      <c r="Y241" s="228">
        <f>Invulblad!M236</f>
        <v>0</v>
      </c>
      <c r="Z241" s="229">
        <f>Invulblad!N236</f>
        <v>0</v>
      </c>
      <c r="AA241" s="211"/>
      <c r="AB241" s="212">
        <f>Invulblad!O236</f>
        <v>0</v>
      </c>
    </row>
    <row r="242" spans="2:28" s="85" customFormat="1" ht="12.75" customHeight="1" x14ac:dyDescent="0.25">
      <c r="B242" s="213">
        <f>Invulblad!B237</f>
        <v>233</v>
      </c>
      <c r="C242" s="214">
        <f>Invulblad!C237</f>
        <v>0</v>
      </c>
      <c r="D242" s="214">
        <f>Invulblad!D237</f>
        <v>0</v>
      </c>
      <c r="E242" s="215">
        <f>Invulblad!E237</f>
        <v>0</v>
      </c>
      <c r="F242" s="215">
        <f>Invulblad!F237</f>
        <v>0</v>
      </c>
      <c r="G242" s="215">
        <f>Invulblad!G237</f>
        <v>0</v>
      </c>
      <c r="H242" s="216">
        <f>Invulblad!H237</f>
        <v>0</v>
      </c>
      <c r="I242" s="217">
        <f>Invulblad!I237</f>
        <v>0</v>
      </c>
      <c r="J242" s="198"/>
      <c r="K242" s="218">
        <f>'PO analyseblad'!J235</f>
        <v>0</v>
      </c>
      <c r="L242" s="219" t="b">
        <f>'PO analyseblad'!K235</f>
        <v>0</v>
      </c>
      <c r="M242" s="220">
        <f>'PO analyseblad'!L235</f>
        <v>0.7</v>
      </c>
      <c r="N242" s="221">
        <f>'PO analyseblad'!M235</f>
        <v>0</v>
      </c>
      <c r="O242" s="203"/>
      <c r="P242" s="218">
        <f>'PO analyseblad'!N235</f>
        <v>0</v>
      </c>
      <c r="Q242" s="222" t="b">
        <f>'PO analyseblad'!O235</f>
        <v>0</v>
      </c>
      <c r="R242" s="222">
        <f>'PO analyseblad'!P235</f>
        <v>0.3</v>
      </c>
      <c r="S242" s="223">
        <f>'PO analyseblad'!Q235</f>
        <v>0</v>
      </c>
      <c r="T242" s="224"/>
      <c r="U242" s="225">
        <f>'PO analyseblad'!R235</f>
        <v>0</v>
      </c>
      <c r="V242" s="226" t="b">
        <f>'PO analyseblad'!S235</f>
        <v>0</v>
      </c>
      <c r="W242" s="207"/>
      <c r="X242" s="227">
        <f>Invulblad!L237</f>
        <v>0</v>
      </c>
      <c r="Y242" s="228">
        <f>Invulblad!M237</f>
        <v>0</v>
      </c>
      <c r="Z242" s="229">
        <f>Invulblad!N237</f>
        <v>0</v>
      </c>
      <c r="AA242" s="211"/>
      <c r="AB242" s="212">
        <f>Invulblad!O237</f>
        <v>0</v>
      </c>
    </row>
    <row r="243" spans="2:28" s="85" customFormat="1" ht="12.75" customHeight="1" x14ac:dyDescent="0.25">
      <c r="B243" s="213">
        <f>Invulblad!B238</f>
        <v>234</v>
      </c>
      <c r="C243" s="214">
        <f>Invulblad!C238</f>
        <v>0</v>
      </c>
      <c r="D243" s="214">
        <f>Invulblad!D238</f>
        <v>0</v>
      </c>
      <c r="E243" s="215">
        <f>Invulblad!E238</f>
        <v>0</v>
      </c>
      <c r="F243" s="215">
        <f>Invulblad!F238</f>
        <v>0</v>
      </c>
      <c r="G243" s="215">
        <f>Invulblad!G238</f>
        <v>0</v>
      </c>
      <c r="H243" s="216">
        <f>Invulblad!H238</f>
        <v>0</v>
      </c>
      <c r="I243" s="217">
        <f>Invulblad!I238</f>
        <v>0</v>
      </c>
      <c r="J243" s="198"/>
      <c r="K243" s="218">
        <f>'PO analyseblad'!J236</f>
        <v>0</v>
      </c>
      <c r="L243" s="219" t="b">
        <f>'PO analyseblad'!K236</f>
        <v>0</v>
      </c>
      <c r="M243" s="220">
        <f>'PO analyseblad'!L236</f>
        <v>0.7</v>
      </c>
      <c r="N243" s="221">
        <f>'PO analyseblad'!M236</f>
        <v>0</v>
      </c>
      <c r="O243" s="203"/>
      <c r="P243" s="218">
        <f>'PO analyseblad'!N236</f>
        <v>0</v>
      </c>
      <c r="Q243" s="222" t="b">
        <f>'PO analyseblad'!O236</f>
        <v>0</v>
      </c>
      <c r="R243" s="222">
        <f>'PO analyseblad'!P236</f>
        <v>0.3</v>
      </c>
      <c r="S243" s="223">
        <f>'PO analyseblad'!Q236</f>
        <v>0</v>
      </c>
      <c r="T243" s="224"/>
      <c r="U243" s="225">
        <f>'PO analyseblad'!R236</f>
        <v>0</v>
      </c>
      <c r="V243" s="226" t="b">
        <f>'PO analyseblad'!S236</f>
        <v>0</v>
      </c>
      <c r="W243" s="207"/>
      <c r="X243" s="227">
        <f>Invulblad!L238</f>
        <v>0</v>
      </c>
      <c r="Y243" s="228">
        <f>Invulblad!M238</f>
        <v>0</v>
      </c>
      <c r="Z243" s="229">
        <f>Invulblad!N238</f>
        <v>0</v>
      </c>
      <c r="AA243" s="211"/>
      <c r="AB243" s="212">
        <f>Invulblad!O238</f>
        <v>0</v>
      </c>
    </row>
    <row r="244" spans="2:28" s="85" customFormat="1" ht="12.75" customHeight="1" x14ac:dyDescent="0.25">
      <c r="B244" s="213">
        <f>Invulblad!B239</f>
        <v>235</v>
      </c>
      <c r="C244" s="214">
        <f>Invulblad!C239</f>
        <v>0</v>
      </c>
      <c r="D244" s="214">
        <f>Invulblad!D239</f>
        <v>0</v>
      </c>
      <c r="E244" s="215">
        <f>Invulblad!E239</f>
        <v>0</v>
      </c>
      <c r="F244" s="215">
        <f>Invulblad!F239</f>
        <v>0</v>
      </c>
      <c r="G244" s="215">
        <f>Invulblad!G239</f>
        <v>0</v>
      </c>
      <c r="H244" s="216">
        <f>Invulblad!H239</f>
        <v>0</v>
      </c>
      <c r="I244" s="217">
        <f>Invulblad!I239</f>
        <v>0</v>
      </c>
      <c r="J244" s="198"/>
      <c r="K244" s="218">
        <f>'PO analyseblad'!J237</f>
        <v>0</v>
      </c>
      <c r="L244" s="219" t="b">
        <f>'PO analyseblad'!K237</f>
        <v>0</v>
      </c>
      <c r="M244" s="220">
        <f>'PO analyseblad'!L237</f>
        <v>0.7</v>
      </c>
      <c r="N244" s="221">
        <f>'PO analyseblad'!M237</f>
        <v>0</v>
      </c>
      <c r="O244" s="203"/>
      <c r="P244" s="218">
        <f>'PO analyseblad'!N237</f>
        <v>0</v>
      </c>
      <c r="Q244" s="222" t="b">
        <f>'PO analyseblad'!O237</f>
        <v>0</v>
      </c>
      <c r="R244" s="222">
        <f>'PO analyseblad'!P237</f>
        <v>0.3</v>
      </c>
      <c r="S244" s="223">
        <f>'PO analyseblad'!Q237</f>
        <v>0</v>
      </c>
      <c r="T244" s="224"/>
      <c r="U244" s="225">
        <f>'PO analyseblad'!R237</f>
        <v>0</v>
      </c>
      <c r="V244" s="226" t="b">
        <f>'PO analyseblad'!S237</f>
        <v>0</v>
      </c>
      <c r="W244" s="207"/>
      <c r="X244" s="227">
        <f>Invulblad!L239</f>
        <v>0</v>
      </c>
      <c r="Y244" s="228">
        <f>Invulblad!M239</f>
        <v>0</v>
      </c>
      <c r="Z244" s="229">
        <f>Invulblad!N239</f>
        <v>0</v>
      </c>
      <c r="AA244" s="211"/>
      <c r="AB244" s="212">
        <f>Invulblad!O239</f>
        <v>0</v>
      </c>
    </row>
    <row r="245" spans="2:28" s="85" customFormat="1" ht="12.75" customHeight="1" x14ac:dyDescent="0.25">
      <c r="B245" s="213">
        <f>Invulblad!B240</f>
        <v>236</v>
      </c>
      <c r="C245" s="214">
        <f>Invulblad!C240</f>
        <v>0</v>
      </c>
      <c r="D245" s="214">
        <f>Invulblad!D240</f>
        <v>0</v>
      </c>
      <c r="E245" s="215">
        <f>Invulblad!E240</f>
        <v>0</v>
      </c>
      <c r="F245" s="215">
        <f>Invulblad!F240</f>
        <v>0</v>
      </c>
      <c r="G245" s="215">
        <f>Invulblad!G240</f>
        <v>0</v>
      </c>
      <c r="H245" s="216">
        <f>Invulblad!H240</f>
        <v>0</v>
      </c>
      <c r="I245" s="217">
        <f>Invulblad!I240</f>
        <v>0</v>
      </c>
      <c r="J245" s="198"/>
      <c r="K245" s="218">
        <f>'PO analyseblad'!J238</f>
        <v>0</v>
      </c>
      <c r="L245" s="219" t="b">
        <f>'PO analyseblad'!K238</f>
        <v>0</v>
      </c>
      <c r="M245" s="220">
        <f>'PO analyseblad'!L238</f>
        <v>0.7</v>
      </c>
      <c r="N245" s="221">
        <f>'PO analyseblad'!M238</f>
        <v>0</v>
      </c>
      <c r="O245" s="203"/>
      <c r="P245" s="218">
        <f>'PO analyseblad'!N238</f>
        <v>0</v>
      </c>
      <c r="Q245" s="222" t="b">
        <f>'PO analyseblad'!O238</f>
        <v>0</v>
      </c>
      <c r="R245" s="222">
        <f>'PO analyseblad'!P238</f>
        <v>0.3</v>
      </c>
      <c r="S245" s="223">
        <f>'PO analyseblad'!Q238</f>
        <v>0</v>
      </c>
      <c r="T245" s="224"/>
      <c r="U245" s="225">
        <f>'PO analyseblad'!R238</f>
        <v>0</v>
      </c>
      <c r="V245" s="226" t="b">
        <f>'PO analyseblad'!S238</f>
        <v>0</v>
      </c>
      <c r="W245" s="207"/>
      <c r="X245" s="227">
        <f>Invulblad!L240</f>
        <v>0</v>
      </c>
      <c r="Y245" s="228">
        <f>Invulblad!M240</f>
        <v>0</v>
      </c>
      <c r="Z245" s="229">
        <f>Invulblad!N240</f>
        <v>0</v>
      </c>
      <c r="AA245" s="211"/>
      <c r="AB245" s="212">
        <f>Invulblad!O240</f>
        <v>0</v>
      </c>
    </row>
    <row r="246" spans="2:28" s="85" customFormat="1" ht="12.75" customHeight="1" x14ac:dyDescent="0.25">
      <c r="B246" s="213">
        <f>Invulblad!B241</f>
        <v>237</v>
      </c>
      <c r="C246" s="214">
        <f>Invulblad!C241</f>
        <v>0</v>
      </c>
      <c r="D246" s="214">
        <f>Invulblad!D241</f>
        <v>0</v>
      </c>
      <c r="E246" s="215">
        <f>Invulblad!E241</f>
        <v>0</v>
      </c>
      <c r="F246" s="215">
        <f>Invulblad!F241</f>
        <v>0</v>
      </c>
      <c r="G246" s="215">
        <f>Invulblad!G241</f>
        <v>0</v>
      </c>
      <c r="H246" s="216">
        <f>Invulblad!H241</f>
        <v>0</v>
      </c>
      <c r="I246" s="217">
        <f>Invulblad!I241</f>
        <v>0</v>
      </c>
      <c r="J246" s="198"/>
      <c r="K246" s="218">
        <f>'PO analyseblad'!J239</f>
        <v>0</v>
      </c>
      <c r="L246" s="219" t="b">
        <f>'PO analyseblad'!K239</f>
        <v>0</v>
      </c>
      <c r="M246" s="220">
        <f>'PO analyseblad'!L239</f>
        <v>0.7</v>
      </c>
      <c r="N246" s="221">
        <f>'PO analyseblad'!M239</f>
        <v>0</v>
      </c>
      <c r="O246" s="203"/>
      <c r="P246" s="218">
        <f>'PO analyseblad'!N239</f>
        <v>0</v>
      </c>
      <c r="Q246" s="222" t="b">
        <f>'PO analyseblad'!O239</f>
        <v>0</v>
      </c>
      <c r="R246" s="222">
        <f>'PO analyseblad'!P239</f>
        <v>0.3</v>
      </c>
      <c r="S246" s="223">
        <f>'PO analyseblad'!Q239</f>
        <v>0</v>
      </c>
      <c r="T246" s="224"/>
      <c r="U246" s="225">
        <f>'PO analyseblad'!R239</f>
        <v>0</v>
      </c>
      <c r="V246" s="226" t="b">
        <f>'PO analyseblad'!S239</f>
        <v>0</v>
      </c>
      <c r="W246" s="207"/>
      <c r="X246" s="227">
        <f>Invulblad!L241</f>
        <v>0</v>
      </c>
      <c r="Y246" s="228">
        <f>Invulblad!M241</f>
        <v>0</v>
      </c>
      <c r="Z246" s="229">
        <f>Invulblad!N241</f>
        <v>0</v>
      </c>
      <c r="AA246" s="211"/>
      <c r="AB246" s="212">
        <f>Invulblad!O241</f>
        <v>0</v>
      </c>
    </row>
    <row r="247" spans="2:28" s="85" customFormat="1" ht="12.75" customHeight="1" x14ac:dyDescent="0.25">
      <c r="B247" s="213">
        <f>Invulblad!B242</f>
        <v>238</v>
      </c>
      <c r="C247" s="214">
        <f>Invulblad!C242</f>
        <v>0</v>
      </c>
      <c r="D247" s="214">
        <f>Invulblad!D242</f>
        <v>0</v>
      </c>
      <c r="E247" s="215">
        <f>Invulblad!E242</f>
        <v>0</v>
      </c>
      <c r="F247" s="215">
        <f>Invulblad!F242</f>
        <v>0</v>
      </c>
      <c r="G247" s="215">
        <f>Invulblad!G242</f>
        <v>0</v>
      </c>
      <c r="H247" s="216">
        <f>Invulblad!H242</f>
        <v>0</v>
      </c>
      <c r="I247" s="217">
        <f>Invulblad!I242</f>
        <v>0</v>
      </c>
      <c r="J247" s="198"/>
      <c r="K247" s="218">
        <f>'PO analyseblad'!J240</f>
        <v>0</v>
      </c>
      <c r="L247" s="219" t="b">
        <f>'PO analyseblad'!K240</f>
        <v>0</v>
      </c>
      <c r="M247" s="220">
        <f>'PO analyseblad'!L240</f>
        <v>0.7</v>
      </c>
      <c r="N247" s="221">
        <f>'PO analyseblad'!M240</f>
        <v>0</v>
      </c>
      <c r="O247" s="203"/>
      <c r="P247" s="218">
        <f>'PO analyseblad'!N240</f>
        <v>0</v>
      </c>
      <c r="Q247" s="222" t="b">
        <f>'PO analyseblad'!O240</f>
        <v>0</v>
      </c>
      <c r="R247" s="222">
        <f>'PO analyseblad'!P240</f>
        <v>0.3</v>
      </c>
      <c r="S247" s="223">
        <f>'PO analyseblad'!Q240</f>
        <v>0</v>
      </c>
      <c r="T247" s="224"/>
      <c r="U247" s="225">
        <f>'PO analyseblad'!R240</f>
        <v>0</v>
      </c>
      <c r="V247" s="226" t="b">
        <f>'PO analyseblad'!S240</f>
        <v>0</v>
      </c>
      <c r="W247" s="207"/>
      <c r="X247" s="227">
        <f>Invulblad!L242</f>
        <v>0</v>
      </c>
      <c r="Y247" s="228">
        <f>Invulblad!M242</f>
        <v>0</v>
      </c>
      <c r="Z247" s="229">
        <f>Invulblad!N242</f>
        <v>0</v>
      </c>
      <c r="AA247" s="211"/>
      <c r="AB247" s="212">
        <f>Invulblad!O242</f>
        <v>0</v>
      </c>
    </row>
    <row r="248" spans="2:28" s="85" customFormat="1" ht="12.75" customHeight="1" x14ac:dyDescent="0.25">
      <c r="B248" s="213">
        <f>Invulblad!B243</f>
        <v>239</v>
      </c>
      <c r="C248" s="214">
        <f>Invulblad!C243</f>
        <v>0</v>
      </c>
      <c r="D248" s="214">
        <f>Invulblad!D243</f>
        <v>0</v>
      </c>
      <c r="E248" s="215">
        <f>Invulblad!E243</f>
        <v>0</v>
      </c>
      <c r="F248" s="215">
        <f>Invulblad!F243</f>
        <v>0</v>
      </c>
      <c r="G248" s="215">
        <f>Invulblad!G243</f>
        <v>0</v>
      </c>
      <c r="H248" s="216">
        <f>Invulblad!H243</f>
        <v>0</v>
      </c>
      <c r="I248" s="217">
        <f>Invulblad!I243</f>
        <v>0</v>
      </c>
      <c r="J248" s="198"/>
      <c r="K248" s="218">
        <f>'PO analyseblad'!J241</f>
        <v>0</v>
      </c>
      <c r="L248" s="219" t="b">
        <f>'PO analyseblad'!K241</f>
        <v>0</v>
      </c>
      <c r="M248" s="220">
        <f>'PO analyseblad'!L241</f>
        <v>0.7</v>
      </c>
      <c r="N248" s="221">
        <f>'PO analyseblad'!M241</f>
        <v>0</v>
      </c>
      <c r="O248" s="203"/>
      <c r="P248" s="218">
        <f>'PO analyseblad'!N241</f>
        <v>0</v>
      </c>
      <c r="Q248" s="222" t="b">
        <f>'PO analyseblad'!O241</f>
        <v>0</v>
      </c>
      <c r="R248" s="222">
        <f>'PO analyseblad'!P241</f>
        <v>0.3</v>
      </c>
      <c r="S248" s="223">
        <f>'PO analyseblad'!Q241</f>
        <v>0</v>
      </c>
      <c r="T248" s="224"/>
      <c r="U248" s="225">
        <f>'PO analyseblad'!R241</f>
        <v>0</v>
      </c>
      <c r="V248" s="226" t="b">
        <f>'PO analyseblad'!S241</f>
        <v>0</v>
      </c>
      <c r="W248" s="207"/>
      <c r="X248" s="227">
        <f>Invulblad!L243</f>
        <v>0</v>
      </c>
      <c r="Y248" s="228">
        <f>Invulblad!M243</f>
        <v>0</v>
      </c>
      <c r="Z248" s="229">
        <f>Invulblad!N243</f>
        <v>0</v>
      </c>
      <c r="AA248" s="211"/>
      <c r="AB248" s="212">
        <f>Invulblad!O243</f>
        <v>0</v>
      </c>
    </row>
    <row r="249" spans="2:28" s="85" customFormat="1" ht="12.75" customHeight="1" x14ac:dyDescent="0.25">
      <c r="B249" s="213">
        <f>Invulblad!B244</f>
        <v>240</v>
      </c>
      <c r="C249" s="214">
        <f>Invulblad!C244</f>
        <v>0</v>
      </c>
      <c r="D249" s="214">
        <f>Invulblad!D244</f>
        <v>0</v>
      </c>
      <c r="E249" s="215">
        <f>Invulblad!E244</f>
        <v>0</v>
      </c>
      <c r="F249" s="215">
        <f>Invulblad!F244</f>
        <v>0</v>
      </c>
      <c r="G249" s="215">
        <f>Invulblad!G244</f>
        <v>0</v>
      </c>
      <c r="H249" s="216">
        <f>Invulblad!H244</f>
        <v>0</v>
      </c>
      <c r="I249" s="217">
        <f>Invulblad!I244</f>
        <v>0</v>
      </c>
      <c r="J249" s="198"/>
      <c r="K249" s="218">
        <f>'PO analyseblad'!J242</f>
        <v>0</v>
      </c>
      <c r="L249" s="219" t="b">
        <f>'PO analyseblad'!K242</f>
        <v>0</v>
      </c>
      <c r="M249" s="220">
        <f>'PO analyseblad'!L242</f>
        <v>0.7</v>
      </c>
      <c r="N249" s="221">
        <f>'PO analyseblad'!M242</f>
        <v>0</v>
      </c>
      <c r="O249" s="203"/>
      <c r="P249" s="218">
        <f>'PO analyseblad'!N242</f>
        <v>0</v>
      </c>
      <c r="Q249" s="222" t="b">
        <f>'PO analyseblad'!O242</f>
        <v>0</v>
      </c>
      <c r="R249" s="222">
        <f>'PO analyseblad'!P242</f>
        <v>0.3</v>
      </c>
      <c r="S249" s="223">
        <f>'PO analyseblad'!Q242</f>
        <v>0</v>
      </c>
      <c r="T249" s="224"/>
      <c r="U249" s="225">
        <f>'PO analyseblad'!R242</f>
        <v>0</v>
      </c>
      <c r="V249" s="226" t="b">
        <f>'PO analyseblad'!S242</f>
        <v>0</v>
      </c>
      <c r="W249" s="207"/>
      <c r="X249" s="227">
        <f>Invulblad!L244</f>
        <v>0</v>
      </c>
      <c r="Y249" s="228">
        <f>Invulblad!M244</f>
        <v>0</v>
      </c>
      <c r="Z249" s="229">
        <f>Invulblad!N244</f>
        <v>0</v>
      </c>
      <c r="AA249" s="211"/>
      <c r="AB249" s="212">
        <f>Invulblad!O244</f>
        <v>0</v>
      </c>
    </row>
    <row r="250" spans="2:28" s="85" customFormat="1" ht="12.75" customHeight="1" x14ac:dyDescent="0.25">
      <c r="B250" s="213">
        <f>Invulblad!B245</f>
        <v>241</v>
      </c>
      <c r="C250" s="214">
        <f>Invulblad!C245</f>
        <v>0</v>
      </c>
      <c r="D250" s="214">
        <f>Invulblad!D245</f>
        <v>0</v>
      </c>
      <c r="E250" s="215">
        <f>Invulblad!E245</f>
        <v>0</v>
      </c>
      <c r="F250" s="215">
        <f>Invulblad!F245</f>
        <v>0</v>
      </c>
      <c r="G250" s="215">
        <f>Invulblad!G245</f>
        <v>0</v>
      </c>
      <c r="H250" s="216">
        <f>Invulblad!H245</f>
        <v>0</v>
      </c>
      <c r="I250" s="217">
        <f>Invulblad!I245</f>
        <v>0</v>
      </c>
      <c r="J250" s="198"/>
      <c r="K250" s="218">
        <f>'PO analyseblad'!J243</f>
        <v>0</v>
      </c>
      <c r="L250" s="219" t="b">
        <f>'PO analyseblad'!K243</f>
        <v>0</v>
      </c>
      <c r="M250" s="220">
        <f>'PO analyseblad'!L243</f>
        <v>0.7</v>
      </c>
      <c r="N250" s="221">
        <f>'PO analyseblad'!M243</f>
        <v>0</v>
      </c>
      <c r="O250" s="203"/>
      <c r="P250" s="218">
        <f>'PO analyseblad'!N243</f>
        <v>0</v>
      </c>
      <c r="Q250" s="222" t="b">
        <f>'PO analyseblad'!O243</f>
        <v>0</v>
      </c>
      <c r="R250" s="222">
        <f>'PO analyseblad'!P243</f>
        <v>0.3</v>
      </c>
      <c r="S250" s="223">
        <f>'PO analyseblad'!Q243</f>
        <v>0</v>
      </c>
      <c r="T250" s="224"/>
      <c r="U250" s="225">
        <f>'PO analyseblad'!R243</f>
        <v>0</v>
      </c>
      <c r="V250" s="226" t="b">
        <f>'PO analyseblad'!S243</f>
        <v>0</v>
      </c>
      <c r="W250" s="207"/>
      <c r="X250" s="227">
        <f>Invulblad!L245</f>
        <v>0</v>
      </c>
      <c r="Y250" s="228">
        <f>Invulblad!M245</f>
        <v>0</v>
      </c>
      <c r="Z250" s="229">
        <f>Invulblad!N245</f>
        <v>0</v>
      </c>
      <c r="AA250" s="211"/>
      <c r="AB250" s="212">
        <f>Invulblad!O245</f>
        <v>0</v>
      </c>
    </row>
    <row r="251" spans="2:28" s="85" customFormat="1" ht="12.75" customHeight="1" x14ac:dyDescent="0.25">
      <c r="B251" s="213">
        <f>Invulblad!B246</f>
        <v>242</v>
      </c>
      <c r="C251" s="214">
        <f>Invulblad!C246</f>
        <v>0</v>
      </c>
      <c r="D251" s="214">
        <f>Invulblad!D246</f>
        <v>0</v>
      </c>
      <c r="E251" s="215">
        <f>Invulblad!E246</f>
        <v>0</v>
      </c>
      <c r="F251" s="215">
        <f>Invulblad!F246</f>
        <v>0</v>
      </c>
      <c r="G251" s="215">
        <f>Invulblad!G246</f>
        <v>0</v>
      </c>
      <c r="H251" s="216">
        <f>Invulblad!H246</f>
        <v>0</v>
      </c>
      <c r="I251" s="217">
        <f>Invulblad!I246</f>
        <v>0</v>
      </c>
      <c r="J251" s="198"/>
      <c r="K251" s="218">
        <f>'PO analyseblad'!J244</f>
        <v>0</v>
      </c>
      <c r="L251" s="219" t="b">
        <f>'PO analyseblad'!K244</f>
        <v>0</v>
      </c>
      <c r="M251" s="220">
        <f>'PO analyseblad'!L244</f>
        <v>0.7</v>
      </c>
      <c r="N251" s="221">
        <f>'PO analyseblad'!M244</f>
        <v>0</v>
      </c>
      <c r="O251" s="203"/>
      <c r="P251" s="218">
        <f>'PO analyseblad'!N244</f>
        <v>0</v>
      </c>
      <c r="Q251" s="222" t="b">
        <f>'PO analyseblad'!O244</f>
        <v>0</v>
      </c>
      <c r="R251" s="222">
        <f>'PO analyseblad'!P244</f>
        <v>0.3</v>
      </c>
      <c r="S251" s="223">
        <f>'PO analyseblad'!Q244</f>
        <v>0</v>
      </c>
      <c r="T251" s="224"/>
      <c r="U251" s="225">
        <f>'PO analyseblad'!R244</f>
        <v>0</v>
      </c>
      <c r="V251" s="226" t="b">
        <f>'PO analyseblad'!S244</f>
        <v>0</v>
      </c>
      <c r="W251" s="207"/>
      <c r="X251" s="227">
        <f>Invulblad!L246</f>
        <v>0</v>
      </c>
      <c r="Y251" s="228">
        <f>Invulblad!M246</f>
        <v>0</v>
      </c>
      <c r="Z251" s="229">
        <f>Invulblad!N246</f>
        <v>0</v>
      </c>
      <c r="AA251" s="211"/>
      <c r="AB251" s="212">
        <f>Invulblad!O246</f>
        <v>0</v>
      </c>
    </row>
    <row r="252" spans="2:28" s="85" customFormat="1" ht="12.75" customHeight="1" x14ac:dyDescent="0.25">
      <c r="B252" s="213">
        <f>Invulblad!B247</f>
        <v>243</v>
      </c>
      <c r="C252" s="214">
        <f>Invulblad!C247</f>
        <v>0</v>
      </c>
      <c r="D252" s="214">
        <f>Invulblad!D247</f>
        <v>0</v>
      </c>
      <c r="E252" s="215">
        <f>Invulblad!E247</f>
        <v>0</v>
      </c>
      <c r="F252" s="215">
        <f>Invulblad!F247</f>
        <v>0</v>
      </c>
      <c r="G252" s="215">
        <f>Invulblad!G247</f>
        <v>0</v>
      </c>
      <c r="H252" s="216">
        <f>Invulblad!H247</f>
        <v>0</v>
      </c>
      <c r="I252" s="217">
        <f>Invulblad!I247</f>
        <v>0</v>
      </c>
      <c r="J252" s="198"/>
      <c r="K252" s="218">
        <f>'PO analyseblad'!J245</f>
        <v>0</v>
      </c>
      <c r="L252" s="219" t="b">
        <f>'PO analyseblad'!K245</f>
        <v>0</v>
      </c>
      <c r="M252" s="220">
        <f>'PO analyseblad'!L245</f>
        <v>0.7</v>
      </c>
      <c r="N252" s="221">
        <f>'PO analyseblad'!M245</f>
        <v>0</v>
      </c>
      <c r="O252" s="203"/>
      <c r="P252" s="218">
        <f>'PO analyseblad'!N245</f>
        <v>0</v>
      </c>
      <c r="Q252" s="222" t="b">
        <f>'PO analyseblad'!O245</f>
        <v>0</v>
      </c>
      <c r="R252" s="222">
        <f>'PO analyseblad'!P245</f>
        <v>0.3</v>
      </c>
      <c r="S252" s="223">
        <f>'PO analyseblad'!Q245</f>
        <v>0</v>
      </c>
      <c r="T252" s="224"/>
      <c r="U252" s="225">
        <f>'PO analyseblad'!R245</f>
        <v>0</v>
      </c>
      <c r="V252" s="226" t="b">
        <f>'PO analyseblad'!S245</f>
        <v>0</v>
      </c>
      <c r="W252" s="207"/>
      <c r="X252" s="227">
        <f>Invulblad!L247</f>
        <v>0</v>
      </c>
      <c r="Y252" s="228">
        <f>Invulblad!M247</f>
        <v>0</v>
      </c>
      <c r="Z252" s="229">
        <f>Invulblad!N247</f>
        <v>0</v>
      </c>
      <c r="AA252" s="211"/>
      <c r="AB252" s="212">
        <f>Invulblad!O247</f>
        <v>0</v>
      </c>
    </row>
    <row r="253" spans="2:28" s="85" customFormat="1" ht="12.75" customHeight="1" x14ac:dyDescent="0.25">
      <c r="B253" s="213">
        <f>Invulblad!B248</f>
        <v>244</v>
      </c>
      <c r="C253" s="214">
        <f>Invulblad!C248</f>
        <v>0</v>
      </c>
      <c r="D253" s="214">
        <f>Invulblad!D248</f>
        <v>0</v>
      </c>
      <c r="E253" s="215">
        <f>Invulblad!E248</f>
        <v>0</v>
      </c>
      <c r="F253" s="215">
        <f>Invulblad!F248</f>
        <v>0</v>
      </c>
      <c r="G253" s="215">
        <f>Invulblad!G248</f>
        <v>0</v>
      </c>
      <c r="H253" s="216">
        <f>Invulblad!H248</f>
        <v>0</v>
      </c>
      <c r="I253" s="217">
        <f>Invulblad!I248</f>
        <v>0</v>
      </c>
      <c r="J253" s="198"/>
      <c r="K253" s="218">
        <f>'PO analyseblad'!J246</f>
        <v>0</v>
      </c>
      <c r="L253" s="219" t="b">
        <f>'PO analyseblad'!K246</f>
        <v>0</v>
      </c>
      <c r="M253" s="220">
        <f>'PO analyseblad'!L246</f>
        <v>0.7</v>
      </c>
      <c r="N253" s="221">
        <f>'PO analyseblad'!M246</f>
        <v>0</v>
      </c>
      <c r="O253" s="203"/>
      <c r="P253" s="218">
        <f>'PO analyseblad'!N246</f>
        <v>0</v>
      </c>
      <c r="Q253" s="222" t="b">
        <f>'PO analyseblad'!O246</f>
        <v>0</v>
      </c>
      <c r="R253" s="222">
        <f>'PO analyseblad'!P246</f>
        <v>0.3</v>
      </c>
      <c r="S253" s="223">
        <f>'PO analyseblad'!Q246</f>
        <v>0</v>
      </c>
      <c r="T253" s="224"/>
      <c r="U253" s="225">
        <f>'PO analyseblad'!R246</f>
        <v>0</v>
      </c>
      <c r="V253" s="226" t="b">
        <f>'PO analyseblad'!S246</f>
        <v>0</v>
      </c>
      <c r="W253" s="207"/>
      <c r="X253" s="227">
        <f>Invulblad!L248</f>
        <v>0</v>
      </c>
      <c r="Y253" s="228">
        <f>Invulblad!M248</f>
        <v>0</v>
      </c>
      <c r="Z253" s="229">
        <f>Invulblad!N248</f>
        <v>0</v>
      </c>
      <c r="AA253" s="211"/>
      <c r="AB253" s="212">
        <f>Invulblad!O248</f>
        <v>0</v>
      </c>
    </row>
    <row r="254" spans="2:28" s="85" customFormat="1" ht="12.75" customHeight="1" x14ac:dyDescent="0.25">
      <c r="B254" s="213">
        <f>Invulblad!B249</f>
        <v>245</v>
      </c>
      <c r="C254" s="214">
        <f>Invulblad!C249</f>
        <v>0</v>
      </c>
      <c r="D254" s="214">
        <f>Invulblad!D249</f>
        <v>0</v>
      </c>
      <c r="E254" s="215">
        <f>Invulblad!E249</f>
        <v>0</v>
      </c>
      <c r="F254" s="215">
        <f>Invulblad!F249</f>
        <v>0</v>
      </c>
      <c r="G254" s="215">
        <f>Invulblad!G249</f>
        <v>0</v>
      </c>
      <c r="H254" s="216">
        <f>Invulblad!H249</f>
        <v>0</v>
      </c>
      <c r="I254" s="217">
        <f>Invulblad!I249</f>
        <v>0</v>
      </c>
      <c r="J254" s="198"/>
      <c r="K254" s="218">
        <f>'PO analyseblad'!J247</f>
        <v>0</v>
      </c>
      <c r="L254" s="219" t="b">
        <f>'PO analyseblad'!K247</f>
        <v>0</v>
      </c>
      <c r="M254" s="220">
        <f>'PO analyseblad'!L247</f>
        <v>0.7</v>
      </c>
      <c r="N254" s="221">
        <f>'PO analyseblad'!M247</f>
        <v>0</v>
      </c>
      <c r="O254" s="203"/>
      <c r="P254" s="218">
        <f>'PO analyseblad'!N247</f>
        <v>0</v>
      </c>
      <c r="Q254" s="222" t="b">
        <f>'PO analyseblad'!O247</f>
        <v>0</v>
      </c>
      <c r="R254" s="222">
        <f>'PO analyseblad'!P247</f>
        <v>0.3</v>
      </c>
      <c r="S254" s="223">
        <f>'PO analyseblad'!Q247</f>
        <v>0</v>
      </c>
      <c r="T254" s="224"/>
      <c r="U254" s="225">
        <f>'PO analyseblad'!R247</f>
        <v>0</v>
      </c>
      <c r="V254" s="226" t="b">
        <f>'PO analyseblad'!S247</f>
        <v>0</v>
      </c>
      <c r="W254" s="207"/>
      <c r="X254" s="227">
        <f>Invulblad!L249</f>
        <v>0</v>
      </c>
      <c r="Y254" s="228">
        <f>Invulblad!M249</f>
        <v>0</v>
      </c>
      <c r="Z254" s="229">
        <f>Invulblad!N249</f>
        <v>0</v>
      </c>
      <c r="AA254" s="211"/>
      <c r="AB254" s="212">
        <f>Invulblad!O249</f>
        <v>0</v>
      </c>
    </row>
    <row r="255" spans="2:28" s="85" customFormat="1" ht="12.75" customHeight="1" x14ac:dyDescent="0.25">
      <c r="B255" s="213">
        <f>Invulblad!B250</f>
        <v>246</v>
      </c>
      <c r="C255" s="214">
        <f>Invulblad!C250</f>
        <v>0</v>
      </c>
      <c r="D255" s="214">
        <f>Invulblad!D250</f>
        <v>0</v>
      </c>
      <c r="E255" s="215">
        <f>Invulblad!E250</f>
        <v>0</v>
      </c>
      <c r="F255" s="215">
        <f>Invulblad!F250</f>
        <v>0</v>
      </c>
      <c r="G255" s="215">
        <f>Invulblad!G250</f>
        <v>0</v>
      </c>
      <c r="H255" s="216">
        <f>Invulblad!H250</f>
        <v>0</v>
      </c>
      <c r="I255" s="217">
        <f>Invulblad!I250</f>
        <v>0</v>
      </c>
      <c r="J255" s="198"/>
      <c r="K255" s="218">
        <f>'PO analyseblad'!J248</f>
        <v>0</v>
      </c>
      <c r="L255" s="219" t="b">
        <f>'PO analyseblad'!K248</f>
        <v>0</v>
      </c>
      <c r="M255" s="220">
        <f>'PO analyseblad'!L248</f>
        <v>0.7</v>
      </c>
      <c r="N255" s="221">
        <f>'PO analyseblad'!M248</f>
        <v>0</v>
      </c>
      <c r="O255" s="203"/>
      <c r="P255" s="218">
        <f>'PO analyseblad'!N248</f>
        <v>0</v>
      </c>
      <c r="Q255" s="222" t="b">
        <f>'PO analyseblad'!O248</f>
        <v>0</v>
      </c>
      <c r="R255" s="222">
        <f>'PO analyseblad'!P248</f>
        <v>0.3</v>
      </c>
      <c r="S255" s="223">
        <f>'PO analyseblad'!Q248</f>
        <v>0</v>
      </c>
      <c r="T255" s="224"/>
      <c r="U255" s="225">
        <f>'PO analyseblad'!R248</f>
        <v>0</v>
      </c>
      <c r="V255" s="226" t="b">
        <f>'PO analyseblad'!S248</f>
        <v>0</v>
      </c>
      <c r="W255" s="207"/>
      <c r="X255" s="227">
        <f>Invulblad!L250</f>
        <v>0</v>
      </c>
      <c r="Y255" s="228">
        <f>Invulblad!M250</f>
        <v>0</v>
      </c>
      <c r="Z255" s="229">
        <f>Invulblad!N250</f>
        <v>0</v>
      </c>
      <c r="AA255" s="211"/>
      <c r="AB255" s="212">
        <f>Invulblad!O250</f>
        <v>0</v>
      </c>
    </row>
    <row r="256" spans="2:28" s="85" customFormat="1" ht="12.75" customHeight="1" x14ac:dyDescent="0.25">
      <c r="B256" s="213">
        <f>Invulblad!B251</f>
        <v>247</v>
      </c>
      <c r="C256" s="214">
        <f>Invulblad!C251</f>
        <v>0</v>
      </c>
      <c r="D256" s="214">
        <f>Invulblad!D251</f>
        <v>0</v>
      </c>
      <c r="E256" s="215">
        <f>Invulblad!E251</f>
        <v>0</v>
      </c>
      <c r="F256" s="215">
        <f>Invulblad!F251</f>
        <v>0</v>
      </c>
      <c r="G256" s="215">
        <f>Invulblad!G251</f>
        <v>0</v>
      </c>
      <c r="H256" s="216">
        <f>Invulblad!H251</f>
        <v>0</v>
      </c>
      <c r="I256" s="217">
        <f>Invulblad!I251</f>
        <v>0</v>
      </c>
      <c r="J256" s="198"/>
      <c r="K256" s="218">
        <f>'PO analyseblad'!J249</f>
        <v>0</v>
      </c>
      <c r="L256" s="219" t="b">
        <f>'PO analyseblad'!K249</f>
        <v>0</v>
      </c>
      <c r="M256" s="220">
        <f>'PO analyseblad'!L249</f>
        <v>0.7</v>
      </c>
      <c r="N256" s="221">
        <f>'PO analyseblad'!M249</f>
        <v>0</v>
      </c>
      <c r="O256" s="203"/>
      <c r="P256" s="218">
        <f>'PO analyseblad'!N249</f>
        <v>0</v>
      </c>
      <c r="Q256" s="222" t="b">
        <f>'PO analyseblad'!O249</f>
        <v>0</v>
      </c>
      <c r="R256" s="222">
        <f>'PO analyseblad'!P249</f>
        <v>0.3</v>
      </c>
      <c r="S256" s="223">
        <f>'PO analyseblad'!Q249</f>
        <v>0</v>
      </c>
      <c r="T256" s="224"/>
      <c r="U256" s="225">
        <f>'PO analyseblad'!R249</f>
        <v>0</v>
      </c>
      <c r="V256" s="226" t="b">
        <f>'PO analyseblad'!S249</f>
        <v>0</v>
      </c>
      <c r="W256" s="207"/>
      <c r="X256" s="227">
        <f>Invulblad!L251</f>
        <v>0</v>
      </c>
      <c r="Y256" s="228">
        <f>Invulblad!M251</f>
        <v>0</v>
      </c>
      <c r="Z256" s="229">
        <f>Invulblad!N251</f>
        <v>0</v>
      </c>
      <c r="AA256" s="211"/>
      <c r="AB256" s="212">
        <f>Invulblad!O251</f>
        <v>0</v>
      </c>
    </row>
    <row r="257" spans="2:28" s="85" customFormat="1" ht="12.75" customHeight="1" x14ac:dyDescent="0.25">
      <c r="B257" s="213">
        <f>Invulblad!B252</f>
        <v>248</v>
      </c>
      <c r="C257" s="214">
        <f>Invulblad!C252</f>
        <v>0</v>
      </c>
      <c r="D257" s="214">
        <f>Invulblad!D252</f>
        <v>0</v>
      </c>
      <c r="E257" s="215">
        <f>Invulblad!E252</f>
        <v>0</v>
      </c>
      <c r="F257" s="215">
        <f>Invulblad!F252</f>
        <v>0</v>
      </c>
      <c r="G257" s="215">
        <f>Invulblad!G252</f>
        <v>0</v>
      </c>
      <c r="H257" s="216">
        <f>Invulblad!H252</f>
        <v>0</v>
      </c>
      <c r="I257" s="217">
        <f>Invulblad!I252</f>
        <v>0</v>
      </c>
      <c r="J257" s="198"/>
      <c r="K257" s="218">
        <f>'PO analyseblad'!J250</f>
        <v>0</v>
      </c>
      <c r="L257" s="219" t="b">
        <f>'PO analyseblad'!K250</f>
        <v>0</v>
      </c>
      <c r="M257" s="220">
        <f>'PO analyseblad'!L250</f>
        <v>0.7</v>
      </c>
      <c r="N257" s="221">
        <f>'PO analyseblad'!M250</f>
        <v>0</v>
      </c>
      <c r="O257" s="203"/>
      <c r="P257" s="218">
        <f>'PO analyseblad'!N250</f>
        <v>0</v>
      </c>
      <c r="Q257" s="222" t="b">
        <f>'PO analyseblad'!O250</f>
        <v>0</v>
      </c>
      <c r="R257" s="222">
        <f>'PO analyseblad'!P250</f>
        <v>0.3</v>
      </c>
      <c r="S257" s="223">
        <f>'PO analyseblad'!Q250</f>
        <v>0</v>
      </c>
      <c r="T257" s="224"/>
      <c r="U257" s="225">
        <f>'PO analyseblad'!R250</f>
        <v>0</v>
      </c>
      <c r="V257" s="226" t="b">
        <f>'PO analyseblad'!S250</f>
        <v>0</v>
      </c>
      <c r="W257" s="207"/>
      <c r="X257" s="227">
        <f>Invulblad!L252</f>
        <v>0</v>
      </c>
      <c r="Y257" s="228">
        <f>Invulblad!M252</f>
        <v>0</v>
      </c>
      <c r="Z257" s="229">
        <f>Invulblad!N252</f>
        <v>0</v>
      </c>
      <c r="AA257" s="211"/>
      <c r="AB257" s="212">
        <f>Invulblad!O252</f>
        <v>0</v>
      </c>
    </row>
    <row r="258" spans="2:28" s="85" customFormat="1" ht="12.75" customHeight="1" x14ac:dyDescent="0.25">
      <c r="B258" s="213">
        <f>Invulblad!B253</f>
        <v>249</v>
      </c>
      <c r="C258" s="214">
        <f>Invulblad!C253</f>
        <v>0</v>
      </c>
      <c r="D258" s="214">
        <f>Invulblad!D253</f>
        <v>0</v>
      </c>
      <c r="E258" s="215">
        <f>Invulblad!E253</f>
        <v>0</v>
      </c>
      <c r="F258" s="215">
        <f>Invulblad!F253</f>
        <v>0</v>
      </c>
      <c r="G258" s="215">
        <f>Invulblad!G253</f>
        <v>0</v>
      </c>
      <c r="H258" s="216">
        <f>Invulblad!H253</f>
        <v>0</v>
      </c>
      <c r="I258" s="217">
        <f>Invulblad!I253</f>
        <v>0</v>
      </c>
      <c r="J258" s="198"/>
      <c r="K258" s="218">
        <f>'PO analyseblad'!J251</f>
        <v>0</v>
      </c>
      <c r="L258" s="219" t="b">
        <f>'PO analyseblad'!K251</f>
        <v>0</v>
      </c>
      <c r="M258" s="220">
        <f>'PO analyseblad'!L251</f>
        <v>0.7</v>
      </c>
      <c r="N258" s="221">
        <f>'PO analyseblad'!M251</f>
        <v>0</v>
      </c>
      <c r="O258" s="203"/>
      <c r="P258" s="218">
        <f>'PO analyseblad'!N251</f>
        <v>0</v>
      </c>
      <c r="Q258" s="222" t="b">
        <f>'PO analyseblad'!O251</f>
        <v>0</v>
      </c>
      <c r="R258" s="222">
        <f>'PO analyseblad'!P251</f>
        <v>0.3</v>
      </c>
      <c r="S258" s="223">
        <f>'PO analyseblad'!Q251</f>
        <v>0</v>
      </c>
      <c r="T258" s="224"/>
      <c r="U258" s="225">
        <f>'PO analyseblad'!R251</f>
        <v>0</v>
      </c>
      <c r="V258" s="226" t="b">
        <f>'PO analyseblad'!S251</f>
        <v>0</v>
      </c>
      <c r="W258" s="207"/>
      <c r="X258" s="227">
        <f>Invulblad!L253</f>
        <v>0</v>
      </c>
      <c r="Y258" s="228">
        <f>Invulblad!M253</f>
        <v>0</v>
      </c>
      <c r="Z258" s="229">
        <f>Invulblad!N253</f>
        <v>0</v>
      </c>
      <c r="AA258" s="211"/>
      <c r="AB258" s="212">
        <f>Invulblad!O253</f>
        <v>0</v>
      </c>
    </row>
    <row r="259" spans="2:28" s="85" customFormat="1" ht="12.75" customHeight="1" x14ac:dyDescent="0.25">
      <c r="B259" s="213">
        <f>Invulblad!B254</f>
        <v>250</v>
      </c>
      <c r="C259" s="214">
        <f>Invulblad!C254</f>
        <v>0</v>
      </c>
      <c r="D259" s="214">
        <f>Invulblad!D254</f>
        <v>0</v>
      </c>
      <c r="E259" s="215">
        <f>Invulblad!E254</f>
        <v>0</v>
      </c>
      <c r="F259" s="215">
        <f>Invulblad!F254</f>
        <v>0</v>
      </c>
      <c r="G259" s="215">
        <f>Invulblad!G254</f>
        <v>0</v>
      </c>
      <c r="H259" s="216">
        <f>Invulblad!H254</f>
        <v>0</v>
      </c>
      <c r="I259" s="217">
        <f>Invulblad!I254</f>
        <v>0</v>
      </c>
      <c r="J259" s="198"/>
      <c r="K259" s="218">
        <f>'PO analyseblad'!J252</f>
        <v>0</v>
      </c>
      <c r="L259" s="219" t="b">
        <f>'PO analyseblad'!K252</f>
        <v>0</v>
      </c>
      <c r="M259" s="220">
        <f>'PO analyseblad'!L252</f>
        <v>0.7</v>
      </c>
      <c r="N259" s="221">
        <f>'PO analyseblad'!M252</f>
        <v>0</v>
      </c>
      <c r="O259" s="203"/>
      <c r="P259" s="218">
        <f>'PO analyseblad'!N252</f>
        <v>0</v>
      </c>
      <c r="Q259" s="222" t="b">
        <f>'PO analyseblad'!O252</f>
        <v>0</v>
      </c>
      <c r="R259" s="222">
        <f>'PO analyseblad'!P252</f>
        <v>0.3</v>
      </c>
      <c r="S259" s="223">
        <f>'PO analyseblad'!Q252</f>
        <v>0</v>
      </c>
      <c r="T259" s="224"/>
      <c r="U259" s="225">
        <f>'PO analyseblad'!R252</f>
        <v>0</v>
      </c>
      <c r="V259" s="226" t="b">
        <f>'PO analyseblad'!S252</f>
        <v>0</v>
      </c>
      <c r="W259" s="207"/>
      <c r="X259" s="227">
        <f>Invulblad!L254</f>
        <v>0</v>
      </c>
      <c r="Y259" s="228">
        <f>Invulblad!M254</f>
        <v>0</v>
      </c>
      <c r="Z259" s="229">
        <f>Invulblad!N254</f>
        <v>0</v>
      </c>
      <c r="AA259" s="211"/>
      <c r="AB259" s="212">
        <f>Invulblad!O254</f>
        <v>0</v>
      </c>
    </row>
    <row r="260" spans="2:28" s="85" customFormat="1" ht="12.75" customHeight="1" x14ac:dyDescent="0.25">
      <c r="B260" s="213">
        <f>Invulblad!B255</f>
        <v>251</v>
      </c>
      <c r="C260" s="214">
        <f>Invulblad!C255</f>
        <v>0</v>
      </c>
      <c r="D260" s="214">
        <f>Invulblad!D255</f>
        <v>0</v>
      </c>
      <c r="E260" s="215">
        <f>Invulblad!E255</f>
        <v>0</v>
      </c>
      <c r="F260" s="215">
        <f>Invulblad!F255</f>
        <v>0</v>
      </c>
      <c r="G260" s="215">
        <f>Invulblad!G255</f>
        <v>0</v>
      </c>
      <c r="H260" s="216">
        <f>Invulblad!H255</f>
        <v>0</v>
      </c>
      <c r="I260" s="217">
        <f>Invulblad!I255</f>
        <v>0</v>
      </c>
      <c r="J260" s="198"/>
      <c r="K260" s="218">
        <f>'PO analyseblad'!J253</f>
        <v>0</v>
      </c>
      <c r="L260" s="219" t="b">
        <f>'PO analyseblad'!K253</f>
        <v>0</v>
      </c>
      <c r="M260" s="220">
        <f>'PO analyseblad'!L253</f>
        <v>0.7</v>
      </c>
      <c r="N260" s="221">
        <f>'PO analyseblad'!M253</f>
        <v>0</v>
      </c>
      <c r="O260" s="203"/>
      <c r="P260" s="218">
        <f>'PO analyseblad'!N253</f>
        <v>0</v>
      </c>
      <c r="Q260" s="222" t="b">
        <f>'PO analyseblad'!O253</f>
        <v>0</v>
      </c>
      <c r="R260" s="222">
        <f>'PO analyseblad'!P253</f>
        <v>0.3</v>
      </c>
      <c r="S260" s="223">
        <f>'PO analyseblad'!Q253</f>
        <v>0</v>
      </c>
      <c r="T260" s="224"/>
      <c r="U260" s="225">
        <f>'PO analyseblad'!R253</f>
        <v>0</v>
      </c>
      <c r="V260" s="226" t="b">
        <f>'PO analyseblad'!S253</f>
        <v>0</v>
      </c>
      <c r="W260" s="207"/>
      <c r="X260" s="227">
        <f>Invulblad!L255</f>
        <v>0</v>
      </c>
      <c r="Y260" s="228">
        <f>Invulblad!M255</f>
        <v>0</v>
      </c>
      <c r="Z260" s="229">
        <f>Invulblad!N255</f>
        <v>0</v>
      </c>
      <c r="AA260" s="211"/>
      <c r="AB260" s="212">
        <f>Invulblad!O255</f>
        <v>0</v>
      </c>
    </row>
    <row r="261" spans="2:28" s="85" customFormat="1" ht="12.75" customHeight="1" x14ac:dyDescent="0.25">
      <c r="B261" s="213">
        <f>Invulblad!B256</f>
        <v>252</v>
      </c>
      <c r="C261" s="214">
        <f>Invulblad!C256</f>
        <v>0</v>
      </c>
      <c r="D261" s="214">
        <f>Invulblad!D256</f>
        <v>0</v>
      </c>
      <c r="E261" s="215">
        <f>Invulblad!E256</f>
        <v>0</v>
      </c>
      <c r="F261" s="215">
        <f>Invulblad!F256</f>
        <v>0</v>
      </c>
      <c r="G261" s="215">
        <f>Invulblad!G256</f>
        <v>0</v>
      </c>
      <c r="H261" s="216">
        <f>Invulblad!H256</f>
        <v>0</v>
      </c>
      <c r="I261" s="217">
        <f>Invulblad!I256</f>
        <v>0</v>
      </c>
      <c r="J261" s="198"/>
      <c r="K261" s="218">
        <f>'PO analyseblad'!J254</f>
        <v>0</v>
      </c>
      <c r="L261" s="219" t="b">
        <f>'PO analyseblad'!K254</f>
        <v>0</v>
      </c>
      <c r="M261" s="220">
        <f>'PO analyseblad'!L254</f>
        <v>0.7</v>
      </c>
      <c r="N261" s="221">
        <f>'PO analyseblad'!M254</f>
        <v>0</v>
      </c>
      <c r="O261" s="203"/>
      <c r="P261" s="218">
        <f>'PO analyseblad'!N254</f>
        <v>0</v>
      </c>
      <c r="Q261" s="222" t="b">
        <f>'PO analyseblad'!O254</f>
        <v>0</v>
      </c>
      <c r="R261" s="222">
        <f>'PO analyseblad'!P254</f>
        <v>0.3</v>
      </c>
      <c r="S261" s="223">
        <f>'PO analyseblad'!Q254</f>
        <v>0</v>
      </c>
      <c r="T261" s="224"/>
      <c r="U261" s="225">
        <f>'PO analyseblad'!R254</f>
        <v>0</v>
      </c>
      <c r="V261" s="226" t="b">
        <f>'PO analyseblad'!S254</f>
        <v>0</v>
      </c>
      <c r="W261" s="207"/>
      <c r="X261" s="227">
        <f>Invulblad!L256</f>
        <v>0</v>
      </c>
      <c r="Y261" s="228">
        <f>Invulblad!M256</f>
        <v>0</v>
      </c>
      <c r="Z261" s="229">
        <f>Invulblad!N256</f>
        <v>0</v>
      </c>
      <c r="AA261" s="211"/>
      <c r="AB261" s="212">
        <f>Invulblad!O256</f>
        <v>0</v>
      </c>
    </row>
    <row r="262" spans="2:28" s="85" customFormat="1" ht="12.75" customHeight="1" x14ac:dyDescent="0.25">
      <c r="B262" s="213">
        <f>Invulblad!B257</f>
        <v>253</v>
      </c>
      <c r="C262" s="214">
        <f>Invulblad!C257</f>
        <v>0</v>
      </c>
      <c r="D262" s="214">
        <f>Invulblad!D257</f>
        <v>0</v>
      </c>
      <c r="E262" s="215">
        <f>Invulblad!E257</f>
        <v>0</v>
      </c>
      <c r="F262" s="215">
        <f>Invulblad!F257</f>
        <v>0</v>
      </c>
      <c r="G262" s="215">
        <f>Invulblad!G257</f>
        <v>0</v>
      </c>
      <c r="H262" s="216">
        <f>Invulblad!H257</f>
        <v>0</v>
      </c>
      <c r="I262" s="217">
        <f>Invulblad!I257</f>
        <v>0</v>
      </c>
      <c r="J262" s="198"/>
      <c r="K262" s="218">
        <f>'PO analyseblad'!J255</f>
        <v>0</v>
      </c>
      <c r="L262" s="219" t="b">
        <f>'PO analyseblad'!K255</f>
        <v>0</v>
      </c>
      <c r="M262" s="220">
        <f>'PO analyseblad'!L255</f>
        <v>0.7</v>
      </c>
      <c r="N262" s="221">
        <f>'PO analyseblad'!M255</f>
        <v>0</v>
      </c>
      <c r="O262" s="203"/>
      <c r="P262" s="218">
        <f>'PO analyseblad'!N255</f>
        <v>0</v>
      </c>
      <c r="Q262" s="222" t="b">
        <f>'PO analyseblad'!O255</f>
        <v>0</v>
      </c>
      <c r="R262" s="222">
        <f>'PO analyseblad'!P255</f>
        <v>0.3</v>
      </c>
      <c r="S262" s="223">
        <f>'PO analyseblad'!Q255</f>
        <v>0</v>
      </c>
      <c r="T262" s="224"/>
      <c r="U262" s="225">
        <f>'PO analyseblad'!R255</f>
        <v>0</v>
      </c>
      <c r="V262" s="226" t="b">
        <f>'PO analyseblad'!S255</f>
        <v>0</v>
      </c>
      <c r="W262" s="207"/>
      <c r="X262" s="227">
        <f>Invulblad!L257</f>
        <v>0</v>
      </c>
      <c r="Y262" s="228">
        <f>Invulblad!M257</f>
        <v>0</v>
      </c>
      <c r="Z262" s="229">
        <f>Invulblad!N257</f>
        <v>0</v>
      </c>
      <c r="AA262" s="211"/>
      <c r="AB262" s="212">
        <f>Invulblad!O257</f>
        <v>0</v>
      </c>
    </row>
    <row r="263" spans="2:28" s="85" customFormat="1" ht="12.75" customHeight="1" x14ac:dyDescent="0.25">
      <c r="B263" s="213">
        <f>Invulblad!B258</f>
        <v>254</v>
      </c>
      <c r="C263" s="214">
        <f>Invulblad!C258</f>
        <v>0</v>
      </c>
      <c r="D263" s="214">
        <f>Invulblad!D258</f>
        <v>0</v>
      </c>
      <c r="E263" s="215">
        <f>Invulblad!E258</f>
        <v>0</v>
      </c>
      <c r="F263" s="215">
        <f>Invulblad!F258</f>
        <v>0</v>
      </c>
      <c r="G263" s="215">
        <f>Invulblad!G258</f>
        <v>0</v>
      </c>
      <c r="H263" s="216">
        <f>Invulblad!H258</f>
        <v>0</v>
      </c>
      <c r="I263" s="217">
        <f>Invulblad!I258</f>
        <v>0</v>
      </c>
      <c r="J263" s="198"/>
      <c r="K263" s="218">
        <f>'PO analyseblad'!J256</f>
        <v>0</v>
      </c>
      <c r="L263" s="219" t="b">
        <f>'PO analyseblad'!K256</f>
        <v>0</v>
      </c>
      <c r="M263" s="220">
        <f>'PO analyseblad'!L256</f>
        <v>0.7</v>
      </c>
      <c r="N263" s="221">
        <f>'PO analyseblad'!M256</f>
        <v>0</v>
      </c>
      <c r="O263" s="203"/>
      <c r="P263" s="218">
        <f>'PO analyseblad'!N256</f>
        <v>0</v>
      </c>
      <c r="Q263" s="222" t="b">
        <f>'PO analyseblad'!O256</f>
        <v>0</v>
      </c>
      <c r="R263" s="222">
        <f>'PO analyseblad'!P256</f>
        <v>0.3</v>
      </c>
      <c r="S263" s="223">
        <f>'PO analyseblad'!Q256</f>
        <v>0</v>
      </c>
      <c r="T263" s="224"/>
      <c r="U263" s="225">
        <f>'PO analyseblad'!R256</f>
        <v>0</v>
      </c>
      <c r="V263" s="226" t="b">
        <f>'PO analyseblad'!S256</f>
        <v>0</v>
      </c>
      <c r="W263" s="207"/>
      <c r="X263" s="227">
        <f>Invulblad!L258</f>
        <v>0</v>
      </c>
      <c r="Y263" s="228">
        <f>Invulblad!M258</f>
        <v>0</v>
      </c>
      <c r="Z263" s="229">
        <f>Invulblad!N258</f>
        <v>0</v>
      </c>
      <c r="AA263" s="211"/>
      <c r="AB263" s="212">
        <f>Invulblad!O258</f>
        <v>0</v>
      </c>
    </row>
    <row r="264" spans="2:28" s="85" customFormat="1" ht="12.75" customHeight="1" x14ac:dyDescent="0.25">
      <c r="B264" s="213">
        <f>Invulblad!B259</f>
        <v>255</v>
      </c>
      <c r="C264" s="214">
        <f>Invulblad!C259</f>
        <v>0</v>
      </c>
      <c r="D264" s="214">
        <f>Invulblad!D259</f>
        <v>0</v>
      </c>
      <c r="E264" s="215">
        <f>Invulblad!E259</f>
        <v>0</v>
      </c>
      <c r="F264" s="215">
        <f>Invulblad!F259</f>
        <v>0</v>
      </c>
      <c r="G264" s="215">
        <f>Invulblad!G259</f>
        <v>0</v>
      </c>
      <c r="H264" s="216">
        <f>Invulblad!H259</f>
        <v>0</v>
      </c>
      <c r="I264" s="217">
        <f>Invulblad!I259</f>
        <v>0</v>
      </c>
      <c r="J264" s="198"/>
      <c r="K264" s="218">
        <f>'PO analyseblad'!J257</f>
        <v>0</v>
      </c>
      <c r="L264" s="219" t="b">
        <f>'PO analyseblad'!K257</f>
        <v>0</v>
      </c>
      <c r="M264" s="220">
        <f>'PO analyseblad'!L257</f>
        <v>0.7</v>
      </c>
      <c r="N264" s="221">
        <f>'PO analyseblad'!M257</f>
        <v>0</v>
      </c>
      <c r="O264" s="203"/>
      <c r="P264" s="218">
        <f>'PO analyseblad'!N257</f>
        <v>0</v>
      </c>
      <c r="Q264" s="222" t="b">
        <f>'PO analyseblad'!O257</f>
        <v>0</v>
      </c>
      <c r="R264" s="222">
        <f>'PO analyseblad'!P257</f>
        <v>0.3</v>
      </c>
      <c r="S264" s="223">
        <f>'PO analyseblad'!Q257</f>
        <v>0</v>
      </c>
      <c r="T264" s="224"/>
      <c r="U264" s="225">
        <f>'PO analyseblad'!R257</f>
        <v>0</v>
      </c>
      <c r="V264" s="226" t="b">
        <f>'PO analyseblad'!S257</f>
        <v>0</v>
      </c>
      <c r="W264" s="207"/>
      <c r="X264" s="227">
        <f>Invulblad!L259</f>
        <v>0</v>
      </c>
      <c r="Y264" s="228">
        <f>Invulblad!M259</f>
        <v>0</v>
      </c>
      <c r="Z264" s="229">
        <f>Invulblad!N259</f>
        <v>0</v>
      </c>
      <c r="AA264" s="211"/>
      <c r="AB264" s="212">
        <f>Invulblad!O259</f>
        <v>0</v>
      </c>
    </row>
    <row r="265" spans="2:28" s="85" customFormat="1" ht="12.75" customHeight="1" x14ac:dyDescent="0.25">
      <c r="B265" s="213">
        <f>Invulblad!B260</f>
        <v>256</v>
      </c>
      <c r="C265" s="214">
        <f>Invulblad!C260</f>
        <v>0</v>
      </c>
      <c r="D265" s="214">
        <f>Invulblad!D260</f>
        <v>0</v>
      </c>
      <c r="E265" s="215">
        <f>Invulblad!E260</f>
        <v>0</v>
      </c>
      <c r="F265" s="215">
        <f>Invulblad!F260</f>
        <v>0</v>
      </c>
      <c r="G265" s="215">
        <f>Invulblad!G260</f>
        <v>0</v>
      </c>
      <c r="H265" s="216">
        <f>Invulblad!H260</f>
        <v>0</v>
      </c>
      <c r="I265" s="217">
        <f>Invulblad!I260</f>
        <v>0</v>
      </c>
      <c r="J265" s="198"/>
      <c r="K265" s="218">
        <f>'PO analyseblad'!J258</f>
        <v>0</v>
      </c>
      <c r="L265" s="219" t="b">
        <f>'PO analyseblad'!K258</f>
        <v>0</v>
      </c>
      <c r="M265" s="220">
        <f>'PO analyseblad'!L258</f>
        <v>0.7</v>
      </c>
      <c r="N265" s="221">
        <f>'PO analyseblad'!M258</f>
        <v>0</v>
      </c>
      <c r="O265" s="203"/>
      <c r="P265" s="218">
        <f>'PO analyseblad'!N258</f>
        <v>0</v>
      </c>
      <c r="Q265" s="222" t="b">
        <f>'PO analyseblad'!O258</f>
        <v>0</v>
      </c>
      <c r="R265" s="222">
        <f>'PO analyseblad'!P258</f>
        <v>0.3</v>
      </c>
      <c r="S265" s="223">
        <f>'PO analyseblad'!Q258</f>
        <v>0</v>
      </c>
      <c r="T265" s="224"/>
      <c r="U265" s="225">
        <f>'PO analyseblad'!R258</f>
        <v>0</v>
      </c>
      <c r="V265" s="226" t="b">
        <f>'PO analyseblad'!S258</f>
        <v>0</v>
      </c>
      <c r="W265" s="207"/>
      <c r="X265" s="227">
        <f>Invulblad!L260</f>
        <v>0</v>
      </c>
      <c r="Y265" s="228">
        <f>Invulblad!M260</f>
        <v>0</v>
      </c>
      <c r="Z265" s="229">
        <f>Invulblad!N260</f>
        <v>0</v>
      </c>
      <c r="AA265" s="211"/>
      <c r="AB265" s="212">
        <f>Invulblad!O260</f>
        <v>0</v>
      </c>
    </row>
    <row r="266" spans="2:28" s="85" customFormat="1" ht="12.75" customHeight="1" x14ac:dyDescent="0.25">
      <c r="B266" s="213">
        <f>Invulblad!B261</f>
        <v>257</v>
      </c>
      <c r="C266" s="214">
        <f>Invulblad!C261</f>
        <v>0</v>
      </c>
      <c r="D266" s="214">
        <f>Invulblad!D261</f>
        <v>0</v>
      </c>
      <c r="E266" s="215">
        <f>Invulblad!E261</f>
        <v>0</v>
      </c>
      <c r="F266" s="215">
        <f>Invulblad!F261</f>
        <v>0</v>
      </c>
      <c r="G266" s="215">
        <f>Invulblad!G261</f>
        <v>0</v>
      </c>
      <c r="H266" s="216">
        <f>Invulblad!H261</f>
        <v>0</v>
      </c>
      <c r="I266" s="217">
        <f>Invulblad!I261</f>
        <v>0</v>
      </c>
      <c r="J266" s="198"/>
      <c r="K266" s="218">
        <f>'PO analyseblad'!J259</f>
        <v>0</v>
      </c>
      <c r="L266" s="219" t="b">
        <f>'PO analyseblad'!K259</f>
        <v>0</v>
      </c>
      <c r="M266" s="220">
        <f>'PO analyseblad'!L259</f>
        <v>0.7</v>
      </c>
      <c r="N266" s="221">
        <f>'PO analyseblad'!M259</f>
        <v>0</v>
      </c>
      <c r="O266" s="203"/>
      <c r="P266" s="218">
        <f>'PO analyseblad'!N259</f>
        <v>0</v>
      </c>
      <c r="Q266" s="222" t="b">
        <f>'PO analyseblad'!O259</f>
        <v>0</v>
      </c>
      <c r="R266" s="222">
        <f>'PO analyseblad'!P259</f>
        <v>0.3</v>
      </c>
      <c r="S266" s="223">
        <f>'PO analyseblad'!Q259</f>
        <v>0</v>
      </c>
      <c r="T266" s="224"/>
      <c r="U266" s="225">
        <f>'PO analyseblad'!R259</f>
        <v>0</v>
      </c>
      <c r="V266" s="226" t="b">
        <f>'PO analyseblad'!S259</f>
        <v>0</v>
      </c>
      <c r="W266" s="207"/>
      <c r="X266" s="227">
        <f>Invulblad!L261</f>
        <v>0</v>
      </c>
      <c r="Y266" s="228">
        <f>Invulblad!M261</f>
        <v>0</v>
      </c>
      <c r="Z266" s="229">
        <f>Invulblad!N261</f>
        <v>0</v>
      </c>
      <c r="AA266" s="211"/>
      <c r="AB266" s="212">
        <f>Invulblad!O261</f>
        <v>0</v>
      </c>
    </row>
    <row r="267" spans="2:28" s="85" customFormat="1" ht="12.75" customHeight="1" x14ac:dyDescent="0.25">
      <c r="B267" s="213">
        <f>Invulblad!B262</f>
        <v>258</v>
      </c>
      <c r="C267" s="214">
        <f>Invulblad!C262</f>
        <v>0</v>
      </c>
      <c r="D267" s="214">
        <f>Invulblad!D262</f>
        <v>0</v>
      </c>
      <c r="E267" s="215">
        <f>Invulblad!E262</f>
        <v>0</v>
      </c>
      <c r="F267" s="215">
        <f>Invulblad!F262</f>
        <v>0</v>
      </c>
      <c r="G267" s="215">
        <f>Invulblad!G262</f>
        <v>0</v>
      </c>
      <c r="H267" s="216">
        <f>Invulblad!H262</f>
        <v>0</v>
      </c>
      <c r="I267" s="217">
        <f>Invulblad!I262</f>
        <v>0</v>
      </c>
      <c r="J267" s="198"/>
      <c r="K267" s="218">
        <f>'PO analyseblad'!J260</f>
        <v>0</v>
      </c>
      <c r="L267" s="219" t="b">
        <f>'PO analyseblad'!K260</f>
        <v>0</v>
      </c>
      <c r="M267" s="220">
        <f>'PO analyseblad'!L260</f>
        <v>0.7</v>
      </c>
      <c r="N267" s="221">
        <f>'PO analyseblad'!M260</f>
        <v>0</v>
      </c>
      <c r="O267" s="203"/>
      <c r="P267" s="218">
        <f>'PO analyseblad'!N260</f>
        <v>0</v>
      </c>
      <c r="Q267" s="222" t="b">
        <f>'PO analyseblad'!O260</f>
        <v>0</v>
      </c>
      <c r="R267" s="222">
        <f>'PO analyseblad'!P260</f>
        <v>0.3</v>
      </c>
      <c r="S267" s="223">
        <f>'PO analyseblad'!Q260</f>
        <v>0</v>
      </c>
      <c r="T267" s="224"/>
      <c r="U267" s="225">
        <f>'PO analyseblad'!R260</f>
        <v>0</v>
      </c>
      <c r="V267" s="226" t="b">
        <f>'PO analyseblad'!S260</f>
        <v>0</v>
      </c>
      <c r="W267" s="207"/>
      <c r="X267" s="227">
        <f>Invulblad!L262</f>
        <v>0</v>
      </c>
      <c r="Y267" s="228">
        <f>Invulblad!M262</f>
        <v>0</v>
      </c>
      <c r="Z267" s="229">
        <f>Invulblad!N262</f>
        <v>0</v>
      </c>
      <c r="AA267" s="211"/>
      <c r="AB267" s="212">
        <f>Invulblad!O262</f>
        <v>0</v>
      </c>
    </row>
    <row r="268" spans="2:28" s="85" customFormat="1" ht="12.75" customHeight="1" x14ac:dyDescent="0.25">
      <c r="B268" s="213">
        <f>Invulblad!B263</f>
        <v>259</v>
      </c>
      <c r="C268" s="214">
        <f>Invulblad!C263</f>
        <v>0</v>
      </c>
      <c r="D268" s="214">
        <f>Invulblad!D263</f>
        <v>0</v>
      </c>
      <c r="E268" s="215">
        <f>Invulblad!E263</f>
        <v>0</v>
      </c>
      <c r="F268" s="215">
        <f>Invulblad!F263</f>
        <v>0</v>
      </c>
      <c r="G268" s="215">
        <f>Invulblad!G263</f>
        <v>0</v>
      </c>
      <c r="H268" s="216">
        <f>Invulblad!H263</f>
        <v>0</v>
      </c>
      <c r="I268" s="217">
        <f>Invulblad!I263</f>
        <v>0</v>
      </c>
      <c r="J268" s="198"/>
      <c r="K268" s="218">
        <f>'PO analyseblad'!J261</f>
        <v>0</v>
      </c>
      <c r="L268" s="219" t="b">
        <f>'PO analyseblad'!K261</f>
        <v>0</v>
      </c>
      <c r="M268" s="220">
        <f>'PO analyseblad'!L261</f>
        <v>0.7</v>
      </c>
      <c r="N268" s="221">
        <f>'PO analyseblad'!M261</f>
        <v>0</v>
      </c>
      <c r="O268" s="203"/>
      <c r="P268" s="218">
        <f>'PO analyseblad'!N261</f>
        <v>0</v>
      </c>
      <c r="Q268" s="222" t="b">
        <f>'PO analyseblad'!O261</f>
        <v>0</v>
      </c>
      <c r="R268" s="222">
        <f>'PO analyseblad'!P261</f>
        <v>0.3</v>
      </c>
      <c r="S268" s="223">
        <f>'PO analyseblad'!Q261</f>
        <v>0</v>
      </c>
      <c r="T268" s="224"/>
      <c r="U268" s="225">
        <f>'PO analyseblad'!R261</f>
        <v>0</v>
      </c>
      <c r="V268" s="226" t="b">
        <f>'PO analyseblad'!S261</f>
        <v>0</v>
      </c>
      <c r="W268" s="207"/>
      <c r="X268" s="227">
        <f>Invulblad!L263</f>
        <v>0</v>
      </c>
      <c r="Y268" s="228">
        <f>Invulblad!M263</f>
        <v>0</v>
      </c>
      <c r="Z268" s="229">
        <f>Invulblad!N263</f>
        <v>0</v>
      </c>
      <c r="AA268" s="211"/>
      <c r="AB268" s="212">
        <f>Invulblad!O263</f>
        <v>0</v>
      </c>
    </row>
    <row r="269" spans="2:28" s="85" customFormat="1" ht="12.75" customHeight="1" x14ac:dyDescent="0.25">
      <c r="B269" s="213">
        <f>Invulblad!B264</f>
        <v>260</v>
      </c>
      <c r="C269" s="214">
        <f>Invulblad!C264</f>
        <v>0</v>
      </c>
      <c r="D269" s="214">
        <f>Invulblad!D264</f>
        <v>0</v>
      </c>
      <c r="E269" s="215">
        <f>Invulblad!E264</f>
        <v>0</v>
      </c>
      <c r="F269" s="215">
        <f>Invulblad!F264</f>
        <v>0</v>
      </c>
      <c r="G269" s="215">
        <f>Invulblad!G264</f>
        <v>0</v>
      </c>
      <c r="H269" s="216">
        <f>Invulblad!H264</f>
        <v>0</v>
      </c>
      <c r="I269" s="217">
        <f>Invulblad!I264</f>
        <v>0</v>
      </c>
      <c r="J269" s="198"/>
      <c r="K269" s="218">
        <f>'PO analyseblad'!J262</f>
        <v>0</v>
      </c>
      <c r="L269" s="219" t="b">
        <f>'PO analyseblad'!K262</f>
        <v>0</v>
      </c>
      <c r="M269" s="220">
        <f>'PO analyseblad'!L262</f>
        <v>0.7</v>
      </c>
      <c r="N269" s="221">
        <f>'PO analyseblad'!M262</f>
        <v>0</v>
      </c>
      <c r="O269" s="203"/>
      <c r="P269" s="218">
        <f>'PO analyseblad'!N262</f>
        <v>0</v>
      </c>
      <c r="Q269" s="222" t="b">
        <f>'PO analyseblad'!O262</f>
        <v>0</v>
      </c>
      <c r="R269" s="222">
        <f>'PO analyseblad'!P262</f>
        <v>0.3</v>
      </c>
      <c r="S269" s="223">
        <f>'PO analyseblad'!Q262</f>
        <v>0</v>
      </c>
      <c r="T269" s="224"/>
      <c r="U269" s="225">
        <f>'PO analyseblad'!R262</f>
        <v>0</v>
      </c>
      <c r="V269" s="226" t="b">
        <f>'PO analyseblad'!S262</f>
        <v>0</v>
      </c>
      <c r="W269" s="207"/>
      <c r="X269" s="227">
        <f>Invulblad!L264</f>
        <v>0</v>
      </c>
      <c r="Y269" s="228">
        <f>Invulblad!M264</f>
        <v>0</v>
      </c>
      <c r="Z269" s="229">
        <f>Invulblad!N264</f>
        <v>0</v>
      </c>
      <c r="AA269" s="211"/>
      <c r="AB269" s="212">
        <f>Invulblad!O264</f>
        <v>0</v>
      </c>
    </row>
    <row r="270" spans="2:28" s="85" customFormat="1" ht="12.75" customHeight="1" x14ac:dyDescent="0.25">
      <c r="B270" s="213">
        <f>Invulblad!B265</f>
        <v>261</v>
      </c>
      <c r="C270" s="214">
        <f>Invulblad!C265</f>
        <v>0</v>
      </c>
      <c r="D270" s="214">
        <f>Invulblad!D265</f>
        <v>0</v>
      </c>
      <c r="E270" s="215">
        <f>Invulblad!E265</f>
        <v>0</v>
      </c>
      <c r="F270" s="215">
        <f>Invulblad!F265</f>
        <v>0</v>
      </c>
      <c r="G270" s="215">
        <f>Invulblad!G265</f>
        <v>0</v>
      </c>
      <c r="H270" s="216">
        <f>Invulblad!H265</f>
        <v>0</v>
      </c>
      <c r="I270" s="217">
        <f>Invulblad!I265</f>
        <v>0</v>
      </c>
      <c r="J270" s="198"/>
      <c r="K270" s="218">
        <f>'PO analyseblad'!J263</f>
        <v>0</v>
      </c>
      <c r="L270" s="219" t="b">
        <f>'PO analyseblad'!K263</f>
        <v>0</v>
      </c>
      <c r="M270" s="220">
        <f>'PO analyseblad'!L263</f>
        <v>0.7</v>
      </c>
      <c r="N270" s="221">
        <f>'PO analyseblad'!M263</f>
        <v>0</v>
      </c>
      <c r="O270" s="203"/>
      <c r="P270" s="218">
        <f>'PO analyseblad'!N263</f>
        <v>0</v>
      </c>
      <c r="Q270" s="222" t="b">
        <f>'PO analyseblad'!O263</f>
        <v>0</v>
      </c>
      <c r="R270" s="222">
        <f>'PO analyseblad'!P263</f>
        <v>0.3</v>
      </c>
      <c r="S270" s="223">
        <f>'PO analyseblad'!Q263</f>
        <v>0</v>
      </c>
      <c r="T270" s="224"/>
      <c r="U270" s="225">
        <f>'PO analyseblad'!R263</f>
        <v>0</v>
      </c>
      <c r="V270" s="226" t="b">
        <f>'PO analyseblad'!S263</f>
        <v>0</v>
      </c>
      <c r="W270" s="207"/>
      <c r="X270" s="227">
        <f>Invulblad!L265</f>
        <v>0</v>
      </c>
      <c r="Y270" s="228">
        <f>Invulblad!M265</f>
        <v>0</v>
      </c>
      <c r="Z270" s="229">
        <f>Invulblad!N265</f>
        <v>0</v>
      </c>
      <c r="AA270" s="211"/>
      <c r="AB270" s="212">
        <f>Invulblad!O265</f>
        <v>0</v>
      </c>
    </row>
    <row r="271" spans="2:28" s="85" customFormat="1" ht="12.75" customHeight="1" x14ac:dyDescent="0.25">
      <c r="B271" s="213">
        <f>Invulblad!B266</f>
        <v>262</v>
      </c>
      <c r="C271" s="214">
        <f>Invulblad!C266</f>
        <v>0</v>
      </c>
      <c r="D271" s="214">
        <f>Invulblad!D266</f>
        <v>0</v>
      </c>
      <c r="E271" s="215">
        <f>Invulblad!E266</f>
        <v>0</v>
      </c>
      <c r="F271" s="215">
        <f>Invulblad!F266</f>
        <v>0</v>
      </c>
      <c r="G271" s="215">
        <f>Invulblad!G266</f>
        <v>0</v>
      </c>
      <c r="H271" s="216">
        <f>Invulblad!H266</f>
        <v>0</v>
      </c>
      <c r="I271" s="217">
        <f>Invulblad!I266</f>
        <v>0</v>
      </c>
      <c r="J271" s="198"/>
      <c r="K271" s="218">
        <f>'PO analyseblad'!J264</f>
        <v>0</v>
      </c>
      <c r="L271" s="219" t="b">
        <f>'PO analyseblad'!K264</f>
        <v>0</v>
      </c>
      <c r="M271" s="220">
        <f>'PO analyseblad'!L264</f>
        <v>0.7</v>
      </c>
      <c r="N271" s="221">
        <f>'PO analyseblad'!M264</f>
        <v>0</v>
      </c>
      <c r="O271" s="203"/>
      <c r="P271" s="218">
        <f>'PO analyseblad'!N264</f>
        <v>0</v>
      </c>
      <c r="Q271" s="222" t="b">
        <f>'PO analyseblad'!O264</f>
        <v>0</v>
      </c>
      <c r="R271" s="222">
        <f>'PO analyseblad'!P264</f>
        <v>0.3</v>
      </c>
      <c r="S271" s="223">
        <f>'PO analyseblad'!Q264</f>
        <v>0</v>
      </c>
      <c r="T271" s="224"/>
      <c r="U271" s="225">
        <f>'PO analyseblad'!R264</f>
        <v>0</v>
      </c>
      <c r="V271" s="226" t="b">
        <f>'PO analyseblad'!S264</f>
        <v>0</v>
      </c>
      <c r="W271" s="207"/>
      <c r="X271" s="227">
        <f>Invulblad!L266</f>
        <v>0</v>
      </c>
      <c r="Y271" s="228">
        <f>Invulblad!M266</f>
        <v>0</v>
      </c>
      <c r="Z271" s="229">
        <f>Invulblad!N266</f>
        <v>0</v>
      </c>
      <c r="AA271" s="211"/>
      <c r="AB271" s="212">
        <f>Invulblad!O266</f>
        <v>0</v>
      </c>
    </row>
    <row r="272" spans="2:28" s="85" customFormat="1" ht="12.75" customHeight="1" x14ac:dyDescent="0.25">
      <c r="B272" s="213">
        <f>Invulblad!B267</f>
        <v>263</v>
      </c>
      <c r="C272" s="214">
        <f>Invulblad!C267</f>
        <v>0</v>
      </c>
      <c r="D272" s="214">
        <f>Invulblad!D267</f>
        <v>0</v>
      </c>
      <c r="E272" s="215">
        <f>Invulblad!E267</f>
        <v>0</v>
      </c>
      <c r="F272" s="215">
        <f>Invulblad!F267</f>
        <v>0</v>
      </c>
      <c r="G272" s="215">
        <f>Invulblad!G267</f>
        <v>0</v>
      </c>
      <c r="H272" s="216">
        <f>Invulblad!H267</f>
        <v>0</v>
      </c>
      <c r="I272" s="217">
        <f>Invulblad!I267</f>
        <v>0</v>
      </c>
      <c r="J272" s="198"/>
      <c r="K272" s="218">
        <f>'PO analyseblad'!J265</f>
        <v>0</v>
      </c>
      <c r="L272" s="219" t="b">
        <f>'PO analyseblad'!K265</f>
        <v>0</v>
      </c>
      <c r="M272" s="220">
        <f>'PO analyseblad'!L265</f>
        <v>0.7</v>
      </c>
      <c r="N272" s="221">
        <f>'PO analyseblad'!M265</f>
        <v>0</v>
      </c>
      <c r="O272" s="203"/>
      <c r="P272" s="218">
        <f>'PO analyseblad'!N265</f>
        <v>0</v>
      </c>
      <c r="Q272" s="222" t="b">
        <f>'PO analyseblad'!O265</f>
        <v>0</v>
      </c>
      <c r="R272" s="222">
        <f>'PO analyseblad'!P265</f>
        <v>0.3</v>
      </c>
      <c r="S272" s="223">
        <f>'PO analyseblad'!Q265</f>
        <v>0</v>
      </c>
      <c r="T272" s="224"/>
      <c r="U272" s="225">
        <f>'PO analyseblad'!R265</f>
        <v>0</v>
      </c>
      <c r="V272" s="226" t="b">
        <f>'PO analyseblad'!S265</f>
        <v>0</v>
      </c>
      <c r="W272" s="207"/>
      <c r="X272" s="227">
        <f>Invulblad!L267</f>
        <v>0</v>
      </c>
      <c r="Y272" s="228">
        <f>Invulblad!M267</f>
        <v>0</v>
      </c>
      <c r="Z272" s="229">
        <f>Invulblad!N267</f>
        <v>0</v>
      </c>
      <c r="AA272" s="211"/>
      <c r="AB272" s="212">
        <f>Invulblad!O267</f>
        <v>0</v>
      </c>
    </row>
    <row r="273" spans="2:28" s="85" customFormat="1" ht="12.75" customHeight="1" x14ac:dyDescent="0.25">
      <c r="B273" s="213">
        <f>Invulblad!B268</f>
        <v>264</v>
      </c>
      <c r="C273" s="214">
        <f>Invulblad!C268</f>
        <v>0</v>
      </c>
      <c r="D273" s="214">
        <f>Invulblad!D268</f>
        <v>0</v>
      </c>
      <c r="E273" s="215">
        <f>Invulblad!E268</f>
        <v>0</v>
      </c>
      <c r="F273" s="215">
        <f>Invulblad!F268</f>
        <v>0</v>
      </c>
      <c r="G273" s="215">
        <f>Invulblad!G268</f>
        <v>0</v>
      </c>
      <c r="H273" s="216">
        <f>Invulblad!H268</f>
        <v>0</v>
      </c>
      <c r="I273" s="217">
        <f>Invulblad!I268</f>
        <v>0</v>
      </c>
      <c r="J273" s="198"/>
      <c r="K273" s="218">
        <f>'PO analyseblad'!J266</f>
        <v>0</v>
      </c>
      <c r="L273" s="219" t="b">
        <f>'PO analyseblad'!K266</f>
        <v>0</v>
      </c>
      <c r="M273" s="220">
        <f>'PO analyseblad'!L266</f>
        <v>0.7</v>
      </c>
      <c r="N273" s="221">
        <f>'PO analyseblad'!M266</f>
        <v>0</v>
      </c>
      <c r="O273" s="203"/>
      <c r="P273" s="218">
        <f>'PO analyseblad'!N266</f>
        <v>0</v>
      </c>
      <c r="Q273" s="222" t="b">
        <f>'PO analyseblad'!O266</f>
        <v>0</v>
      </c>
      <c r="R273" s="222">
        <f>'PO analyseblad'!P266</f>
        <v>0.3</v>
      </c>
      <c r="S273" s="223">
        <f>'PO analyseblad'!Q266</f>
        <v>0</v>
      </c>
      <c r="T273" s="224"/>
      <c r="U273" s="225">
        <f>'PO analyseblad'!R266</f>
        <v>0</v>
      </c>
      <c r="V273" s="226" t="b">
        <f>'PO analyseblad'!S266</f>
        <v>0</v>
      </c>
      <c r="W273" s="207"/>
      <c r="X273" s="227">
        <f>Invulblad!L268</f>
        <v>0</v>
      </c>
      <c r="Y273" s="228">
        <f>Invulblad!M268</f>
        <v>0</v>
      </c>
      <c r="Z273" s="229">
        <f>Invulblad!N268</f>
        <v>0</v>
      </c>
      <c r="AA273" s="211"/>
      <c r="AB273" s="212">
        <f>Invulblad!O268</f>
        <v>0</v>
      </c>
    </row>
    <row r="274" spans="2:28" s="85" customFormat="1" ht="12.75" customHeight="1" x14ac:dyDescent="0.25">
      <c r="B274" s="213">
        <f>Invulblad!B269</f>
        <v>265</v>
      </c>
      <c r="C274" s="214">
        <f>Invulblad!C269</f>
        <v>0</v>
      </c>
      <c r="D274" s="214">
        <f>Invulblad!D269</f>
        <v>0</v>
      </c>
      <c r="E274" s="215">
        <f>Invulblad!E269</f>
        <v>0</v>
      </c>
      <c r="F274" s="215">
        <f>Invulblad!F269</f>
        <v>0</v>
      </c>
      <c r="G274" s="215">
        <f>Invulblad!G269</f>
        <v>0</v>
      </c>
      <c r="H274" s="216">
        <f>Invulblad!H269</f>
        <v>0</v>
      </c>
      <c r="I274" s="217">
        <f>Invulblad!I269</f>
        <v>0</v>
      </c>
      <c r="J274" s="198"/>
      <c r="K274" s="218">
        <f>'PO analyseblad'!J267</f>
        <v>0</v>
      </c>
      <c r="L274" s="219" t="b">
        <f>'PO analyseblad'!K267</f>
        <v>0</v>
      </c>
      <c r="M274" s="220">
        <f>'PO analyseblad'!L267</f>
        <v>0.7</v>
      </c>
      <c r="N274" s="221">
        <f>'PO analyseblad'!M267</f>
        <v>0</v>
      </c>
      <c r="O274" s="203"/>
      <c r="P274" s="218">
        <f>'PO analyseblad'!N267</f>
        <v>0</v>
      </c>
      <c r="Q274" s="222" t="b">
        <f>'PO analyseblad'!O267</f>
        <v>0</v>
      </c>
      <c r="R274" s="222">
        <f>'PO analyseblad'!P267</f>
        <v>0.3</v>
      </c>
      <c r="S274" s="223">
        <f>'PO analyseblad'!Q267</f>
        <v>0</v>
      </c>
      <c r="T274" s="224"/>
      <c r="U274" s="225">
        <f>'PO analyseblad'!R267</f>
        <v>0</v>
      </c>
      <c r="V274" s="226" t="b">
        <f>'PO analyseblad'!S267</f>
        <v>0</v>
      </c>
      <c r="W274" s="207"/>
      <c r="X274" s="227">
        <f>Invulblad!L269</f>
        <v>0</v>
      </c>
      <c r="Y274" s="228">
        <f>Invulblad!M269</f>
        <v>0</v>
      </c>
      <c r="Z274" s="229">
        <f>Invulblad!N269</f>
        <v>0</v>
      </c>
      <c r="AA274" s="211"/>
      <c r="AB274" s="212">
        <f>Invulblad!O269</f>
        <v>0</v>
      </c>
    </row>
    <row r="275" spans="2:28" s="85" customFormat="1" ht="12.75" customHeight="1" x14ac:dyDescent="0.25">
      <c r="B275" s="213">
        <f>Invulblad!B270</f>
        <v>266</v>
      </c>
      <c r="C275" s="214">
        <f>Invulblad!C270</f>
        <v>0</v>
      </c>
      <c r="D275" s="214">
        <f>Invulblad!D270</f>
        <v>0</v>
      </c>
      <c r="E275" s="215">
        <f>Invulblad!E270</f>
        <v>0</v>
      </c>
      <c r="F275" s="215">
        <f>Invulblad!F270</f>
        <v>0</v>
      </c>
      <c r="G275" s="215">
        <f>Invulblad!G270</f>
        <v>0</v>
      </c>
      <c r="H275" s="216">
        <f>Invulblad!H270</f>
        <v>0</v>
      </c>
      <c r="I275" s="217">
        <f>Invulblad!I270</f>
        <v>0</v>
      </c>
      <c r="J275" s="198"/>
      <c r="K275" s="218">
        <f>'PO analyseblad'!J268</f>
        <v>0</v>
      </c>
      <c r="L275" s="219" t="b">
        <f>'PO analyseblad'!K268</f>
        <v>0</v>
      </c>
      <c r="M275" s="220">
        <f>'PO analyseblad'!L268</f>
        <v>0.7</v>
      </c>
      <c r="N275" s="221">
        <f>'PO analyseblad'!M268</f>
        <v>0</v>
      </c>
      <c r="O275" s="203"/>
      <c r="P275" s="218">
        <f>'PO analyseblad'!N268</f>
        <v>0</v>
      </c>
      <c r="Q275" s="222" t="b">
        <f>'PO analyseblad'!O268</f>
        <v>0</v>
      </c>
      <c r="R275" s="222">
        <f>'PO analyseblad'!P268</f>
        <v>0.3</v>
      </c>
      <c r="S275" s="223">
        <f>'PO analyseblad'!Q268</f>
        <v>0</v>
      </c>
      <c r="T275" s="224"/>
      <c r="U275" s="225">
        <f>'PO analyseblad'!R268</f>
        <v>0</v>
      </c>
      <c r="V275" s="226" t="b">
        <f>'PO analyseblad'!S268</f>
        <v>0</v>
      </c>
      <c r="W275" s="207"/>
      <c r="X275" s="227">
        <f>Invulblad!L270</f>
        <v>0</v>
      </c>
      <c r="Y275" s="228">
        <f>Invulblad!M270</f>
        <v>0</v>
      </c>
      <c r="Z275" s="229">
        <f>Invulblad!N270</f>
        <v>0</v>
      </c>
      <c r="AA275" s="211"/>
      <c r="AB275" s="212">
        <f>Invulblad!O270</f>
        <v>0</v>
      </c>
    </row>
    <row r="276" spans="2:28" s="85" customFormat="1" ht="12.75" customHeight="1" x14ac:dyDescent="0.25">
      <c r="B276" s="213">
        <f>Invulblad!B271</f>
        <v>267</v>
      </c>
      <c r="C276" s="214">
        <f>Invulblad!C271</f>
        <v>0</v>
      </c>
      <c r="D276" s="214">
        <f>Invulblad!D271</f>
        <v>0</v>
      </c>
      <c r="E276" s="215">
        <f>Invulblad!E271</f>
        <v>0</v>
      </c>
      <c r="F276" s="215">
        <f>Invulblad!F271</f>
        <v>0</v>
      </c>
      <c r="G276" s="215">
        <f>Invulblad!G271</f>
        <v>0</v>
      </c>
      <c r="H276" s="216">
        <f>Invulblad!H271</f>
        <v>0</v>
      </c>
      <c r="I276" s="217">
        <f>Invulblad!I271</f>
        <v>0</v>
      </c>
      <c r="J276" s="198"/>
      <c r="K276" s="218">
        <f>'PO analyseblad'!J269</f>
        <v>0</v>
      </c>
      <c r="L276" s="219" t="b">
        <f>'PO analyseblad'!K269</f>
        <v>0</v>
      </c>
      <c r="M276" s="220">
        <f>'PO analyseblad'!L269</f>
        <v>0.7</v>
      </c>
      <c r="N276" s="221">
        <f>'PO analyseblad'!M269</f>
        <v>0</v>
      </c>
      <c r="O276" s="203"/>
      <c r="P276" s="218">
        <f>'PO analyseblad'!N269</f>
        <v>0</v>
      </c>
      <c r="Q276" s="222" t="b">
        <f>'PO analyseblad'!O269</f>
        <v>0</v>
      </c>
      <c r="R276" s="222">
        <f>'PO analyseblad'!P269</f>
        <v>0.3</v>
      </c>
      <c r="S276" s="223">
        <f>'PO analyseblad'!Q269</f>
        <v>0</v>
      </c>
      <c r="T276" s="224"/>
      <c r="U276" s="225">
        <f>'PO analyseblad'!R269</f>
        <v>0</v>
      </c>
      <c r="V276" s="226" t="b">
        <f>'PO analyseblad'!S269</f>
        <v>0</v>
      </c>
      <c r="W276" s="207"/>
      <c r="X276" s="227">
        <f>Invulblad!L271</f>
        <v>0</v>
      </c>
      <c r="Y276" s="228">
        <f>Invulblad!M271</f>
        <v>0</v>
      </c>
      <c r="Z276" s="229">
        <f>Invulblad!N271</f>
        <v>0</v>
      </c>
      <c r="AA276" s="211"/>
      <c r="AB276" s="212">
        <f>Invulblad!O271</f>
        <v>0</v>
      </c>
    </row>
    <row r="277" spans="2:28" s="85" customFormat="1" ht="12.75" customHeight="1" x14ac:dyDescent="0.25">
      <c r="B277" s="213">
        <f>Invulblad!B272</f>
        <v>268</v>
      </c>
      <c r="C277" s="214">
        <f>Invulblad!C272</f>
        <v>0</v>
      </c>
      <c r="D277" s="214">
        <f>Invulblad!D272</f>
        <v>0</v>
      </c>
      <c r="E277" s="215">
        <f>Invulblad!E272</f>
        <v>0</v>
      </c>
      <c r="F277" s="215">
        <f>Invulblad!F272</f>
        <v>0</v>
      </c>
      <c r="G277" s="215">
        <f>Invulblad!G272</f>
        <v>0</v>
      </c>
      <c r="H277" s="216">
        <f>Invulblad!H272</f>
        <v>0</v>
      </c>
      <c r="I277" s="217">
        <f>Invulblad!I272</f>
        <v>0</v>
      </c>
      <c r="J277" s="198"/>
      <c r="K277" s="218">
        <f>'PO analyseblad'!J270</f>
        <v>0</v>
      </c>
      <c r="L277" s="219" t="b">
        <f>'PO analyseblad'!K270</f>
        <v>0</v>
      </c>
      <c r="M277" s="220">
        <f>'PO analyseblad'!L270</f>
        <v>0.7</v>
      </c>
      <c r="N277" s="221">
        <f>'PO analyseblad'!M270</f>
        <v>0</v>
      </c>
      <c r="O277" s="203"/>
      <c r="P277" s="218">
        <f>'PO analyseblad'!N270</f>
        <v>0</v>
      </c>
      <c r="Q277" s="222" t="b">
        <f>'PO analyseblad'!O270</f>
        <v>0</v>
      </c>
      <c r="R277" s="222">
        <f>'PO analyseblad'!P270</f>
        <v>0.3</v>
      </c>
      <c r="S277" s="223">
        <f>'PO analyseblad'!Q270</f>
        <v>0</v>
      </c>
      <c r="T277" s="224"/>
      <c r="U277" s="225">
        <f>'PO analyseblad'!R270</f>
        <v>0</v>
      </c>
      <c r="V277" s="226" t="b">
        <f>'PO analyseblad'!S270</f>
        <v>0</v>
      </c>
      <c r="W277" s="207"/>
      <c r="X277" s="227">
        <f>Invulblad!L272</f>
        <v>0</v>
      </c>
      <c r="Y277" s="228">
        <f>Invulblad!M272</f>
        <v>0</v>
      </c>
      <c r="Z277" s="229">
        <f>Invulblad!N272</f>
        <v>0</v>
      </c>
      <c r="AA277" s="211"/>
      <c r="AB277" s="212">
        <f>Invulblad!O272</f>
        <v>0</v>
      </c>
    </row>
    <row r="278" spans="2:28" s="85" customFormat="1" ht="12.75" customHeight="1" x14ac:dyDescent="0.25">
      <c r="B278" s="213">
        <f>Invulblad!B273</f>
        <v>269</v>
      </c>
      <c r="C278" s="214">
        <f>Invulblad!C273</f>
        <v>0</v>
      </c>
      <c r="D278" s="214">
        <f>Invulblad!D273</f>
        <v>0</v>
      </c>
      <c r="E278" s="215">
        <f>Invulblad!E273</f>
        <v>0</v>
      </c>
      <c r="F278" s="215">
        <f>Invulblad!F273</f>
        <v>0</v>
      </c>
      <c r="G278" s="215">
        <f>Invulblad!G273</f>
        <v>0</v>
      </c>
      <c r="H278" s="216">
        <f>Invulblad!H273</f>
        <v>0</v>
      </c>
      <c r="I278" s="217">
        <f>Invulblad!I273</f>
        <v>0</v>
      </c>
      <c r="J278" s="198"/>
      <c r="K278" s="218">
        <f>'PO analyseblad'!J271</f>
        <v>0</v>
      </c>
      <c r="L278" s="219" t="b">
        <f>'PO analyseblad'!K271</f>
        <v>0</v>
      </c>
      <c r="M278" s="220">
        <f>'PO analyseblad'!L271</f>
        <v>0.7</v>
      </c>
      <c r="N278" s="221">
        <f>'PO analyseblad'!M271</f>
        <v>0</v>
      </c>
      <c r="O278" s="203"/>
      <c r="P278" s="218">
        <f>'PO analyseblad'!N271</f>
        <v>0</v>
      </c>
      <c r="Q278" s="222" t="b">
        <f>'PO analyseblad'!O271</f>
        <v>0</v>
      </c>
      <c r="R278" s="222">
        <f>'PO analyseblad'!P271</f>
        <v>0.3</v>
      </c>
      <c r="S278" s="223">
        <f>'PO analyseblad'!Q271</f>
        <v>0</v>
      </c>
      <c r="T278" s="224"/>
      <c r="U278" s="225">
        <f>'PO analyseblad'!R271</f>
        <v>0</v>
      </c>
      <c r="V278" s="226" t="b">
        <f>'PO analyseblad'!S271</f>
        <v>0</v>
      </c>
      <c r="W278" s="207"/>
      <c r="X278" s="227">
        <f>Invulblad!L273</f>
        <v>0</v>
      </c>
      <c r="Y278" s="228">
        <f>Invulblad!M273</f>
        <v>0</v>
      </c>
      <c r="Z278" s="229">
        <f>Invulblad!N273</f>
        <v>0</v>
      </c>
      <c r="AA278" s="211"/>
      <c r="AB278" s="212">
        <f>Invulblad!O273</f>
        <v>0</v>
      </c>
    </row>
    <row r="279" spans="2:28" s="85" customFormat="1" ht="12.75" customHeight="1" x14ac:dyDescent="0.25">
      <c r="B279" s="213">
        <f>Invulblad!B274</f>
        <v>270</v>
      </c>
      <c r="C279" s="214">
        <f>Invulblad!C274</f>
        <v>0</v>
      </c>
      <c r="D279" s="214">
        <f>Invulblad!D274</f>
        <v>0</v>
      </c>
      <c r="E279" s="215">
        <f>Invulblad!E274</f>
        <v>0</v>
      </c>
      <c r="F279" s="215">
        <f>Invulblad!F274</f>
        <v>0</v>
      </c>
      <c r="G279" s="215">
        <f>Invulblad!G274</f>
        <v>0</v>
      </c>
      <c r="H279" s="216">
        <f>Invulblad!H274</f>
        <v>0</v>
      </c>
      <c r="I279" s="217">
        <f>Invulblad!I274</f>
        <v>0</v>
      </c>
      <c r="J279" s="198"/>
      <c r="K279" s="218">
        <f>'PO analyseblad'!J272</f>
        <v>0</v>
      </c>
      <c r="L279" s="219" t="b">
        <f>'PO analyseblad'!K272</f>
        <v>0</v>
      </c>
      <c r="M279" s="220">
        <f>'PO analyseblad'!L272</f>
        <v>0.7</v>
      </c>
      <c r="N279" s="221">
        <f>'PO analyseblad'!M272</f>
        <v>0</v>
      </c>
      <c r="O279" s="203"/>
      <c r="P279" s="218">
        <f>'PO analyseblad'!N272</f>
        <v>0</v>
      </c>
      <c r="Q279" s="222" t="b">
        <f>'PO analyseblad'!O272</f>
        <v>0</v>
      </c>
      <c r="R279" s="222">
        <f>'PO analyseblad'!P272</f>
        <v>0.3</v>
      </c>
      <c r="S279" s="223">
        <f>'PO analyseblad'!Q272</f>
        <v>0</v>
      </c>
      <c r="T279" s="224"/>
      <c r="U279" s="225">
        <f>'PO analyseblad'!R272</f>
        <v>0</v>
      </c>
      <c r="V279" s="226" t="b">
        <f>'PO analyseblad'!S272</f>
        <v>0</v>
      </c>
      <c r="W279" s="207"/>
      <c r="X279" s="227">
        <f>Invulblad!L274</f>
        <v>0</v>
      </c>
      <c r="Y279" s="228">
        <f>Invulblad!M274</f>
        <v>0</v>
      </c>
      <c r="Z279" s="229">
        <f>Invulblad!N274</f>
        <v>0</v>
      </c>
      <c r="AA279" s="211"/>
      <c r="AB279" s="212">
        <f>Invulblad!O274</f>
        <v>0</v>
      </c>
    </row>
    <row r="280" spans="2:28" s="85" customFormat="1" ht="12.75" customHeight="1" x14ac:dyDescent="0.25">
      <c r="B280" s="213">
        <f>Invulblad!B275</f>
        <v>271</v>
      </c>
      <c r="C280" s="214">
        <f>Invulblad!C275</f>
        <v>0</v>
      </c>
      <c r="D280" s="214">
        <f>Invulblad!D275</f>
        <v>0</v>
      </c>
      <c r="E280" s="215">
        <f>Invulblad!E275</f>
        <v>0</v>
      </c>
      <c r="F280" s="215">
        <f>Invulblad!F275</f>
        <v>0</v>
      </c>
      <c r="G280" s="215">
        <f>Invulblad!G275</f>
        <v>0</v>
      </c>
      <c r="H280" s="216">
        <f>Invulblad!H275</f>
        <v>0</v>
      </c>
      <c r="I280" s="217">
        <f>Invulblad!I275</f>
        <v>0</v>
      </c>
      <c r="J280" s="198"/>
      <c r="K280" s="218">
        <f>'PO analyseblad'!J273</f>
        <v>0</v>
      </c>
      <c r="L280" s="219" t="b">
        <f>'PO analyseblad'!K273</f>
        <v>0</v>
      </c>
      <c r="M280" s="220">
        <f>'PO analyseblad'!L273</f>
        <v>0.7</v>
      </c>
      <c r="N280" s="221">
        <f>'PO analyseblad'!M273</f>
        <v>0</v>
      </c>
      <c r="O280" s="203"/>
      <c r="P280" s="218">
        <f>'PO analyseblad'!N273</f>
        <v>0</v>
      </c>
      <c r="Q280" s="222" t="b">
        <f>'PO analyseblad'!O273</f>
        <v>0</v>
      </c>
      <c r="R280" s="222">
        <f>'PO analyseblad'!P273</f>
        <v>0.3</v>
      </c>
      <c r="S280" s="223">
        <f>'PO analyseblad'!Q273</f>
        <v>0</v>
      </c>
      <c r="T280" s="224"/>
      <c r="U280" s="225">
        <f>'PO analyseblad'!R273</f>
        <v>0</v>
      </c>
      <c r="V280" s="226" t="b">
        <f>'PO analyseblad'!S273</f>
        <v>0</v>
      </c>
      <c r="W280" s="207"/>
      <c r="X280" s="227">
        <f>Invulblad!L275</f>
        <v>0</v>
      </c>
      <c r="Y280" s="228">
        <f>Invulblad!M275</f>
        <v>0</v>
      </c>
      <c r="Z280" s="229">
        <f>Invulblad!N275</f>
        <v>0</v>
      </c>
      <c r="AA280" s="211"/>
      <c r="AB280" s="212">
        <f>Invulblad!O275</f>
        <v>0</v>
      </c>
    </row>
    <row r="281" spans="2:28" s="85" customFormat="1" ht="12.75" customHeight="1" x14ac:dyDescent="0.25">
      <c r="B281" s="213">
        <f>Invulblad!B276</f>
        <v>272</v>
      </c>
      <c r="C281" s="214">
        <f>Invulblad!C276</f>
        <v>0</v>
      </c>
      <c r="D281" s="214">
        <f>Invulblad!D276</f>
        <v>0</v>
      </c>
      <c r="E281" s="215">
        <f>Invulblad!E276</f>
        <v>0</v>
      </c>
      <c r="F281" s="215">
        <f>Invulblad!F276</f>
        <v>0</v>
      </c>
      <c r="G281" s="215">
        <f>Invulblad!G276</f>
        <v>0</v>
      </c>
      <c r="H281" s="216">
        <f>Invulblad!H276</f>
        <v>0</v>
      </c>
      <c r="I281" s="217">
        <f>Invulblad!I276</f>
        <v>0</v>
      </c>
      <c r="J281" s="198"/>
      <c r="K281" s="218">
        <f>'PO analyseblad'!J274</f>
        <v>0</v>
      </c>
      <c r="L281" s="219" t="b">
        <f>'PO analyseblad'!K274</f>
        <v>0</v>
      </c>
      <c r="M281" s="220">
        <f>'PO analyseblad'!L274</f>
        <v>0.7</v>
      </c>
      <c r="N281" s="221">
        <f>'PO analyseblad'!M274</f>
        <v>0</v>
      </c>
      <c r="O281" s="203"/>
      <c r="P281" s="218">
        <f>'PO analyseblad'!N274</f>
        <v>0</v>
      </c>
      <c r="Q281" s="222" t="b">
        <f>'PO analyseblad'!O274</f>
        <v>0</v>
      </c>
      <c r="R281" s="222">
        <f>'PO analyseblad'!P274</f>
        <v>0.3</v>
      </c>
      <c r="S281" s="223">
        <f>'PO analyseblad'!Q274</f>
        <v>0</v>
      </c>
      <c r="T281" s="224"/>
      <c r="U281" s="225">
        <f>'PO analyseblad'!R274</f>
        <v>0</v>
      </c>
      <c r="V281" s="226" t="b">
        <f>'PO analyseblad'!S274</f>
        <v>0</v>
      </c>
      <c r="W281" s="207"/>
      <c r="X281" s="227">
        <f>Invulblad!L276</f>
        <v>0</v>
      </c>
      <c r="Y281" s="228">
        <f>Invulblad!M276</f>
        <v>0</v>
      </c>
      <c r="Z281" s="229">
        <f>Invulblad!N276</f>
        <v>0</v>
      </c>
      <c r="AA281" s="211"/>
      <c r="AB281" s="212">
        <f>Invulblad!O276</f>
        <v>0</v>
      </c>
    </row>
    <row r="282" spans="2:28" s="85" customFormat="1" ht="12.75" customHeight="1" x14ac:dyDescent="0.25">
      <c r="B282" s="213">
        <f>Invulblad!B277</f>
        <v>273</v>
      </c>
      <c r="C282" s="214">
        <f>Invulblad!C277</f>
        <v>0</v>
      </c>
      <c r="D282" s="214">
        <f>Invulblad!D277</f>
        <v>0</v>
      </c>
      <c r="E282" s="215">
        <f>Invulblad!E277</f>
        <v>0</v>
      </c>
      <c r="F282" s="215">
        <f>Invulblad!F277</f>
        <v>0</v>
      </c>
      <c r="G282" s="215">
        <f>Invulblad!G277</f>
        <v>0</v>
      </c>
      <c r="H282" s="216">
        <f>Invulblad!H277</f>
        <v>0</v>
      </c>
      <c r="I282" s="217">
        <f>Invulblad!I277</f>
        <v>0</v>
      </c>
      <c r="J282" s="198"/>
      <c r="K282" s="218">
        <f>'PO analyseblad'!J275</f>
        <v>0</v>
      </c>
      <c r="L282" s="219" t="b">
        <f>'PO analyseblad'!K275</f>
        <v>0</v>
      </c>
      <c r="M282" s="220">
        <f>'PO analyseblad'!L275</f>
        <v>0.7</v>
      </c>
      <c r="N282" s="221">
        <f>'PO analyseblad'!M275</f>
        <v>0</v>
      </c>
      <c r="O282" s="203"/>
      <c r="P282" s="218">
        <f>'PO analyseblad'!N275</f>
        <v>0</v>
      </c>
      <c r="Q282" s="222" t="b">
        <f>'PO analyseblad'!O275</f>
        <v>0</v>
      </c>
      <c r="R282" s="222">
        <f>'PO analyseblad'!P275</f>
        <v>0.3</v>
      </c>
      <c r="S282" s="223">
        <f>'PO analyseblad'!Q275</f>
        <v>0</v>
      </c>
      <c r="T282" s="224"/>
      <c r="U282" s="225">
        <f>'PO analyseblad'!R275</f>
        <v>0</v>
      </c>
      <c r="V282" s="226" t="b">
        <f>'PO analyseblad'!S275</f>
        <v>0</v>
      </c>
      <c r="W282" s="207"/>
      <c r="X282" s="227">
        <f>Invulblad!L277</f>
        <v>0</v>
      </c>
      <c r="Y282" s="228">
        <f>Invulblad!M277</f>
        <v>0</v>
      </c>
      <c r="Z282" s="229">
        <f>Invulblad!N277</f>
        <v>0</v>
      </c>
      <c r="AA282" s="211"/>
      <c r="AB282" s="212">
        <f>Invulblad!O277</f>
        <v>0</v>
      </c>
    </row>
    <row r="283" spans="2:28" s="85" customFormat="1" ht="12.75" customHeight="1" x14ac:dyDescent="0.25">
      <c r="B283" s="213">
        <f>Invulblad!B278</f>
        <v>274</v>
      </c>
      <c r="C283" s="214">
        <f>Invulblad!C278</f>
        <v>0</v>
      </c>
      <c r="D283" s="214">
        <f>Invulblad!D278</f>
        <v>0</v>
      </c>
      <c r="E283" s="215">
        <f>Invulblad!E278</f>
        <v>0</v>
      </c>
      <c r="F283" s="215">
        <f>Invulblad!F278</f>
        <v>0</v>
      </c>
      <c r="G283" s="215">
        <f>Invulblad!G278</f>
        <v>0</v>
      </c>
      <c r="H283" s="216">
        <f>Invulblad!H278</f>
        <v>0</v>
      </c>
      <c r="I283" s="217">
        <f>Invulblad!I278</f>
        <v>0</v>
      </c>
      <c r="J283" s="198"/>
      <c r="K283" s="218">
        <f>'PO analyseblad'!J276</f>
        <v>0</v>
      </c>
      <c r="L283" s="219" t="b">
        <f>'PO analyseblad'!K276</f>
        <v>0</v>
      </c>
      <c r="M283" s="220">
        <f>'PO analyseblad'!L276</f>
        <v>0.7</v>
      </c>
      <c r="N283" s="221">
        <f>'PO analyseblad'!M276</f>
        <v>0</v>
      </c>
      <c r="O283" s="203"/>
      <c r="P283" s="218">
        <f>'PO analyseblad'!N276</f>
        <v>0</v>
      </c>
      <c r="Q283" s="222" t="b">
        <f>'PO analyseblad'!O276</f>
        <v>0</v>
      </c>
      <c r="R283" s="222">
        <f>'PO analyseblad'!P276</f>
        <v>0.3</v>
      </c>
      <c r="S283" s="223">
        <f>'PO analyseblad'!Q276</f>
        <v>0</v>
      </c>
      <c r="T283" s="224"/>
      <c r="U283" s="225">
        <f>'PO analyseblad'!R276</f>
        <v>0</v>
      </c>
      <c r="V283" s="226" t="b">
        <f>'PO analyseblad'!S276</f>
        <v>0</v>
      </c>
      <c r="W283" s="207"/>
      <c r="X283" s="227">
        <f>Invulblad!L278</f>
        <v>0</v>
      </c>
      <c r="Y283" s="228">
        <f>Invulblad!M278</f>
        <v>0</v>
      </c>
      <c r="Z283" s="229">
        <f>Invulblad!N278</f>
        <v>0</v>
      </c>
      <c r="AA283" s="211"/>
      <c r="AB283" s="212">
        <f>Invulblad!O278</f>
        <v>0</v>
      </c>
    </row>
    <row r="284" spans="2:28" s="85" customFormat="1" ht="12.75" customHeight="1" x14ac:dyDescent="0.25">
      <c r="B284" s="213">
        <f>Invulblad!B279</f>
        <v>275</v>
      </c>
      <c r="C284" s="214">
        <f>Invulblad!C279</f>
        <v>0</v>
      </c>
      <c r="D284" s="214">
        <f>Invulblad!D279</f>
        <v>0</v>
      </c>
      <c r="E284" s="215">
        <f>Invulblad!E279</f>
        <v>0</v>
      </c>
      <c r="F284" s="215">
        <f>Invulblad!F279</f>
        <v>0</v>
      </c>
      <c r="G284" s="215">
        <f>Invulblad!G279</f>
        <v>0</v>
      </c>
      <c r="H284" s="216">
        <f>Invulblad!H279</f>
        <v>0</v>
      </c>
      <c r="I284" s="217">
        <f>Invulblad!I279</f>
        <v>0</v>
      </c>
      <c r="J284" s="198"/>
      <c r="K284" s="218">
        <f>'PO analyseblad'!J277</f>
        <v>0</v>
      </c>
      <c r="L284" s="219" t="b">
        <f>'PO analyseblad'!K277</f>
        <v>0</v>
      </c>
      <c r="M284" s="220">
        <f>'PO analyseblad'!L277</f>
        <v>0.7</v>
      </c>
      <c r="N284" s="221">
        <f>'PO analyseblad'!M277</f>
        <v>0</v>
      </c>
      <c r="O284" s="203"/>
      <c r="P284" s="218">
        <f>'PO analyseblad'!N277</f>
        <v>0</v>
      </c>
      <c r="Q284" s="222" t="b">
        <f>'PO analyseblad'!O277</f>
        <v>0</v>
      </c>
      <c r="R284" s="222">
        <f>'PO analyseblad'!P277</f>
        <v>0.3</v>
      </c>
      <c r="S284" s="223">
        <f>'PO analyseblad'!Q277</f>
        <v>0</v>
      </c>
      <c r="T284" s="224"/>
      <c r="U284" s="225">
        <f>'PO analyseblad'!R277</f>
        <v>0</v>
      </c>
      <c r="V284" s="226" t="b">
        <f>'PO analyseblad'!S277</f>
        <v>0</v>
      </c>
      <c r="W284" s="207"/>
      <c r="X284" s="227">
        <f>Invulblad!L279</f>
        <v>0</v>
      </c>
      <c r="Y284" s="228">
        <f>Invulblad!M279</f>
        <v>0</v>
      </c>
      <c r="Z284" s="229">
        <f>Invulblad!N279</f>
        <v>0</v>
      </c>
      <c r="AA284" s="211"/>
      <c r="AB284" s="212">
        <f>Invulblad!O279</f>
        <v>0</v>
      </c>
    </row>
    <row r="285" spans="2:28" s="85" customFormat="1" ht="12.75" customHeight="1" x14ac:dyDescent="0.25">
      <c r="B285" s="213">
        <f>Invulblad!B280</f>
        <v>276</v>
      </c>
      <c r="C285" s="214">
        <f>Invulblad!C280</f>
        <v>0</v>
      </c>
      <c r="D285" s="214">
        <f>Invulblad!D280</f>
        <v>0</v>
      </c>
      <c r="E285" s="215">
        <f>Invulblad!E280</f>
        <v>0</v>
      </c>
      <c r="F285" s="215">
        <f>Invulblad!F280</f>
        <v>0</v>
      </c>
      <c r="G285" s="215">
        <f>Invulblad!G280</f>
        <v>0</v>
      </c>
      <c r="H285" s="216">
        <f>Invulblad!H280</f>
        <v>0</v>
      </c>
      <c r="I285" s="217">
        <f>Invulblad!I280</f>
        <v>0</v>
      </c>
      <c r="J285" s="198"/>
      <c r="K285" s="218">
        <f>'PO analyseblad'!J278</f>
        <v>0</v>
      </c>
      <c r="L285" s="219" t="b">
        <f>'PO analyseblad'!K278</f>
        <v>0</v>
      </c>
      <c r="M285" s="220">
        <f>'PO analyseblad'!L278</f>
        <v>0.7</v>
      </c>
      <c r="N285" s="221">
        <f>'PO analyseblad'!M278</f>
        <v>0</v>
      </c>
      <c r="O285" s="203"/>
      <c r="P285" s="218">
        <f>'PO analyseblad'!N278</f>
        <v>0</v>
      </c>
      <c r="Q285" s="222" t="b">
        <f>'PO analyseblad'!O278</f>
        <v>0</v>
      </c>
      <c r="R285" s="222">
        <f>'PO analyseblad'!P278</f>
        <v>0.3</v>
      </c>
      <c r="S285" s="223">
        <f>'PO analyseblad'!Q278</f>
        <v>0</v>
      </c>
      <c r="T285" s="224"/>
      <c r="U285" s="225">
        <f>'PO analyseblad'!R278</f>
        <v>0</v>
      </c>
      <c r="V285" s="226" t="b">
        <f>'PO analyseblad'!S278</f>
        <v>0</v>
      </c>
      <c r="W285" s="207"/>
      <c r="X285" s="227">
        <f>Invulblad!L280</f>
        <v>0</v>
      </c>
      <c r="Y285" s="228">
        <f>Invulblad!M280</f>
        <v>0</v>
      </c>
      <c r="Z285" s="229">
        <f>Invulblad!N280</f>
        <v>0</v>
      </c>
      <c r="AA285" s="211"/>
      <c r="AB285" s="212">
        <f>Invulblad!O280</f>
        <v>0</v>
      </c>
    </row>
    <row r="286" spans="2:28" s="85" customFormat="1" ht="12.75" customHeight="1" x14ac:dyDescent="0.25">
      <c r="B286" s="213">
        <f>Invulblad!B281</f>
        <v>277</v>
      </c>
      <c r="C286" s="214">
        <f>Invulblad!C281</f>
        <v>0</v>
      </c>
      <c r="D286" s="214">
        <f>Invulblad!D281</f>
        <v>0</v>
      </c>
      <c r="E286" s="215">
        <f>Invulblad!E281</f>
        <v>0</v>
      </c>
      <c r="F286" s="215">
        <f>Invulblad!F281</f>
        <v>0</v>
      </c>
      <c r="G286" s="215">
        <f>Invulblad!G281</f>
        <v>0</v>
      </c>
      <c r="H286" s="216">
        <f>Invulblad!H281</f>
        <v>0</v>
      </c>
      <c r="I286" s="217">
        <f>Invulblad!I281</f>
        <v>0</v>
      </c>
      <c r="J286" s="198"/>
      <c r="K286" s="218">
        <f>'PO analyseblad'!J279</f>
        <v>0</v>
      </c>
      <c r="L286" s="219" t="b">
        <f>'PO analyseblad'!K279</f>
        <v>0</v>
      </c>
      <c r="M286" s="220">
        <f>'PO analyseblad'!L279</f>
        <v>0.7</v>
      </c>
      <c r="N286" s="221">
        <f>'PO analyseblad'!M279</f>
        <v>0</v>
      </c>
      <c r="O286" s="203"/>
      <c r="P286" s="218">
        <f>'PO analyseblad'!N279</f>
        <v>0</v>
      </c>
      <c r="Q286" s="222" t="b">
        <f>'PO analyseblad'!O279</f>
        <v>0</v>
      </c>
      <c r="R286" s="222">
        <f>'PO analyseblad'!P279</f>
        <v>0.3</v>
      </c>
      <c r="S286" s="223">
        <f>'PO analyseblad'!Q279</f>
        <v>0</v>
      </c>
      <c r="T286" s="224"/>
      <c r="U286" s="225">
        <f>'PO analyseblad'!R279</f>
        <v>0</v>
      </c>
      <c r="V286" s="226" t="b">
        <f>'PO analyseblad'!S279</f>
        <v>0</v>
      </c>
      <c r="W286" s="207"/>
      <c r="X286" s="227">
        <f>Invulblad!L281</f>
        <v>0</v>
      </c>
      <c r="Y286" s="228">
        <f>Invulblad!M281</f>
        <v>0</v>
      </c>
      <c r="Z286" s="229">
        <f>Invulblad!N281</f>
        <v>0</v>
      </c>
      <c r="AA286" s="211"/>
      <c r="AB286" s="212">
        <f>Invulblad!O281</f>
        <v>0</v>
      </c>
    </row>
    <row r="287" spans="2:28" s="85" customFormat="1" ht="12.75" customHeight="1" x14ac:dyDescent="0.25">
      <c r="B287" s="213">
        <f>Invulblad!B282</f>
        <v>278</v>
      </c>
      <c r="C287" s="214">
        <f>Invulblad!C282</f>
        <v>0</v>
      </c>
      <c r="D287" s="214">
        <f>Invulblad!D282</f>
        <v>0</v>
      </c>
      <c r="E287" s="215">
        <f>Invulblad!E282</f>
        <v>0</v>
      </c>
      <c r="F287" s="215">
        <f>Invulblad!F282</f>
        <v>0</v>
      </c>
      <c r="G287" s="215">
        <f>Invulblad!G282</f>
        <v>0</v>
      </c>
      <c r="H287" s="216">
        <f>Invulblad!H282</f>
        <v>0</v>
      </c>
      <c r="I287" s="217">
        <f>Invulblad!I282</f>
        <v>0</v>
      </c>
      <c r="J287" s="198"/>
      <c r="K287" s="218">
        <f>'PO analyseblad'!J280</f>
        <v>0</v>
      </c>
      <c r="L287" s="219" t="b">
        <f>'PO analyseblad'!K280</f>
        <v>0</v>
      </c>
      <c r="M287" s="220">
        <f>'PO analyseblad'!L280</f>
        <v>0.7</v>
      </c>
      <c r="N287" s="221">
        <f>'PO analyseblad'!M280</f>
        <v>0</v>
      </c>
      <c r="O287" s="203"/>
      <c r="P287" s="218">
        <f>'PO analyseblad'!N280</f>
        <v>0</v>
      </c>
      <c r="Q287" s="222" t="b">
        <f>'PO analyseblad'!O280</f>
        <v>0</v>
      </c>
      <c r="R287" s="222">
        <f>'PO analyseblad'!P280</f>
        <v>0.3</v>
      </c>
      <c r="S287" s="223">
        <f>'PO analyseblad'!Q280</f>
        <v>0</v>
      </c>
      <c r="T287" s="224"/>
      <c r="U287" s="225">
        <f>'PO analyseblad'!R280</f>
        <v>0</v>
      </c>
      <c r="V287" s="226" t="b">
        <f>'PO analyseblad'!S280</f>
        <v>0</v>
      </c>
      <c r="W287" s="207"/>
      <c r="X287" s="227">
        <f>Invulblad!L282</f>
        <v>0</v>
      </c>
      <c r="Y287" s="228">
        <f>Invulblad!M282</f>
        <v>0</v>
      </c>
      <c r="Z287" s="229">
        <f>Invulblad!N282</f>
        <v>0</v>
      </c>
      <c r="AA287" s="211"/>
      <c r="AB287" s="212">
        <f>Invulblad!O282</f>
        <v>0</v>
      </c>
    </row>
    <row r="288" spans="2:28" s="85" customFormat="1" ht="12.75" customHeight="1" x14ac:dyDescent="0.25">
      <c r="B288" s="213">
        <f>Invulblad!B283</f>
        <v>279</v>
      </c>
      <c r="C288" s="214">
        <f>Invulblad!C283</f>
        <v>0</v>
      </c>
      <c r="D288" s="214">
        <f>Invulblad!D283</f>
        <v>0</v>
      </c>
      <c r="E288" s="215">
        <f>Invulblad!E283</f>
        <v>0</v>
      </c>
      <c r="F288" s="215">
        <f>Invulblad!F283</f>
        <v>0</v>
      </c>
      <c r="G288" s="215">
        <f>Invulblad!G283</f>
        <v>0</v>
      </c>
      <c r="H288" s="216">
        <f>Invulblad!H283</f>
        <v>0</v>
      </c>
      <c r="I288" s="217">
        <f>Invulblad!I283</f>
        <v>0</v>
      </c>
      <c r="J288" s="198"/>
      <c r="K288" s="218">
        <f>'PO analyseblad'!J281</f>
        <v>0</v>
      </c>
      <c r="L288" s="219" t="b">
        <f>'PO analyseblad'!K281</f>
        <v>0</v>
      </c>
      <c r="M288" s="220">
        <f>'PO analyseblad'!L281</f>
        <v>0.7</v>
      </c>
      <c r="N288" s="221">
        <f>'PO analyseblad'!M281</f>
        <v>0</v>
      </c>
      <c r="O288" s="203"/>
      <c r="P288" s="218">
        <f>'PO analyseblad'!N281</f>
        <v>0</v>
      </c>
      <c r="Q288" s="222" t="b">
        <f>'PO analyseblad'!O281</f>
        <v>0</v>
      </c>
      <c r="R288" s="222">
        <f>'PO analyseblad'!P281</f>
        <v>0.3</v>
      </c>
      <c r="S288" s="223">
        <f>'PO analyseblad'!Q281</f>
        <v>0</v>
      </c>
      <c r="T288" s="224"/>
      <c r="U288" s="225">
        <f>'PO analyseblad'!R281</f>
        <v>0</v>
      </c>
      <c r="V288" s="226" t="b">
        <f>'PO analyseblad'!S281</f>
        <v>0</v>
      </c>
      <c r="W288" s="207"/>
      <c r="X288" s="227">
        <f>Invulblad!L283</f>
        <v>0</v>
      </c>
      <c r="Y288" s="228">
        <f>Invulblad!M283</f>
        <v>0</v>
      </c>
      <c r="Z288" s="229">
        <f>Invulblad!N283</f>
        <v>0</v>
      </c>
      <c r="AA288" s="211"/>
      <c r="AB288" s="212">
        <f>Invulblad!O283</f>
        <v>0</v>
      </c>
    </row>
    <row r="289" spans="2:28" s="85" customFormat="1" ht="12.75" customHeight="1" x14ac:dyDescent="0.25">
      <c r="B289" s="213">
        <f>Invulblad!B284</f>
        <v>280</v>
      </c>
      <c r="C289" s="214">
        <f>Invulblad!C284</f>
        <v>0</v>
      </c>
      <c r="D289" s="214">
        <f>Invulblad!D284</f>
        <v>0</v>
      </c>
      <c r="E289" s="215">
        <f>Invulblad!E284</f>
        <v>0</v>
      </c>
      <c r="F289" s="215">
        <f>Invulblad!F284</f>
        <v>0</v>
      </c>
      <c r="G289" s="215">
        <f>Invulblad!G284</f>
        <v>0</v>
      </c>
      <c r="H289" s="216">
        <f>Invulblad!H284</f>
        <v>0</v>
      </c>
      <c r="I289" s="217">
        <f>Invulblad!I284</f>
        <v>0</v>
      </c>
      <c r="J289" s="198"/>
      <c r="K289" s="218">
        <f>'PO analyseblad'!J282</f>
        <v>0</v>
      </c>
      <c r="L289" s="219" t="b">
        <f>'PO analyseblad'!K282</f>
        <v>0</v>
      </c>
      <c r="M289" s="220">
        <f>'PO analyseblad'!L282</f>
        <v>0.7</v>
      </c>
      <c r="N289" s="221">
        <f>'PO analyseblad'!M282</f>
        <v>0</v>
      </c>
      <c r="O289" s="203"/>
      <c r="P289" s="218">
        <f>'PO analyseblad'!N282</f>
        <v>0</v>
      </c>
      <c r="Q289" s="222" t="b">
        <f>'PO analyseblad'!O282</f>
        <v>0</v>
      </c>
      <c r="R289" s="222">
        <f>'PO analyseblad'!P282</f>
        <v>0.3</v>
      </c>
      <c r="S289" s="223">
        <f>'PO analyseblad'!Q282</f>
        <v>0</v>
      </c>
      <c r="T289" s="224"/>
      <c r="U289" s="225">
        <f>'PO analyseblad'!R282</f>
        <v>0</v>
      </c>
      <c r="V289" s="226" t="b">
        <f>'PO analyseblad'!S282</f>
        <v>0</v>
      </c>
      <c r="W289" s="207"/>
      <c r="X289" s="227">
        <f>Invulblad!L284</f>
        <v>0</v>
      </c>
      <c r="Y289" s="228">
        <f>Invulblad!M284</f>
        <v>0</v>
      </c>
      <c r="Z289" s="229">
        <f>Invulblad!N284</f>
        <v>0</v>
      </c>
      <c r="AA289" s="211"/>
      <c r="AB289" s="212">
        <f>Invulblad!O284</f>
        <v>0</v>
      </c>
    </row>
    <row r="290" spans="2:28" s="85" customFormat="1" ht="12.75" customHeight="1" x14ac:dyDescent="0.25">
      <c r="B290" s="213">
        <f>Invulblad!B285</f>
        <v>281</v>
      </c>
      <c r="C290" s="214">
        <f>Invulblad!C285</f>
        <v>0</v>
      </c>
      <c r="D290" s="214">
        <f>Invulblad!D285</f>
        <v>0</v>
      </c>
      <c r="E290" s="215">
        <f>Invulblad!E285</f>
        <v>0</v>
      </c>
      <c r="F290" s="215">
        <f>Invulblad!F285</f>
        <v>0</v>
      </c>
      <c r="G290" s="215">
        <f>Invulblad!G285</f>
        <v>0</v>
      </c>
      <c r="H290" s="216">
        <f>Invulblad!H285</f>
        <v>0</v>
      </c>
      <c r="I290" s="217">
        <f>Invulblad!I285</f>
        <v>0</v>
      </c>
      <c r="J290" s="198"/>
      <c r="K290" s="218">
        <f>'PO analyseblad'!J283</f>
        <v>0</v>
      </c>
      <c r="L290" s="219" t="b">
        <f>'PO analyseblad'!K283</f>
        <v>0</v>
      </c>
      <c r="M290" s="220">
        <f>'PO analyseblad'!L283</f>
        <v>0.7</v>
      </c>
      <c r="N290" s="221">
        <f>'PO analyseblad'!M283</f>
        <v>0</v>
      </c>
      <c r="O290" s="203"/>
      <c r="P290" s="218">
        <f>'PO analyseblad'!N283</f>
        <v>0</v>
      </c>
      <c r="Q290" s="222" t="b">
        <f>'PO analyseblad'!O283</f>
        <v>0</v>
      </c>
      <c r="R290" s="222">
        <f>'PO analyseblad'!P283</f>
        <v>0.3</v>
      </c>
      <c r="S290" s="223">
        <f>'PO analyseblad'!Q283</f>
        <v>0</v>
      </c>
      <c r="T290" s="224"/>
      <c r="U290" s="225">
        <f>'PO analyseblad'!R283</f>
        <v>0</v>
      </c>
      <c r="V290" s="226" t="b">
        <f>'PO analyseblad'!S283</f>
        <v>0</v>
      </c>
      <c r="W290" s="207"/>
      <c r="X290" s="227">
        <f>Invulblad!L285</f>
        <v>0</v>
      </c>
      <c r="Y290" s="228">
        <f>Invulblad!M285</f>
        <v>0</v>
      </c>
      <c r="Z290" s="229">
        <f>Invulblad!N285</f>
        <v>0</v>
      </c>
      <c r="AA290" s="211"/>
      <c r="AB290" s="212">
        <f>Invulblad!O285</f>
        <v>0</v>
      </c>
    </row>
    <row r="291" spans="2:28" s="85" customFormat="1" ht="12.75" customHeight="1" x14ac:dyDescent="0.25">
      <c r="B291" s="213">
        <f>Invulblad!B286</f>
        <v>282</v>
      </c>
      <c r="C291" s="214">
        <f>Invulblad!C286</f>
        <v>0</v>
      </c>
      <c r="D291" s="214">
        <f>Invulblad!D286</f>
        <v>0</v>
      </c>
      <c r="E291" s="215">
        <f>Invulblad!E286</f>
        <v>0</v>
      </c>
      <c r="F291" s="215">
        <f>Invulblad!F286</f>
        <v>0</v>
      </c>
      <c r="G291" s="215">
        <f>Invulblad!G286</f>
        <v>0</v>
      </c>
      <c r="H291" s="216">
        <f>Invulblad!H286</f>
        <v>0</v>
      </c>
      <c r="I291" s="217">
        <f>Invulblad!I286</f>
        <v>0</v>
      </c>
      <c r="J291" s="198"/>
      <c r="K291" s="218">
        <f>'PO analyseblad'!J284</f>
        <v>0</v>
      </c>
      <c r="L291" s="219" t="b">
        <f>'PO analyseblad'!K284</f>
        <v>0</v>
      </c>
      <c r="M291" s="220">
        <f>'PO analyseblad'!L284</f>
        <v>0.7</v>
      </c>
      <c r="N291" s="221">
        <f>'PO analyseblad'!M284</f>
        <v>0</v>
      </c>
      <c r="O291" s="203"/>
      <c r="P291" s="218">
        <f>'PO analyseblad'!N284</f>
        <v>0</v>
      </c>
      <c r="Q291" s="222" t="b">
        <f>'PO analyseblad'!O284</f>
        <v>0</v>
      </c>
      <c r="R291" s="222">
        <f>'PO analyseblad'!P284</f>
        <v>0.3</v>
      </c>
      <c r="S291" s="223">
        <f>'PO analyseblad'!Q284</f>
        <v>0</v>
      </c>
      <c r="T291" s="224"/>
      <c r="U291" s="225">
        <f>'PO analyseblad'!R284</f>
        <v>0</v>
      </c>
      <c r="V291" s="226" t="b">
        <f>'PO analyseblad'!S284</f>
        <v>0</v>
      </c>
      <c r="W291" s="207"/>
      <c r="X291" s="227">
        <f>Invulblad!L286</f>
        <v>0</v>
      </c>
      <c r="Y291" s="228">
        <f>Invulblad!M286</f>
        <v>0</v>
      </c>
      <c r="Z291" s="229">
        <f>Invulblad!N286</f>
        <v>0</v>
      </c>
      <c r="AA291" s="211"/>
      <c r="AB291" s="212">
        <f>Invulblad!O286</f>
        <v>0</v>
      </c>
    </row>
    <row r="292" spans="2:28" s="85" customFormat="1" ht="12.75" customHeight="1" x14ac:dyDescent="0.25">
      <c r="B292" s="213">
        <f>Invulblad!B287</f>
        <v>283</v>
      </c>
      <c r="C292" s="214">
        <f>Invulblad!C287</f>
        <v>0</v>
      </c>
      <c r="D292" s="214">
        <f>Invulblad!D287</f>
        <v>0</v>
      </c>
      <c r="E292" s="215">
        <f>Invulblad!E287</f>
        <v>0</v>
      </c>
      <c r="F292" s="215">
        <f>Invulblad!F287</f>
        <v>0</v>
      </c>
      <c r="G292" s="215">
        <f>Invulblad!G287</f>
        <v>0</v>
      </c>
      <c r="H292" s="216">
        <f>Invulblad!H287</f>
        <v>0</v>
      </c>
      <c r="I292" s="217">
        <f>Invulblad!I287</f>
        <v>0</v>
      </c>
      <c r="J292" s="198"/>
      <c r="K292" s="218">
        <f>'PO analyseblad'!J285</f>
        <v>0</v>
      </c>
      <c r="L292" s="219" t="b">
        <f>'PO analyseblad'!K285</f>
        <v>0</v>
      </c>
      <c r="M292" s="220">
        <f>'PO analyseblad'!L285</f>
        <v>0.7</v>
      </c>
      <c r="N292" s="221">
        <f>'PO analyseblad'!M285</f>
        <v>0</v>
      </c>
      <c r="O292" s="203"/>
      <c r="P292" s="218">
        <f>'PO analyseblad'!N285</f>
        <v>0</v>
      </c>
      <c r="Q292" s="222" t="b">
        <f>'PO analyseblad'!O285</f>
        <v>0</v>
      </c>
      <c r="R292" s="222">
        <f>'PO analyseblad'!P285</f>
        <v>0.3</v>
      </c>
      <c r="S292" s="223">
        <f>'PO analyseblad'!Q285</f>
        <v>0</v>
      </c>
      <c r="T292" s="224"/>
      <c r="U292" s="225">
        <f>'PO analyseblad'!R285</f>
        <v>0</v>
      </c>
      <c r="V292" s="226" t="b">
        <f>'PO analyseblad'!S285</f>
        <v>0</v>
      </c>
      <c r="W292" s="207"/>
      <c r="X292" s="227">
        <f>Invulblad!L287</f>
        <v>0</v>
      </c>
      <c r="Y292" s="228">
        <f>Invulblad!M287</f>
        <v>0</v>
      </c>
      <c r="Z292" s="229">
        <f>Invulblad!N287</f>
        <v>0</v>
      </c>
      <c r="AA292" s="211"/>
      <c r="AB292" s="212">
        <f>Invulblad!O287</f>
        <v>0</v>
      </c>
    </row>
    <row r="293" spans="2:28" s="85" customFormat="1" ht="12.75" customHeight="1" x14ac:dyDescent="0.25">
      <c r="B293" s="213">
        <f>Invulblad!B288</f>
        <v>284</v>
      </c>
      <c r="C293" s="214">
        <f>Invulblad!C288</f>
        <v>0</v>
      </c>
      <c r="D293" s="214">
        <f>Invulblad!D288</f>
        <v>0</v>
      </c>
      <c r="E293" s="215">
        <f>Invulblad!E288</f>
        <v>0</v>
      </c>
      <c r="F293" s="215">
        <f>Invulblad!F288</f>
        <v>0</v>
      </c>
      <c r="G293" s="215">
        <f>Invulblad!G288</f>
        <v>0</v>
      </c>
      <c r="H293" s="216">
        <f>Invulblad!H288</f>
        <v>0</v>
      </c>
      <c r="I293" s="217">
        <f>Invulblad!I288</f>
        <v>0</v>
      </c>
      <c r="J293" s="198"/>
      <c r="K293" s="218">
        <f>'PO analyseblad'!J286</f>
        <v>0</v>
      </c>
      <c r="L293" s="219" t="b">
        <f>'PO analyseblad'!K286</f>
        <v>0</v>
      </c>
      <c r="M293" s="220">
        <f>'PO analyseblad'!L286</f>
        <v>0.7</v>
      </c>
      <c r="N293" s="221">
        <f>'PO analyseblad'!M286</f>
        <v>0</v>
      </c>
      <c r="O293" s="203"/>
      <c r="P293" s="218">
        <f>'PO analyseblad'!N286</f>
        <v>0</v>
      </c>
      <c r="Q293" s="222" t="b">
        <f>'PO analyseblad'!O286</f>
        <v>0</v>
      </c>
      <c r="R293" s="222">
        <f>'PO analyseblad'!P286</f>
        <v>0.3</v>
      </c>
      <c r="S293" s="223">
        <f>'PO analyseblad'!Q286</f>
        <v>0</v>
      </c>
      <c r="T293" s="224"/>
      <c r="U293" s="225">
        <f>'PO analyseblad'!R286</f>
        <v>0</v>
      </c>
      <c r="V293" s="226" t="b">
        <f>'PO analyseblad'!S286</f>
        <v>0</v>
      </c>
      <c r="W293" s="207"/>
      <c r="X293" s="227">
        <f>Invulblad!L288</f>
        <v>0</v>
      </c>
      <c r="Y293" s="228">
        <f>Invulblad!M288</f>
        <v>0</v>
      </c>
      <c r="Z293" s="229">
        <f>Invulblad!N288</f>
        <v>0</v>
      </c>
      <c r="AA293" s="211"/>
      <c r="AB293" s="212">
        <f>Invulblad!O288</f>
        <v>0</v>
      </c>
    </row>
    <row r="294" spans="2:28" s="85" customFormat="1" ht="12.75" customHeight="1" x14ac:dyDescent="0.25">
      <c r="B294" s="213">
        <f>Invulblad!B289</f>
        <v>285</v>
      </c>
      <c r="C294" s="214">
        <f>Invulblad!C289</f>
        <v>0</v>
      </c>
      <c r="D294" s="214">
        <f>Invulblad!D289</f>
        <v>0</v>
      </c>
      <c r="E294" s="215">
        <f>Invulblad!E289</f>
        <v>0</v>
      </c>
      <c r="F294" s="215">
        <f>Invulblad!F289</f>
        <v>0</v>
      </c>
      <c r="G294" s="215">
        <f>Invulblad!G289</f>
        <v>0</v>
      </c>
      <c r="H294" s="216">
        <f>Invulblad!H289</f>
        <v>0</v>
      </c>
      <c r="I294" s="217">
        <f>Invulblad!I289</f>
        <v>0</v>
      </c>
      <c r="J294" s="198"/>
      <c r="K294" s="218">
        <f>'PO analyseblad'!J287</f>
        <v>0</v>
      </c>
      <c r="L294" s="219" t="b">
        <f>'PO analyseblad'!K287</f>
        <v>0</v>
      </c>
      <c r="M294" s="220">
        <f>'PO analyseblad'!L287</f>
        <v>0.7</v>
      </c>
      <c r="N294" s="221">
        <f>'PO analyseblad'!M287</f>
        <v>0</v>
      </c>
      <c r="O294" s="203"/>
      <c r="P294" s="218">
        <f>'PO analyseblad'!N287</f>
        <v>0</v>
      </c>
      <c r="Q294" s="222" t="b">
        <f>'PO analyseblad'!O287</f>
        <v>0</v>
      </c>
      <c r="R294" s="222">
        <f>'PO analyseblad'!P287</f>
        <v>0.3</v>
      </c>
      <c r="S294" s="223">
        <f>'PO analyseblad'!Q287</f>
        <v>0</v>
      </c>
      <c r="T294" s="224"/>
      <c r="U294" s="225">
        <f>'PO analyseblad'!R287</f>
        <v>0</v>
      </c>
      <c r="V294" s="226" t="b">
        <f>'PO analyseblad'!S287</f>
        <v>0</v>
      </c>
      <c r="W294" s="207"/>
      <c r="X294" s="227">
        <f>Invulblad!L289</f>
        <v>0</v>
      </c>
      <c r="Y294" s="228">
        <f>Invulblad!M289</f>
        <v>0</v>
      </c>
      <c r="Z294" s="229">
        <f>Invulblad!N289</f>
        <v>0</v>
      </c>
      <c r="AA294" s="211"/>
      <c r="AB294" s="212">
        <f>Invulblad!O289</f>
        <v>0</v>
      </c>
    </row>
    <row r="295" spans="2:28" s="85" customFormat="1" ht="12.75" customHeight="1" x14ac:dyDescent="0.25">
      <c r="B295" s="213">
        <f>Invulblad!B290</f>
        <v>286</v>
      </c>
      <c r="C295" s="214">
        <f>Invulblad!C290</f>
        <v>0</v>
      </c>
      <c r="D295" s="214">
        <f>Invulblad!D290</f>
        <v>0</v>
      </c>
      <c r="E295" s="215">
        <f>Invulblad!E290</f>
        <v>0</v>
      </c>
      <c r="F295" s="215">
        <f>Invulblad!F290</f>
        <v>0</v>
      </c>
      <c r="G295" s="215">
        <f>Invulblad!G290</f>
        <v>0</v>
      </c>
      <c r="H295" s="216">
        <f>Invulblad!H290</f>
        <v>0</v>
      </c>
      <c r="I295" s="217">
        <f>Invulblad!I290</f>
        <v>0</v>
      </c>
      <c r="J295" s="198"/>
      <c r="K295" s="218">
        <f>'PO analyseblad'!J288</f>
        <v>0</v>
      </c>
      <c r="L295" s="219" t="b">
        <f>'PO analyseblad'!K288</f>
        <v>0</v>
      </c>
      <c r="M295" s="220">
        <f>'PO analyseblad'!L288</f>
        <v>0.7</v>
      </c>
      <c r="N295" s="221">
        <f>'PO analyseblad'!M288</f>
        <v>0</v>
      </c>
      <c r="O295" s="203"/>
      <c r="P295" s="218">
        <f>'PO analyseblad'!N288</f>
        <v>0</v>
      </c>
      <c r="Q295" s="222" t="b">
        <f>'PO analyseblad'!O288</f>
        <v>0</v>
      </c>
      <c r="R295" s="222">
        <f>'PO analyseblad'!P288</f>
        <v>0.3</v>
      </c>
      <c r="S295" s="223">
        <f>'PO analyseblad'!Q288</f>
        <v>0</v>
      </c>
      <c r="T295" s="224"/>
      <c r="U295" s="225">
        <f>'PO analyseblad'!R288</f>
        <v>0</v>
      </c>
      <c r="V295" s="226" t="b">
        <f>'PO analyseblad'!S288</f>
        <v>0</v>
      </c>
      <c r="W295" s="207"/>
      <c r="X295" s="227">
        <f>Invulblad!L290</f>
        <v>0</v>
      </c>
      <c r="Y295" s="228">
        <f>Invulblad!M290</f>
        <v>0</v>
      </c>
      <c r="Z295" s="229">
        <f>Invulblad!N290</f>
        <v>0</v>
      </c>
      <c r="AA295" s="211"/>
      <c r="AB295" s="212">
        <f>Invulblad!O290</f>
        <v>0</v>
      </c>
    </row>
    <row r="296" spans="2:28" s="85" customFormat="1" ht="12.75" customHeight="1" x14ac:dyDescent="0.25">
      <c r="B296" s="213">
        <f>Invulblad!B291</f>
        <v>287</v>
      </c>
      <c r="C296" s="214">
        <f>Invulblad!C291</f>
        <v>0</v>
      </c>
      <c r="D296" s="214">
        <f>Invulblad!D291</f>
        <v>0</v>
      </c>
      <c r="E296" s="215">
        <f>Invulblad!E291</f>
        <v>0</v>
      </c>
      <c r="F296" s="215">
        <f>Invulblad!F291</f>
        <v>0</v>
      </c>
      <c r="G296" s="215">
        <f>Invulblad!G291</f>
        <v>0</v>
      </c>
      <c r="H296" s="216">
        <f>Invulblad!H291</f>
        <v>0</v>
      </c>
      <c r="I296" s="217">
        <f>Invulblad!I291</f>
        <v>0</v>
      </c>
      <c r="J296" s="198"/>
      <c r="K296" s="218">
        <f>'PO analyseblad'!J289</f>
        <v>0</v>
      </c>
      <c r="L296" s="219" t="b">
        <f>'PO analyseblad'!K289</f>
        <v>0</v>
      </c>
      <c r="M296" s="220">
        <f>'PO analyseblad'!L289</f>
        <v>0.7</v>
      </c>
      <c r="N296" s="221">
        <f>'PO analyseblad'!M289</f>
        <v>0</v>
      </c>
      <c r="O296" s="203"/>
      <c r="P296" s="218">
        <f>'PO analyseblad'!N289</f>
        <v>0</v>
      </c>
      <c r="Q296" s="222" t="b">
        <f>'PO analyseblad'!O289</f>
        <v>0</v>
      </c>
      <c r="R296" s="222">
        <f>'PO analyseblad'!P289</f>
        <v>0.3</v>
      </c>
      <c r="S296" s="223">
        <f>'PO analyseblad'!Q289</f>
        <v>0</v>
      </c>
      <c r="T296" s="224"/>
      <c r="U296" s="225">
        <f>'PO analyseblad'!R289</f>
        <v>0</v>
      </c>
      <c r="V296" s="226" t="b">
        <f>'PO analyseblad'!S289</f>
        <v>0</v>
      </c>
      <c r="W296" s="207"/>
      <c r="X296" s="227">
        <f>Invulblad!L291</f>
        <v>0</v>
      </c>
      <c r="Y296" s="228">
        <f>Invulblad!M291</f>
        <v>0</v>
      </c>
      <c r="Z296" s="229">
        <f>Invulblad!N291</f>
        <v>0</v>
      </c>
      <c r="AA296" s="211"/>
      <c r="AB296" s="212">
        <f>Invulblad!O291</f>
        <v>0</v>
      </c>
    </row>
    <row r="297" spans="2:28" s="85" customFormat="1" ht="12.75" customHeight="1" x14ac:dyDescent="0.25">
      <c r="B297" s="213">
        <f>Invulblad!B292</f>
        <v>288</v>
      </c>
      <c r="C297" s="214">
        <f>Invulblad!C292</f>
        <v>0</v>
      </c>
      <c r="D297" s="214">
        <f>Invulblad!D292</f>
        <v>0</v>
      </c>
      <c r="E297" s="215">
        <f>Invulblad!E292</f>
        <v>0</v>
      </c>
      <c r="F297" s="215">
        <f>Invulblad!F292</f>
        <v>0</v>
      </c>
      <c r="G297" s="215">
        <f>Invulblad!G292</f>
        <v>0</v>
      </c>
      <c r="H297" s="216">
        <f>Invulblad!H292</f>
        <v>0</v>
      </c>
      <c r="I297" s="217">
        <f>Invulblad!I292</f>
        <v>0</v>
      </c>
      <c r="J297" s="198"/>
      <c r="K297" s="218">
        <f>'PO analyseblad'!J290</f>
        <v>0</v>
      </c>
      <c r="L297" s="219" t="b">
        <f>'PO analyseblad'!K290</f>
        <v>0</v>
      </c>
      <c r="M297" s="220">
        <f>'PO analyseblad'!L290</f>
        <v>0.7</v>
      </c>
      <c r="N297" s="221">
        <f>'PO analyseblad'!M290</f>
        <v>0</v>
      </c>
      <c r="O297" s="203"/>
      <c r="P297" s="218">
        <f>'PO analyseblad'!N290</f>
        <v>0</v>
      </c>
      <c r="Q297" s="222" t="b">
        <f>'PO analyseblad'!O290</f>
        <v>0</v>
      </c>
      <c r="R297" s="222">
        <f>'PO analyseblad'!P290</f>
        <v>0.3</v>
      </c>
      <c r="S297" s="223">
        <f>'PO analyseblad'!Q290</f>
        <v>0</v>
      </c>
      <c r="T297" s="224"/>
      <c r="U297" s="225">
        <f>'PO analyseblad'!R290</f>
        <v>0</v>
      </c>
      <c r="V297" s="226" t="b">
        <f>'PO analyseblad'!S290</f>
        <v>0</v>
      </c>
      <c r="W297" s="207"/>
      <c r="X297" s="227">
        <f>Invulblad!L292</f>
        <v>0</v>
      </c>
      <c r="Y297" s="228">
        <f>Invulblad!M292</f>
        <v>0</v>
      </c>
      <c r="Z297" s="229">
        <f>Invulblad!N292</f>
        <v>0</v>
      </c>
      <c r="AA297" s="211"/>
      <c r="AB297" s="212">
        <f>Invulblad!O292</f>
        <v>0</v>
      </c>
    </row>
    <row r="298" spans="2:28" s="85" customFormat="1" ht="12.75" customHeight="1" x14ac:dyDescent="0.25">
      <c r="B298" s="213">
        <f>Invulblad!B293</f>
        <v>289</v>
      </c>
      <c r="C298" s="214">
        <f>Invulblad!C293</f>
        <v>0</v>
      </c>
      <c r="D298" s="214">
        <f>Invulblad!D293</f>
        <v>0</v>
      </c>
      <c r="E298" s="215">
        <f>Invulblad!E293</f>
        <v>0</v>
      </c>
      <c r="F298" s="215">
        <f>Invulblad!F293</f>
        <v>0</v>
      </c>
      <c r="G298" s="215">
        <f>Invulblad!G293</f>
        <v>0</v>
      </c>
      <c r="H298" s="216">
        <f>Invulblad!H293</f>
        <v>0</v>
      </c>
      <c r="I298" s="217">
        <f>Invulblad!I293</f>
        <v>0</v>
      </c>
      <c r="J298" s="198"/>
      <c r="K298" s="218">
        <f>'PO analyseblad'!J291</f>
        <v>0</v>
      </c>
      <c r="L298" s="219" t="b">
        <f>'PO analyseblad'!K291</f>
        <v>0</v>
      </c>
      <c r="M298" s="220">
        <f>'PO analyseblad'!L291</f>
        <v>0.7</v>
      </c>
      <c r="N298" s="221">
        <f>'PO analyseblad'!M291</f>
        <v>0</v>
      </c>
      <c r="O298" s="203"/>
      <c r="P298" s="218">
        <f>'PO analyseblad'!N291</f>
        <v>0</v>
      </c>
      <c r="Q298" s="222" t="b">
        <f>'PO analyseblad'!O291</f>
        <v>0</v>
      </c>
      <c r="R298" s="222">
        <f>'PO analyseblad'!P291</f>
        <v>0.3</v>
      </c>
      <c r="S298" s="223">
        <f>'PO analyseblad'!Q291</f>
        <v>0</v>
      </c>
      <c r="T298" s="224"/>
      <c r="U298" s="225">
        <f>'PO analyseblad'!R291</f>
        <v>0</v>
      </c>
      <c r="V298" s="226" t="b">
        <f>'PO analyseblad'!S291</f>
        <v>0</v>
      </c>
      <c r="W298" s="207"/>
      <c r="X298" s="227">
        <f>Invulblad!L293</f>
        <v>0</v>
      </c>
      <c r="Y298" s="228">
        <f>Invulblad!M293</f>
        <v>0</v>
      </c>
      <c r="Z298" s="229">
        <f>Invulblad!N293</f>
        <v>0</v>
      </c>
      <c r="AA298" s="211"/>
      <c r="AB298" s="212">
        <f>Invulblad!O293</f>
        <v>0</v>
      </c>
    </row>
    <row r="299" spans="2:28" s="85" customFormat="1" ht="12.75" customHeight="1" x14ac:dyDescent="0.25">
      <c r="B299" s="213">
        <f>Invulblad!B294</f>
        <v>290</v>
      </c>
      <c r="C299" s="214">
        <f>Invulblad!C294</f>
        <v>0</v>
      </c>
      <c r="D299" s="214">
        <f>Invulblad!D294</f>
        <v>0</v>
      </c>
      <c r="E299" s="215">
        <f>Invulblad!E294</f>
        <v>0</v>
      </c>
      <c r="F299" s="215">
        <f>Invulblad!F294</f>
        <v>0</v>
      </c>
      <c r="G299" s="215">
        <f>Invulblad!G294</f>
        <v>0</v>
      </c>
      <c r="H299" s="216">
        <f>Invulblad!H294</f>
        <v>0</v>
      </c>
      <c r="I299" s="217">
        <f>Invulblad!I294</f>
        <v>0</v>
      </c>
      <c r="J299" s="198"/>
      <c r="K299" s="218">
        <f>'PO analyseblad'!J292</f>
        <v>0</v>
      </c>
      <c r="L299" s="219" t="b">
        <f>'PO analyseblad'!K292</f>
        <v>0</v>
      </c>
      <c r="M299" s="220">
        <f>'PO analyseblad'!L292</f>
        <v>0.7</v>
      </c>
      <c r="N299" s="221">
        <f>'PO analyseblad'!M292</f>
        <v>0</v>
      </c>
      <c r="O299" s="203"/>
      <c r="P299" s="218">
        <f>'PO analyseblad'!N292</f>
        <v>0</v>
      </c>
      <c r="Q299" s="222" t="b">
        <f>'PO analyseblad'!O292</f>
        <v>0</v>
      </c>
      <c r="R299" s="222">
        <f>'PO analyseblad'!P292</f>
        <v>0.3</v>
      </c>
      <c r="S299" s="223">
        <f>'PO analyseblad'!Q292</f>
        <v>0</v>
      </c>
      <c r="T299" s="224"/>
      <c r="U299" s="225">
        <f>'PO analyseblad'!R292</f>
        <v>0</v>
      </c>
      <c r="V299" s="226" t="b">
        <f>'PO analyseblad'!S292</f>
        <v>0</v>
      </c>
      <c r="W299" s="207"/>
      <c r="X299" s="227">
        <f>Invulblad!L294</f>
        <v>0</v>
      </c>
      <c r="Y299" s="228">
        <f>Invulblad!M294</f>
        <v>0</v>
      </c>
      <c r="Z299" s="229">
        <f>Invulblad!N294</f>
        <v>0</v>
      </c>
      <c r="AA299" s="211"/>
      <c r="AB299" s="212">
        <f>Invulblad!O294</f>
        <v>0</v>
      </c>
    </row>
    <row r="300" spans="2:28" s="85" customFormat="1" ht="12.75" customHeight="1" x14ac:dyDescent="0.25">
      <c r="B300" s="213">
        <f>Invulblad!B295</f>
        <v>291</v>
      </c>
      <c r="C300" s="214">
        <f>Invulblad!C295</f>
        <v>0</v>
      </c>
      <c r="D300" s="214">
        <f>Invulblad!D295</f>
        <v>0</v>
      </c>
      <c r="E300" s="215">
        <f>Invulblad!E295</f>
        <v>0</v>
      </c>
      <c r="F300" s="215">
        <f>Invulblad!F295</f>
        <v>0</v>
      </c>
      <c r="G300" s="215">
        <f>Invulblad!G295</f>
        <v>0</v>
      </c>
      <c r="H300" s="216">
        <f>Invulblad!H295</f>
        <v>0</v>
      </c>
      <c r="I300" s="217">
        <f>Invulblad!I295</f>
        <v>0</v>
      </c>
      <c r="J300" s="198"/>
      <c r="K300" s="218">
        <f>'PO analyseblad'!J293</f>
        <v>0</v>
      </c>
      <c r="L300" s="219" t="b">
        <f>'PO analyseblad'!K293</f>
        <v>0</v>
      </c>
      <c r="M300" s="220">
        <f>'PO analyseblad'!L293</f>
        <v>0.7</v>
      </c>
      <c r="N300" s="221">
        <f>'PO analyseblad'!M293</f>
        <v>0</v>
      </c>
      <c r="O300" s="203"/>
      <c r="P300" s="218">
        <f>'PO analyseblad'!N293</f>
        <v>0</v>
      </c>
      <c r="Q300" s="222" t="b">
        <f>'PO analyseblad'!O293</f>
        <v>0</v>
      </c>
      <c r="R300" s="222">
        <f>'PO analyseblad'!P293</f>
        <v>0.3</v>
      </c>
      <c r="S300" s="223">
        <f>'PO analyseblad'!Q293</f>
        <v>0</v>
      </c>
      <c r="T300" s="224"/>
      <c r="U300" s="225">
        <f>'PO analyseblad'!R293</f>
        <v>0</v>
      </c>
      <c r="V300" s="226" t="b">
        <f>'PO analyseblad'!S293</f>
        <v>0</v>
      </c>
      <c r="W300" s="207"/>
      <c r="X300" s="227">
        <f>Invulblad!L295</f>
        <v>0</v>
      </c>
      <c r="Y300" s="228">
        <f>Invulblad!M295</f>
        <v>0</v>
      </c>
      <c r="Z300" s="229">
        <f>Invulblad!N295</f>
        <v>0</v>
      </c>
      <c r="AA300" s="211"/>
      <c r="AB300" s="212">
        <f>Invulblad!O295</f>
        <v>0</v>
      </c>
    </row>
    <row r="301" spans="2:28" s="85" customFormat="1" ht="12.75" customHeight="1" x14ac:dyDescent="0.25">
      <c r="B301" s="213">
        <f>Invulblad!B296</f>
        <v>292</v>
      </c>
      <c r="C301" s="214">
        <f>Invulblad!C296</f>
        <v>0</v>
      </c>
      <c r="D301" s="214">
        <f>Invulblad!D296</f>
        <v>0</v>
      </c>
      <c r="E301" s="215">
        <f>Invulblad!E296</f>
        <v>0</v>
      </c>
      <c r="F301" s="215">
        <f>Invulblad!F296</f>
        <v>0</v>
      </c>
      <c r="G301" s="215">
        <f>Invulblad!G296</f>
        <v>0</v>
      </c>
      <c r="H301" s="216">
        <f>Invulblad!H296</f>
        <v>0</v>
      </c>
      <c r="I301" s="217">
        <f>Invulblad!I296</f>
        <v>0</v>
      </c>
      <c r="J301" s="198"/>
      <c r="K301" s="218">
        <f>'PO analyseblad'!J294</f>
        <v>0</v>
      </c>
      <c r="L301" s="219" t="b">
        <f>'PO analyseblad'!K294</f>
        <v>0</v>
      </c>
      <c r="M301" s="220">
        <f>'PO analyseblad'!L294</f>
        <v>0.7</v>
      </c>
      <c r="N301" s="221">
        <f>'PO analyseblad'!M294</f>
        <v>0</v>
      </c>
      <c r="O301" s="203"/>
      <c r="P301" s="218">
        <f>'PO analyseblad'!N294</f>
        <v>0</v>
      </c>
      <c r="Q301" s="222" t="b">
        <f>'PO analyseblad'!O294</f>
        <v>0</v>
      </c>
      <c r="R301" s="222">
        <f>'PO analyseblad'!P294</f>
        <v>0.3</v>
      </c>
      <c r="S301" s="223">
        <f>'PO analyseblad'!Q294</f>
        <v>0</v>
      </c>
      <c r="T301" s="224"/>
      <c r="U301" s="225">
        <f>'PO analyseblad'!R294</f>
        <v>0</v>
      </c>
      <c r="V301" s="226" t="b">
        <f>'PO analyseblad'!S294</f>
        <v>0</v>
      </c>
      <c r="W301" s="207"/>
      <c r="X301" s="227">
        <f>Invulblad!L296</f>
        <v>0</v>
      </c>
      <c r="Y301" s="228">
        <f>Invulblad!M296</f>
        <v>0</v>
      </c>
      <c r="Z301" s="229">
        <f>Invulblad!N296</f>
        <v>0</v>
      </c>
      <c r="AA301" s="211"/>
      <c r="AB301" s="212">
        <f>Invulblad!O296</f>
        <v>0</v>
      </c>
    </row>
    <row r="302" spans="2:28" s="85" customFormat="1" ht="12.75" customHeight="1" x14ac:dyDescent="0.25">
      <c r="B302" s="213">
        <f>Invulblad!B297</f>
        <v>293</v>
      </c>
      <c r="C302" s="214">
        <f>Invulblad!C297</f>
        <v>0</v>
      </c>
      <c r="D302" s="214">
        <f>Invulblad!D297</f>
        <v>0</v>
      </c>
      <c r="E302" s="215">
        <f>Invulblad!E297</f>
        <v>0</v>
      </c>
      <c r="F302" s="215">
        <f>Invulblad!F297</f>
        <v>0</v>
      </c>
      <c r="G302" s="215">
        <f>Invulblad!G297</f>
        <v>0</v>
      </c>
      <c r="H302" s="216">
        <f>Invulblad!H297</f>
        <v>0</v>
      </c>
      <c r="I302" s="217">
        <f>Invulblad!I297</f>
        <v>0</v>
      </c>
      <c r="J302" s="198"/>
      <c r="K302" s="218">
        <f>'PO analyseblad'!J295</f>
        <v>0</v>
      </c>
      <c r="L302" s="219" t="b">
        <f>'PO analyseblad'!K295</f>
        <v>0</v>
      </c>
      <c r="M302" s="220">
        <f>'PO analyseblad'!L295</f>
        <v>0.7</v>
      </c>
      <c r="N302" s="221">
        <f>'PO analyseblad'!M295</f>
        <v>0</v>
      </c>
      <c r="O302" s="203"/>
      <c r="P302" s="218">
        <f>'PO analyseblad'!N295</f>
        <v>0</v>
      </c>
      <c r="Q302" s="222" t="b">
        <f>'PO analyseblad'!O295</f>
        <v>0</v>
      </c>
      <c r="R302" s="222">
        <f>'PO analyseblad'!P295</f>
        <v>0.3</v>
      </c>
      <c r="S302" s="223">
        <f>'PO analyseblad'!Q295</f>
        <v>0</v>
      </c>
      <c r="T302" s="224"/>
      <c r="U302" s="225">
        <f>'PO analyseblad'!R295</f>
        <v>0</v>
      </c>
      <c r="V302" s="226" t="b">
        <f>'PO analyseblad'!S295</f>
        <v>0</v>
      </c>
      <c r="W302" s="207"/>
      <c r="X302" s="227">
        <f>Invulblad!L297</f>
        <v>0</v>
      </c>
      <c r="Y302" s="228">
        <f>Invulblad!M297</f>
        <v>0</v>
      </c>
      <c r="Z302" s="229">
        <f>Invulblad!N297</f>
        <v>0</v>
      </c>
      <c r="AA302" s="211"/>
      <c r="AB302" s="212">
        <f>Invulblad!O297</f>
        <v>0</v>
      </c>
    </row>
    <row r="303" spans="2:28" s="85" customFormat="1" ht="12.75" customHeight="1" x14ac:dyDescent="0.25">
      <c r="B303" s="213">
        <f>Invulblad!B298</f>
        <v>294</v>
      </c>
      <c r="C303" s="214">
        <f>Invulblad!C298</f>
        <v>0</v>
      </c>
      <c r="D303" s="214">
        <f>Invulblad!D298</f>
        <v>0</v>
      </c>
      <c r="E303" s="215">
        <f>Invulblad!E298</f>
        <v>0</v>
      </c>
      <c r="F303" s="215">
        <f>Invulblad!F298</f>
        <v>0</v>
      </c>
      <c r="G303" s="215">
        <f>Invulblad!G298</f>
        <v>0</v>
      </c>
      <c r="H303" s="216">
        <f>Invulblad!H298</f>
        <v>0</v>
      </c>
      <c r="I303" s="217">
        <f>Invulblad!I298</f>
        <v>0</v>
      </c>
      <c r="J303" s="198"/>
      <c r="K303" s="218">
        <f>'PO analyseblad'!J296</f>
        <v>0</v>
      </c>
      <c r="L303" s="219" t="b">
        <f>'PO analyseblad'!K296</f>
        <v>0</v>
      </c>
      <c r="M303" s="220">
        <f>'PO analyseblad'!L296</f>
        <v>0.7</v>
      </c>
      <c r="N303" s="221">
        <f>'PO analyseblad'!M296</f>
        <v>0</v>
      </c>
      <c r="O303" s="203"/>
      <c r="P303" s="218">
        <f>'PO analyseblad'!N296</f>
        <v>0</v>
      </c>
      <c r="Q303" s="222" t="b">
        <f>'PO analyseblad'!O296</f>
        <v>0</v>
      </c>
      <c r="R303" s="222">
        <f>'PO analyseblad'!P296</f>
        <v>0.3</v>
      </c>
      <c r="S303" s="223">
        <f>'PO analyseblad'!Q296</f>
        <v>0</v>
      </c>
      <c r="T303" s="224"/>
      <c r="U303" s="225">
        <f>'PO analyseblad'!R296</f>
        <v>0</v>
      </c>
      <c r="V303" s="226" t="b">
        <f>'PO analyseblad'!S296</f>
        <v>0</v>
      </c>
      <c r="W303" s="207"/>
      <c r="X303" s="227">
        <f>Invulblad!L298</f>
        <v>0</v>
      </c>
      <c r="Y303" s="228">
        <f>Invulblad!M298</f>
        <v>0</v>
      </c>
      <c r="Z303" s="229">
        <f>Invulblad!N298</f>
        <v>0</v>
      </c>
      <c r="AA303" s="211"/>
      <c r="AB303" s="212">
        <f>Invulblad!O298</f>
        <v>0</v>
      </c>
    </row>
    <row r="304" spans="2:28" s="85" customFormat="1" ht="12.75" customHeight="1" x14ac:dyDescent="0.25">
      <c r="B304" s="213">
        <f>Invulblad!B299</f>
        <v>295</v>
      </c>
      <c r="C304" s="214">
        <f>Invulblad!C299</f>
        <v>0</v>
      </c>
      <c r="D304" s="214">
        <f>Invulblad!D299</f>
        <v>0</v>
      </c>
      <c r="E304" s="215">
        <f>Invulblad!E299</f>
        <v>0</v>
      </c>
      <c r="F304" s="215">
        <f>Invulblad!F299</f>
        <v>0</v>
      </c>
      <c r="G304" s="215">
        <f>Invulblad!G299</f>
        <v>0</v>
      </c>
      <c r="H304" s="216">
        <f>Invulblad!H299</f>
        <v>0</v>
      </c>
      <c r="I304" s="217">
        <f>Invulblad!I299</f>
        <v>0</v>
      </c>
      <c r="J304" s="198"/>
      <c r="K304" s="218">
        <f>'PO analyseblad'!J297</f>
        <v>0</v>
      </c>
      <c r="L304" s="219" t="b">
        <f>'PO analyseblad'!K297</f>
        <v>0</v>
      </c>
      <c r="M304" s="220">
        <f>'PO analyseblad'!L297</f>
        <v>0.7</v>
      </c>
      <c r="N304" s="221">
        <f>'PO analyseblad'!M297</f>
        <v>0</v>
      </c>
      <c r="O304" s="203"/>
      <c r="P304" s="218">
        <f>'PO analyseblad'!N297</f>
        <v>0</v>
      </c>
      <c r="Q304" s="222" t="b">
        <f>'PO analyseblad'!O297</f>
        <v>0</v>
      </c>
      <c r="R304" s="222">
        <f>'PO analyseblad'!P297</f>
        <v>0.3</v>
      </c>
      <c r="S304" s="223">
        <f>'PO analyseblad'!Q297</f>
        <v>0</v>
      </c>
      <c r="T304" s="224"/>
      <c r="U304" s="225">
        <f>'PO analyseblad'!R297</f>
        <v>0</v>
      </c>
      <c r="V304" s="226" t="b">
        <f>'PO analyseblad'!S297</f>
        <v>0</v>
      </c>
      <c r="W304" s="207"/>
      <c r="X304" s="227">
        <f>Invulblad!L299</f>
        <v>0</v>
      </c>
      <c r="Y304" s="228">
        <f>Invulblad!M299</f>
        <v>0</v>
      </c>
      <c r="Z304" s="229">
        <f>Invulblad!N299</f>
        <v>0</v>
      </c>
      <c r="AA304" s="211"/>
      <c r="AB304" s="212">
        <f>Invulblad!O299</f>
        <v>0</v>
      </c>
    </row>
    <row r="305" spans="2:28" s="85" customFormat="1" ht="12.75" customHeight="1" x14ac:dyDescent="0.25">
      <c r="B305" s="213">
        <f>Invulblad!B300</f>
        <v>296</v>
      </c>
      <c r="C305" s="214">
        <f>Invulblad!C300</f>
        <v>0</v>
      </c>
      <c r="D305" s="214">
        <f>Invulblad!D300</f>
        <v>0</v>
      </c>
      <c r="E305" s="215">
        <f>Invulblad!E300</f>
        <v>0</v>
      </c>
      <c r="F305" s="215">
        <f>Invulblad!F300</f>
        <v>0</v>
      </c>
      <c r="G305" s="215">
        <f>Invulblad!G300</f>
        <v>0</v>
      </c>
      <c r="H305" s="216">
        <f>Invulblad!H300</f>
        <v>0</v>
      </c>
      <c r="I305" s="217">
        <f>Invulblad!I300</f>
        <v>0</v>
      </c>
      <c r="J305" s="198"/>
      <c r="K305" s="218">
        <f>'PO analyseblad'!J298</f>
        <v>0</v>
      </c>
      <c r="L305" s="219" t="b">
        <f>'PO analyseblad'!K298</f>
        <v>0</v>
      </c>
      <c r="M305" s="220">
        <f>'PO analyseblad'!L298</f>
        <v>0.7</v>
      </c>
      <c r="N305" s="221">
        <f>'PO analyseblad'!M298</f>
        <v>0</v>
      </c>
      <c r="O305" s="203"/>
      <c r="P305" s="218">
        <f>'PO analyseblad'!N298</f>
        <v>0</v>
      </c>
      <c r="Q305" s="222" t="b">
        <f>'PO analyseblad'!O298</f>
        <v>0</v>
      </c>
      <c r="R305" s="222">
        <f>'PO analyseblad'!P298</f>
        <v>0.3</v>
      </c>
      <c r="S305" s="223">
        <f>'PO analyseblad'!Q298</f>
        <v>0</v>
      </c>
      <c r="T305" s="224"/>
      <c r="U305" s="225">
        <f>'PO analyseblad'!R298</f>
        <v>0</v>
      </c>
      <c r="V305" s="226" t="b">
        <f>'PO analyseblad'!S298</f>
        <v>0</v>
      </c>
      <c r="W305" s="207"/>
      <c r="X305" s="227">
        <f>Invulblad!L300</f>
        <v>0</v>
      </c>
      <c r="Y305" s="228">
        <f>Invulblad!M300</f>
        <v>0</v>
      </c>
      <c r="Z305" s="229">
        <f>Invulblad!N300</f>
        <v>0</v>
      </c>
      <c r="AA305" s="211"/>
      <c r="AB305" s="212">
        <f>Invulblad!O300</f>
        <v>0</v>
      </c>
    </row>
    <row r="306" spans="2:28" s="85" customFormat="1" ht="12.75" customHeight="1" x14ac:dyDescent="0.25">
      <c r="B306" s="213">
        <f>Invulblad!B301</f>
        <v>297</v>
      </c>
      <c r="C306" s="214">
        <f>Invulblad!C301</f>
        <v>0</v>
      </c>
      <c r="D306" s="214">
        <f>Invulblad!D301</f>
        <v>0</v>
      </c>
      <c r="E306" s="215">
        <f>Invulblad!E301</f>
        <v>0</v>
      </c>
      <c r="F306" s="215">
        <f>Invulblad!F301</f>
        <v>0</v>
      </c>
      <c r="G306" s="215">
        <f>Invulblad!G301</f>
        <v>0</v>
      </c>
      <c r="H306" s="216">
        <f>Invulblad!H301</f>
        <v>0</v>
      </c>
      <c r="I306" s="217">
        <f>Invulblad!I301</f>
        <v>0</v>
      </c>
      <c r="J306" s="198"/>
      <c r="K306" s="218">
        <f>'PO analyseblad'!J299</f>
        <v>0</v>
      </c>
      <c r="L306" s="219" t="b">
        <f>'PO analyseblad'!K299</f>
        <v>0</v>
      </c>
      <c r="M306" s="220">
        <f>'PO analyseblad'!L299</f>
        <v>0.7</v>
      </c>
      <c r="N306" s="221">
        <f>'PO analyseblad'!M299</f>
        <v>0</v>
      </c>
      <c r="O306" s="203"/>
      <c r="P306" s="218">
        <f>'PO analyseblad'!N299</f>
        <v>0</v>
      </c>
      <c r="Q306" s="222" t="b">
        <f>'PO analyseblad'!O299</f>
        <v>0</v>
      </c>
      <c r="R306" s="222">
        <f>'PO analyseblad'!P299</f>
        <v>0.3</v>
      </c>
      <c r="S306" s="223">
        <f>'PO analyseblad'!Q299</f>
        <v>0</v>
      </c>
      <c r="T306" s="224"/>
      <c r="U306" s="225">
        <f>'PO analyseblad'!R299</f>
        <v>0</v>
      </c>
      <c r="V306" s="226" t="b">
        <f>'PO analyseblad'!S299</f>
        <v>0</v>
      </c>
      <c r="W306" s="207"/>
      <c r="X306" s="227">
        <f>Invulblad!L301</f>
        <v>0</v>
      </c>
      <c r="Y306" s="228">
        <f>Invulblad!M301</f>
        <v>0</v>
      </c>
      <c r="Z306" s="229">
        <f>Invulblad!N301</f>
        <v>0</v>
      </c>
      <c r="AA306" s="211"/>
      <c r="AB306" s="212">
        <f>Invulblad!O301</f>
        <v>0</v>
      </c>
    </row>
    <row r="307" spans="2:28" s="85" customFormat="1" ht="12.75" customHeight="1" x14ac:dyDescent="0.25">
      <c r="B307" s="213">
        <f>Invulblad!B302</f>
        <v>298</v>
      </c>
      <c r="C307" s="214">
        <f>Invulblad!C302</f>
        <v>0</v>
      </c>
      <c r="D307" s="214">
        <f>Invulblad!D302</f>
        <v>0</v>
      </c>
      <c r="E307" s="215">
        <f>Invulblad!E302</f>
        <v>0</v>
      </c>
      <c r="F307" s="215">
        <f>Invulblad!F302</f>
        <v>0</v>
      </c>
      <c r="G307" s="215">
        <f>Invulblad!G302</f>
        <v>0</v>
      </c>
      <c r="H307" s="216">
        <f>Invulblad!H302</f>
        <v>0</v>
      </c>
      <c r="I307" s="217">
        <f>Invulblad!I302</f>
        <v>0</v>
      </c>
      <c r="J307" s="198"/>
      <c r="K307" s="218">
        <f>'PO analyseblad'!J300</f>
        <v>0</v>
      </c>
      <c r="L307" s="219" t="b">
        <f>'PO analyseblad'!K300</f>
        <v>0</v>
      </c>
      <c r="M307" s="220">
        <f>'PO analyseblad'!L300</f>
        <v>0.7</v>
      </c>
      <c r="N307" s="221">
        <f>'PO analyseblad'!M300</f>
        <v>0</v>
      </c>
      <c r="O307" s="203"/>
      <c r="P307" s="218">
        <f>'PO analyseblad'!N300</f>
        <v>0</v>
      </c>
      <c r="Q307" s="222" t="b">
        <f>'PO analyseblad'!O300</f>
        <v>0</v>
      </c>
      <c r="R307" s="222">
        <f>'PO analyseblad'!P300</f>
        <v>0.3</v>
      </c>
      <c r="S307" s="223">
        <f>'PO analyseblad'!Q300</f>
        <v>0</v>
      </c>
      <c r="T307" s="224"/>
      <c r="U307" s="225">
        <f>'PO analyseblad'!R300</f>
        <v>0</v>
      </c>
      <c r="V307" s="226" t="b">
        <f>'PO analyseblad'!S300</f>
        <v>0</v>
      </c>
      <c r="W307" s="207"/>
      <c r="X307" s="227">
        <f>Invulblad!L302</f>
        <v>0</v>
      </c>
      <c r="Y307" s="228">
        <f>Invulblad!M302</f>
        <v>0</v>
      </c>
      <c r="Z307" s="229">
        <f>Invulblad!N302</f>
        <v>0</v>
      </c>
      <c r="AA307" s="211"/>
      <c r="AB307" s="212">
        <f>Invulblad!O302</f>
        <v>0</v>
      </c>
    </row>
    <row r="308" spans="2:28" s="85" customFormat="1" ht="12.75" customHeight="1" x14ac:dyDescent="0.25">
      <c r="B308" s="213">
        <f>Invulblad!B303</f>
        <v>299</v>
      </c>
      <c r="C308" s="214">
        <f>Invulblad!C303</f>
        <v>0</v>
      </c>
      <c r="D308" s="214">
        <f>Invulblad!D303</f>
        <v>0</v>
      </c>
      <c r="E308" s="215">
        <f>Invulblad!E303</f>
        <v>0</v>
      </c>
      <c r="F308" s="215">
        <f>Invulblad!F303</f>
        <v>0</v>
      </c>
      <c r="G308" s="215">
        <f>Invulblad!G303</f>
        <v>0</v>
      </c>
      <c r="H308" s="216">
        <f>Invulblad!H303</f>
        <v>0</v>
      </c>
      <c r="I308" s="217">
        <f>Invulblad!I303</f>
        <v>0</v>
      </c>
      <c r="J308" s="198"/>
      <c r="K308" s="218">
        <f>'PO analyseblad'!J301</f>
        <v>0</v>
      </c>
      <c r="L308" s="219" t="b">
        <f>'PO analyseblad'!K301</f>
        <v>0</v>
      </c>
      <c r="M308" s="220">
        <f>'PO analyseblad'!L301</f>
        <v>0.7</v>
      </c>
      <c r="N308" s="221">
        <f>'PO analyseblad'!M301</f>
        <v>0</v>
      </c>
      <c r="O308" s="203"/>
      <c r="P308" s="218">
        <f>'PO analyseblad'!N301</f>
        <v>0</v>
      </c>
      <c r="Q308" s="222" t="b">
        <f>'PO analyseblad'!O301</f>
        <v>0</v>
      </c>
      <c r="R308" s="222">
        <f>'PO analyseblad'!P301</f>
        <v>0.3</v>
      </c>
      <c r="S308" s="223">
        <f>'PO analyseblad'!Q301</f>
        <v>0</v>
      </c>
      <c r="T308" s="224"/>
      <c r="U308" s="225">
        <f>'PO analyseblad'!R301</f>
        <v>0</v>
      </c>
      <c r="V308" s="226" t="b">
        <f>'PO analyseblad'!S301</f>
        <v>0</v>
      </c>
      <c r="W308" s="207"/>
      <c r="X308" s="227">
        <f>Invulblad!L303</f>
        <v>0</v>
      </c>
      <c r="Y308" s="228">
        <f>Invulblad!M303</f>
        <v>0</v>
      </c>
      <c r="Z308" s="229">
        <f>Invulblad!N303</f>
        <v>0</v>
      </c>
      <c r="AA308" s="211"/>
      <c r="AB308" s="212">
        <f>Invulblad!O303</f>
        <v>0</v>
      </c>
    </row>
    <row r="309" spans="2:28" s="85" customFormat="1" ht="12.75" customHeight="1" x14ac:dyDescent="0.25">
      <c r="B309" s="213">
        <f>Invulblad!B304</f>
        <v>300</v>
      </c>
      <c r="C309" s="214">
        <f>Invulblad!C304</f>
        <v>0</v>
      </c>
      <c r="D309" s="214">
        <f>Invulblad!D304</f>
        <v>0</v>
      </c>
      <c r="E309" s="215">
        <f>Invulblad!E304</f>
        <v>0</v>
      </c>
      <c r="F309" s="215">
        <f>Invulblad!F304</f>
        <v>0</v>
      </c>
      <c r="G309" s="215">
        <f>Invulblad!G304</f>
        <v>0</v>
      </c>
      <c r="H309" s="216">
        <f>Invulblad!H304</f>
        <v>0</v>
      </c>
      <c r="I309" s="217">
        <f>Invulblad!I304</f>
        <v>0</v>
      </c>
      <c r="J309" s="198"/>
      <c r="K309" s="218">
        <f>'PO analyseblad'!J302</f>
        <v>0</v>
      </c>
      <c r="L309" s="219" t="b">
        <f>'PO analyseblad'!K302</f>
        <v>0</v>
      </c>
      <c r="M309" s="220">
        <f>'PO analyseblad'!L302</f>
        <v>0.7</v>
      </c>
      <c r="N309" s="221">
        <f>'PO analyseblad'!M302</f>
        <v>0</v>
      </c>
      <c r="O309" s="203"/>
      <c r="P309" s="218">
        <f>'PO analyseblad'!N302</f>
        <v>0</v>
      </c>
      <c r="Q309" s="222" t="b">
        <f>'PO analyseblad'!O302</f>
        <v>0</v>
      </c>
      <c r="R309" s="222">
        <f>'PO analyseblad'!P302</f>
        <v>0.3</v>
      </c>
      <c r="S309" s="223">
        <f>'PO analyseblad'!Q302</f>
        <v>0</v>
      </c>
      <c r="T309" s="224"/>
      <c r="U309" s="225">
        <f>'PO analyseblad'!R302</f>
        <v>0</v>
      </c>
      <c r="V309" s="226" t="b">
        <f>'PO analyseblad'!S302</f>
        <v>0</v>
      </c>
      <c r="W309" s="207"/>
      <c r="X309" s="227">
        <f>Invulblad!L304</f>
        <v>0</v>
      </c>
      <c r="Y309" s="228">
        <f>Invulblad!M304</f>
        <v>0</v>
      </c>
      <c r="Z309" s="229">
        <f>Invulblad!N304</f>
        <v>0</v>
      </c>
      <c r="AA309" s="211"/>
      <c r="AB309" s="212">
        <f>Invulblad!O304</f>
        <v>0</v>
      </c>
    </row>
    <row r="310" spans="2:28" s="85" customFormat="1" ht="12.75" customHeight="1" x14ac:dyDescent="0.25">
      <c r="B310" s="213">
        <f>Invulblad!B305</f>
        <v>301</v>
      </c>
      <c r="C310" s="214">
        <f>Invulblad!C305</f>
        <v>0</v>
      </c>
      <c r="D310" s="214">
        <f>Invulblad!D305</f>
        <v>0</v>
      </c>
      <c r="E310" s="215">
        <f>Invulblad!E305</f>
        <v>0</v>
      </c>
      <c r="F310" s="215">
        <f>Invulblad!F305</f>
        <v>0</v>
      </c>
      <c r="G310" s="215">
        <f>Invulblad!G305</f>
        <v>0</v>
      </c>
      <c r="H310" s="216">
        <f>Invulblad!H305</f>
        <v>0</v>
      </c>
      <c r="I310" s="217">
        <f>Invulblad!I305</f>
        <v>0</v>
      </c>
      <c r="J310" s="198"/>
      <c r="K310" s="218">
        <f>'PO analyseblad'!J303</f>
        <v>0</v>
      </c>
      <c r="L310" s="219" t="b">
        <f>'PO analyseblad'!K303</f>
        <v>0</v>
      </c>
      <c r="M310" s="220">
        <f>'PO analyseblad'!L303</f>
        <v>0.7</v>
      </c>
      <c r="N310" s="221">
        <f>'PO analyseblad'!M303</f>
        <v>0</v>
      </c>
      <c r="O310" s="203"/>
      <c r="P310" s="218">
        <f>'PO analyseblad'!N303</f>
        <v>0</v>
      </c>
      <c r="Q310" s="222" t="b">
        <f>'PO analyseblad'!O303</f>
        <v>0</v>
      </c>
      <c r="R310" s="222">
        <f>'PO analyseblad'!P303</f>
        <v>0.3</v>
      </c>
      <c r="S310" s="223">
        <f>'PO analyseblad'!Q303</f>
        <v>0</v>
      </c>
      <c r="T310" s="224"/>
      <c r="U310" s="225">
        <f>'PO analyseblad'!R303</f>
        <v>0</v>
      </c>
      <c r="V310" s="226" t="b">
        <f>'PO analyseblad'!S303</f>
        <v>0</v>
      </c>
      <c r="W310" s="207"/>
      <c r="X310" s="227">
        <f>Invulblad!L305</f>
        <v>0</v>
      </c>
      <c r="Y310" s="228">
        <f>Invulblad!M305</f>
        <v>0</v>
      </c>
      <c r="Z310" s="229">
        <f>Invulblad!N305</f>
        <v>0</v>
      </c>
      <c r="AA310" s="211"/>
      <c r="AB310" s="212">
        <f>Invulblad!O305</f>
        <v>0</v>
      </c>
    </row>
    <row r="311" spans="2:28" s="85" customFormat="1" ht="12.75" customHeight="1" x14ac:dyDescent="0.25">
      <c r="B311" s="213">
        <f>Invulblad!B306</f>
        <v>302</v>
      </c>
      <c r="C311" s="214">
        <f>Invulblad!C306</f>
        <v>0</v>
      </c>
      <c r="D311" s="214">
        <f>Invulblad!D306</f>
        <v>0</v>
      </c>
      <c r="E311" s="215">
        <f>Invulblad!E306</f>
        <v>0</v>
      </c>
      <c r="F311" s="215">
        <f>Invulblad!F306</f>
        <v>0</v>
      </c>
      <c r="G311" s="215">
        <f>Invulblad!G306</f>
        <v>0</v>
      </c>
      <c r="H311" s="216">
        <f>Invulblad!H306</f>
        <v>0</v>
      </c>
      <c r="I311" s="217">
        <f>Invulblad!I306</f>
        <v>0</v>
      </c>
      <c r="J311" s="198"/>
      <c r="K311" s="218">
        <f>'PO analyseblad'!J304</f>
        <v>0</v>
      </c>
      <c r="L311" s="219" t="b">
        <f>'PO analyseblad'!K304</f>
        <v>0</v>
      </c>
      <c r="M311" s="220">
        <f>'PO analyseblad'!L304</f>
        <v>0.7</v>
      </c>
      <c r="N311" s="221">
        <f>'PO analyseblad'!M304</f>
        <v>0</v>
      </c>
      <c r="O311" s="203"/>
      <c r="P311" s="218">
        <f>'PO analyseblad'!N304</f>
        <v>0</v>
      </c>
      <c r="Q311" s="222" t="b">
        <f>'PO analyseblad'!O304</f>
        <v>0</v>
      </c>
      <c r="R311" s="222">
        <f>'PO analyseblad'!P304</f>
        <v>0.3</v>
      </c>
      <c r="S311" s="223">
        <f>'PO analyseblad'!Q304</f>
        <v>0</v>
      </c>
      <c r="T311" s="224"/>
      <c r="U311" s="225">
        <f>'PO analyseblad'!R304</f>
        <v>0</v>
      </c>
      <c r="V311" s="226" t="b">
        <f>'PO analyseblad'!S304</f>
        <v>0</v>
      </c>
      <c r="W311" s="207"/>
      <c r="X311" s="227">
        <f>Invulblad!L306</f>
        <v>0</v>
      </c>
      <c r="Y311" s="228">
        <f>Invulblad!M306</f>
        <v>0</v>
      </c>
      <c r="Z311" s="229">
        <f>Invulblad!N306</f>
        <v>0</v>
      </c>
      <c r="AA311" s="211"/>
      <c r="AB311" s="212">
        <f>Invulblad!O306</f>
        <v>0</v>
      </c>
    </row>
    <row r="312" spans="2:28" s="85" customFormat="1" ht="12.75" customHeight="1" x14ac:dyDescent="0.25">
      <c r="B312" s="213">
        <f>Invulblad!B307</f>
        <v>303</v>
      </c>
      <c r="C312" s="214">
        <f>Invulblad!C307</f>
        <v>0</v>
      </c>
      <c r="D312" s="214">
        <f>Invulblad!D307</f>
        <v>0</v>
      </c>
      <c r="E312" s="215">
        <f>Invulblad!E307</f>
        <v>0</v>
      </c>
      <c r="F312" s="215">
        <f>Invulblad!F307</f>
        <v>0</v>
      </c>
      <c r="G312" s="215">
        <f>Invulblad!G307</f>
        <v>0</v>
      </c>
      <c r="H312" s="216">
        <f>Invulblad!H307</f>
        <v>0</v>
      </c>
      <c r="I312" s="217">
        <f>Invulblad!I307</f>
        <v>0</v>
      </c>
      <c r="J312" s="198"/>
      <c r="K312" s="218">
        <f>'PO analyseblad'!J305</f>
        <v>0</v>
      </c>
      <c r="L312" s="219" t="b">
        <f>'PO analyseblad'!K305</f>
        <v>0</v>
      </c>
      <c r="M312" s="220">
        <f>'PO analyseblad'!L305</f>
        <v>0.7</v>
      </c>
      <c r="N312" s="221">
        <f>'PO analyseblad'!M305</f>
        <v>0</v>
      </c>
      <c r="O312" s="203"/>
      <c r="P312" s="218">
        <f>'PO analyseblad'!N305</f>
        <v>0</v>
      </c>
      <c r="Q312" s="222" t="b">
        <f>'PO analyseblad'!O305</f>
        <v>0</v>
      </c>
      <c r="R312" s="222">
        <f>'PO analyseblad'!P305</f>
        <v>0.3</v>
      </c>
      <c r="S312" s="223">
        <f>'PO analyseblad'!Q305</f>
        <v>0</v>
      </c>
      <c r="T312" s="224"/>
      <c r="U312" s="225">
        <f>'PO analyseblad'!R305</f>
        <v>0</v>
      </c>
      <c r="V312" s="226" t="b">
        <f>'PO analyseblad'!S305</f>
        <v>0</v>
      </c>
      <c r="W312" s="207"/>
      <c r="X312" s="227">
        <f>Invulblad!L307</f>
        <v>0</v>
      </c>
      <c r="Y312" s="228">
        <f>Invulblad!M307</f>
        <v>0</v>
      </c>
      <c r="Z312" s="229">
        <f>Invulblad!N307</f>
        <v>0</v>
      </c>
      <c r="AA312" s="211"/>
      <c r="AB312" s="212">
        <f>Invulblad!O307</f>
        <v>0</v>
      </c>
    </row>
    <row r="313" spans="2:28" s="85" customFormat="1" ht="12.75" customHeight="1" x14ac:dyDescent="0.25">
      <c r="B313" s="213">
        <f>Invulblad!B308</f>
        <v>304</v>
      </c>
      <c r="C313" s="214">
        <f>Invulblad!C308</f>
        <v>0</v>
      </c>
      <c r="D313" s="214">
        <f>Invulblad!D308</f>
        <v>0</v>
      </c>
      <c r="E313" s="215">
        <f>Invulblad!E308</f>
        <v>0</v>
      </c>
      <c r="F313" s="215">
        <f>Invulblad!F308</f>
        <v>0</v>
      </c>
      <c r="G313" s="215">
        <f>Invulblad!G308</f>
        <v>0</v>
      </c>
      <c r="H313" s="216">
        <f>Invulblad!H308</f>
        <v>0</v>
      </c>
      <c r="I313" s="217">
        <f>Invulblad!I308</f>
        <v>0</v>
      </c>
      <c r="J313" s="198"/>
      <c r="K313" s="218">
        <f>'PO analyseblad'!J306</f>
        <v>0</v>
      </c>
      <c r="L313" s="219" t="b">
        <f>'PO analyseblad'!K306</f>
        <v>0</v>
      </c>
      <c r="M313" s="220">
        <f>'PO analyseblad'!L306</f>
        <v>0.7</v>
      </c>
      <c r="N313" s="221">
        <f>'PO analyseblad'!M306</f>
        <v>0</v>
      </c>
      <c r="O313" s="203"/>
      <c r="P313" s="218">
        <f>'PO analyseblad'!N306</f>
        <v>0</v>
      </c>
      <c r="Q313" s="222" t="b">
        <f>'PO analyseblad'!O306</f>
        <v>0</v>
      </c>
      <c r="R313" s="222">
        <f>'PO analyseblad'!P306</f>
        <v>0.3</v>
      </c>
      <c r="S313" s="223">
        <f>'PO analyseblad'!Q306</f>
        <v>0</v>
      </c>
      <c r="T313" s="224"/>
      <c r="U313" s="225">
        <f>'PO analyseblad'!R306</f>
        <v>0</v>
      </c>
      <c r="V313" s="226" t="b">
        <f>'PO analyseblad'!S306</f>
        <v>0</v>
      </c>
      <c r="W313" s="207"/>
      <c r="X313" s="227">
        <f>Invulblad!L308</f>
        <v>0</v>
      </c>
      <c r="Y313" s="228">
        <f>Invulblad!M308</f>
        <v>0</v>
      </c>
      <c r="Z313" s="229">
        <f>Invulblad!N308</f>
        <v>0</v>
      </c>
      <c r="AA313" s="211"/>
      <c r="AB313" s="212">
        <f>Invulblad!O308</f>
        <v>0</v>
      </c>
    </row>
    <row r="314" spans="2:28" s="85" customFormat="1" ht="12.75" customHeight="1" x14ac:dyDescent="0.25">
      <c r="B314" s="213">
        <f>Invulblad!B309</f>
        <v>305</v>
      </c>
      <c r="C314" s="214">
        <f>Invulblad!C309</f>
        <v>0</v>
      </c>
      <c r="D314" s="214">
        <f>Invulblad!D309</f>
        <v>0</v>
      </c>
      <c r="E314" s="215">
        <f>Invulblad!E309</f>
        <v>0</v>
      </c>
      <c r="F314" s="215">
        <f>Invulblad!F309</f>
        <v>0</v>
      </c>
      <c r="G314" s="215">
        <f>Invulblad!G309</f>
        <v>0</v>
      </c>
      <c r="H314" s="216">
        <f>Invulblad!H309</f>
        <v>0</v>
      </c>
      <c r="I314" s="217">
        <f>Invulblad!I309</f>
        <v>0</v>
      </c>
      <c r="J314" s="198"/>
      <c r="K314" s="218">
        <f>'PO analyseblad'!J307</f>
        <v>0</v>
      </c>
      <c r="L314" s="219" t="b">
        <f>'PO analyseblad'!K307</f>
        <v>0</v>
      </c>
      <c r="M314" s="220">
        <f>'PO analyseblad'!L307</f>
        <v>0.7</v>
      </c>
      <c r="N314" s="221">
        <f>'PO analyseblad'!M307</f>
        <v>0</v>
      </c>
      <c r="O314" s="203"/>
      <c r="P314" s="218">
        <f>'PO analyseblad'!N307</f>
        <v>0</v>
      </c>
      <c r="Q314" s="222" t="b">
        <f>'PO analyseblad'!O307</f>
        <v>0</v>
      </c>
      <c r="R314" s="222">
        <f>'PO analyseblad'!P307</f>
        <v>0.3</v>
      </c>
      <c r="S314" s="223">
        <f>'PO analyseblad'!Q307</f>
        <v>0</v>
      </c>
      <c r="T314" s="224"/>
      <c r="U314" s="225">
        <f>'PO analyseblad'!R307</f>
        <v>0</v>
      </c>
      <c r="V314" s="226" t="b">
        <f>'PO analyseblad'!S307</f>
        <v>0</v>
      </c>
      <c r="W314" s="207"/>
      <c r="X314" s="227">
        <f>Invulblad!L309</f>
        <v>0</v>
      </c>
      <c r="Y314" s="228">
        <f>Invulblad!M309</f>
        <v>0</v>
      </c>
      <c r="Z314" s="229">
        <f>Invulblad!N309</f>
        <v>0</v>
      </c>
      <c r="AA314" s="211"/>
      <c r="AB314" s="212">
        <f>Invulblad!O309</f>
        <v>0</v>
      </c>
    </row>
    <row r="315" spans="2:28" s="85" customFormat="1" ht="12.75" customHeight="1" x14ac:dyDescent="0.25">
      <c r="B315" s="213">
        <f>Invulblad!B310</f>
        <v>306</v>
      </c>
      <c r="C315" s="214">
        <f>Invulblad!C310</f>
        <v>0</v>
      </c>
      <c r="D315" s="214">
        <f>Invulblad!D310</f>
        <v>0</v>
      </c>
      <c r="E315" s="215">
        <f>Invulblad!E310</f>
        <v>0</v>
      </c>
      <c r="F315" s="215">
        <f>Invulblad!F310</f>
        <v>0</v>
      </c>
      <c r="G315" s="215">
        <f>Invulblad!G310</f>
        <v>0</v>
      </c>
      <c r="H315" s="216">
        <f>Invulblad!H310</f>
        <v>0</v>
      </c>
      <c r="I315" s="217">
        <f>Invulblad!I310</f>
        <v>0</v>
      </c>
      <c r="J315" s="198"/>
      <c r="K315" s="218">
        <f>'PO analyseblad'!J308</f>
        <v>0</v>
      </c>
      <c r="L315" s="219" t="b">
        <f>'PO analyseblad'!K308</f>
        <v>0</v>
      </c>
      <c r="M315" s="220">
        <f>'PO analyseblad'!L308</f>
        <v>0.7</v>
      </c>
      <c r="N315" s="221">
        <f>'PO analyseblad'!M308</f>
        <v>0</v>
      </c>
      <c r="O315" s="203"/>
      <c r="P315" s="218">
        <f>'PO analyseblad'!N308</f>
        <v>0</v>
      </c>
      <c r="Q315" s="222" t="b">
        <f>'PO analyseblad'!O308</f>
        <v>0</v>
      </c>
      <c r="R315" s="222">
        <f>'PO analyseblad'!P308</f>
        <v>0.3</v>
      </c>
      <c r="S315" s="223">
        <f>'PO analyseblad'!Q308</f>
        <v>0</v>
      </c>
      <c r="T315" s="224"/>
      <c r="U315" s="225">
        <f>'PO analyseblad'!R308</f>
        <v>0</v>
      </c>
      <c r="V315" s="226" t="b">
        <f>'PO analyseblad'!S308</f>
        <v>0</v>
      </c>
      <c r="W315" s="207"/>
      <c r="X315" s="227">
        <f>Invulblad!L310</f>
        <v>0</v>
      </c>
      <c r="Y315" s="228">
        <f>Invulblad!M310</f>
        <v>0</v>
      </c>
      <c r="Z315" s="229">
        <f>Invulblad!N310</f>
        <v>0</v>
      </c>
      <c r="AA315" s="211"/>
      <c r="AB315" s="212">
        <f>Invulblad!O310</f>
        <v>0</v>
      </c>
    </row>
    <row r="316" spans="2:28" s="85" customFormat="1" ht="12.75" customHeight="1" x14ac:dyDescent="0.25">
      <c r="B316" s="213">
        <f>Invulblad!B311</f>
        <v>307</v>
      </c>
      <c r="C316" s="214">
        <f>Invulblad!C311</f>
        <v>0</v>
      </c>
      <c r="D316" s="214">
        <f>Invulblad!D311</f>
        <v>0</v>
      </c>
      <c r="E316" s="215">
        <f>Invulblad!E311</f>
        <v>0</v>
      </c>
      <c r="F316" s="215">
        <f>Invulblad!F311</f>
        <v>0</v>
      </c>
      <c r="G316" s="215">
        <f>Invulblad!G311</f>
        <v>0</v>
      </c>
      <c r="H316" s="216">
        <f>Invulblad!H311</f>
        <v>0</v>
      </c>
      <c r="I316" s="217">
        <f>Invulblad!I311</f>
        <v>0</v>
      </c>
      <c r="J316" s="198"/>
      <c r="K316" s="218">
        <f>'PO analyseblad'!J309</f>
        <v>0</v>
      </c>
      <c r="L316" s="219" t="b">
        <f>'PO analyseblad'!K309</f>
        <v>0</v>
      </c>
      <c r="M316" s="220">
        <f>'PO analyseblad'!L309</f>
        <v>0.7</v>
      </c>
      <c r="N316" s="221">
        <f>'PO analyseblad'!M309</f>
        <v>0</v>
      </c>
      <c r="O316" s="203"/>
      <c r="P316" s="218">
        <f>'PO analyseblad'!N309</f>
        <v>0</v>
      </c>
      <c r="Q316" s="222" t="b">
        <f>'PO analyseblad'!O309</f>
        <v>0</v>
      </c>
      <c r="R316" s="222">
        <f>'PO analyseblad'!P309</f>
        <v>0.3</v>
      </c>
      <c r="S316" s="223">
        <f>'PO analyseblad'!Q309</f>
        <v>0</v>
      </c>
      <c r="T316" s="224"/>
      <c r="U316" s="225">
        <f>'PO analyseblad'!R309</f>
        <v>0</v>
      </c>
      <c r="V316" s="226" t="b">
        <f>'PO analyseblad'!S309</f>
        <v>0</v>
      </c>
      <c r="W316" s="207"/>
      <c r="X316" s="227">
        <f>Invulblad!L311</f>
        <v>0</v>
      </c>
      <c r="Y316" s="228">
        <f>Invulblad!M311</f>
        <v>0</v>
      </c>
      <c r="Z316" s="229">
        <f>Invulblad!N311</f>
        <v>0</v>
      </c>
      <c r="AA316" s="211"/>
      <c r="AB316" s="212">
        <f>Invulblad!O311</f>
        <v>0</v>
      </c>
    </row>
    <row r="317" spans="2:28" s="85" customFormat="1" ht="12.75" customHeight="1" x14ac:dyDescent="0.25">
      <c r="B317" s="213">
        <f>Invulblad!B312</f>
        <v>308</v>
      </c>
      <c r="C317" s="214">
        <f>Invulblad!C312</f>
        <v>0</v>
      </c>
      <c r="D317" s="214">
        <f>Invulblad!D312</f>
        <v>0</v>
      </c>
      <c r="E317" s="215">
        <f>Invulblad!E312</f>
        <v>0</v>
      </c>
      <c r="F317" s="215">
        <f>Invulblad!F312</f>
        <v>0</v>
      </c>
      <c r="G317" s="215">
        <f>Invulblad!G312</f>
        <v>0</v>
      </c>
      <c r="H317" s="216">
        <f>Invulblad!H312</f>
        <v>0</v>
      </c>
      <c r="I317" s="217">
        <f>Invulblad!I312</f>
        <v>0</v>
      </c>
      <c r="J317" s="198"/>
      <c r="K317" s="218">
        <f>'PO analyseblad'!J310</f>
        <v>0</v>
      </c>
      <c r="L317" s="219" t="b">
        <f>'PO analyseblad'!K310</f>
        <v>0</v>
      </c>
      <c r="M317" s="220">
        <f>'PO analyseblad'!L310</f>
        <v>0.7</v>
      </c>
      <c r="N317" s="221">
        <f>'PO analyseblad'!M310</f>
        <v>0</v>
      </c>
      <c r="O317" s="203"/>
      <c r="P317" s="218">
        <f>'PO analyseblad'!N310</f>
        <v>0</v>
      </c>
      <c r="Q317" s="222" t="b">
        <f>'PO analyseblad'!O310</f>
        <v>0</v>
      </c>
      <c r="R317" s="222">
        <f>'PO analyseblad'!P310</f>
        <v>0.3</v>
      </c>
      <c r="S317" s="223">
        <f>'PO analyseblad'!Q310</f>
        <v>0</v>
      </c>
      <c r="T317" s="224"/>
      <c r="U317" s="225">
        <f>'PO analyseblad'!R310</f>
        <v>0</v>
      </c>
      <c r="V317" s="226" t="b">
        <f>'PO analyseblad'!S310</f>
        <v>0</v>
      </c>
      <c r="W317" s="207"/>
      <c r="X317" s="227">
        <f>Invulblad!L312</f>
        <v>0</v>
      </c>
      <c r="Y317" s="228">
        <f>Invulblad!M312</f>
        <v>0</v>
      </c>
      <c r="Z317" s="229">
        <f>Invulblad!N312</f>
        <v>0</v>
      </c>
      <c r="AA317" s="211"/>
      <c r="AB317" s="212">
        <f>Invulblad!O312</f>
        <v>0</v>
      </c>
    </row>
    <row r="318" spans="2:28" s="85" customFormat="1" ht="12.75" customHeight="1" x14ac:dyDescent="0.25">
      <c r="B318" s="213">
        <f>Invulblad!B313</f>
        <v>309</v>
      </c>
      <c r="C318" s="214">
        <f>Invulblad!C313</f>
        <v>0</v>
      </c>
      <c r="D318" s="214">
        <f>Invulblad!D313</f>
        <v>0</v>
      </c>
      <c r="E318" s="215">
        <f>Invulblad!E313</f>
        <v>0</v>
      </c>
      <c r="F318" s="215">
        <f>Invulblad!F313</f>
        <v>0</v>
      </c>
      <c r="G318" s="215">
        <f>Invulblad!G313</f>
        <v>0</v>
      </c>
      <c r="H318" s="216">
        <f>Invulblad!H313</f>
        <v>0</v>
      </c>
      <c r="I318" s="217">
        <f>Invulblad!I313</f>
        <v>0</v>
      </c>
      <c r="J318" s="198"/>
      <c r="K318" s="218">
        <f>'PO analyseblad'!J311</f>
        <v>0</v>
      </c>
      <c r="L318" s="219" t="b">
        <f>'PO analyseblad'!K311</f>
        <v>0</v>
      </c>
      <c r="M318" s="220">
        <f>'PO analyseblad'!L311</f>
        <v>0.7</v>
      </c>
      <c r="N318" s="221">
        <f>'PO analyseblad'!M311</f>
        <v>0</v>
      </c>
      <c r="O318" s="203"/>
      <c r="P318" s="218">
        <f>'PO analyseblad'!N311</f>
        <v>0</v>
      </c>
      <c r="Q318" s="222" t="b">
        <f>'PO analyseblad'!O311</f>
        <v>0</v>
      </c>
      <c r="R318" s="222">
        <f>'PO analyseblad'!P311</f>
        <v>0.3</v>
      </c>
      <c r="S318" s="223">
        <f>'PO analyseblad'!Q311</f>
        <v>0</v>
      </c>
      <c r="T318" s="224"/>
      <c r="U318" s="225">
        <f>'PO analyseblad'!R311</f>
        <v>0</v>
      </c>
      <c r="V318" s="226" t="b">
        <f>'PO analyseblad'!S311</f>
        <v>0</v>
      </c>
      <c r="W318" s="207"/>
      <c r="X318" s="227">
        <f>Invulblad!L313</f>
        <v>0</v>
      </c>
      <c r="Y318" s="228">
        <f>Invulblad!M313</f>
        <v>0</v>
      </c>
      <c r="Z318" s="229">
        <f>Invulblad!N313</f>
        <v>0</v>
      </c>
      <c r="AA318" s="211"/>
      <c r="AB318" s="212">
        <f>Invulblad!O313</f>
        <v>0</v>
      </c>
    </row>
    <row r="319" spans="2:28" s="85" customFormat="1" ht="12.75" customHeight="1" x14ac:dyDescent="0.25">
      <c r="B319" s="213">
        <f>Invulblad!B314</f>
        <v>310</v>
      </c>
      <c r="C319" s="214">
        <f>Invulblad!C314</f>
        <v>0</v>
      </c>
      <c r="D319" s="214">
        <f>Invulblad!D314</f>
        <v>0</v>
      </c>
      <c r="E319" s="215">
        <f>Invulblad!E314</f>
        <v>0</v>
      </c>
      <c r="F319" s="215">
        <f>Invulblad!F314</f>
        <v>0</v>
      </c>
      <c r="G319" s="215">
        <f>Invulblad!G314</f>
        <v>0</v>
      </c>
      <c r="H319" s="216">
        <f>Invulblad!H314</f>
        <v>0</v>
      </c>
      <c r="I319" s="217">
        <f>Invulblad!I314</f>
        <v>0</v>
      </c>
      <c r="J319" s="198"/>
      <c r="K319" s="218">
        <f>'PO analyseblad'!J312</f>
        <v>0</v>
      </c>
      <c r="L319" s="219" t="b">
        <f>'PO analyseblad'!K312</f>
        <v>0</v>
      </c>
      <c r="M319" s="220">
        <f>'PO analyseblad'!L312</f>
        <v>0.7</v>
      </c>
      <c r="N319" s="221">
        <f>'PO analyseblad'!M312</f>
        <v>0</v>
      </c>
      <c r="O319" s="203"/>
      <c r="P319" s="218">
        <f>'PO analyseblad'!N312</f>
        <v>0</v>
      </c>
      <c r="Q319" s="222" t="b">
        <f>'PO analyseblad'!O312</f>
        <v>0</v>
      </c>
      <c r="R319" s="222">
        <f>'PO analyseblad'!P312</f>
        <v>0.3</v>
      </c>
      <c r="S319" s="223">
        <f>'PO analyseblad'!Q312</f>
        <v>0</v>
      </c>
      <c r="T319" s="224"/>
      <c r="U319" s="225">
        <f>'PO analyseblad'!R312</f>
        <v>0</v>
      </c>
      <c r="V319" s="226" t="b">
        <f>'PO analyseblad'!S312</f>
        <v>0</v>
      </c>
      <c r="W319" s="207"/>
      <c r="X319" s="227">
        <f>Invulblad!L314</f>
        <v>0</v>
      </c>
      <c r="Y319" s="228">
        <f>Invulblad!M314</f>
        <v>0</v>
      </c>
      <c r="Z319" s="229">
        <f>Invulblad!N314</f>
        <v>0</v>
      </c>
      <c r="AA319" s="211"/>
      <c r="AB319" s="212">
        <f>Invulblad!O314</f>
        <v>0</v>
      </c>
    </row>
    <row r="320" spans="2:28" s="85" customFormat="1" ht="12.75" customHeight="1" x14ac:dyDescent="0.25">
      <c r="B320" s="213">
        <f>Invulblad!B315</f>
        <v>311</v>
      </c>
      <c r="C320" s="214">
        <f>Invulblad!C315</f>
        <v>0</v>
      </c>
      <c r="D320" s="214">
        <f>Invulblad!D315</f>
        <v>0</v>
      </c>
      <c r="E320" s="215">
        <f>Invulblad!E315</f>
        <v>0</v>
      </c>
      <c r="F320" s="215">
        <f>Invulblad!F315</f>
        <v>0</v>
      </c>
      <c r="G320" s="215">
        <f>Invulblad!G315</f>
        <v>0</v>
      </c>
      <c r="H320" s="216">
        <f>Invulblad!H315</f>
        <v>0</v>
      </c>
      <c r="I320" s="217">
        <f>Invulblad!I315</f>
        <v>0</v>
      </c>
      <c r="J320" s="198"/>
      <c r="K320" s="218">
        <f>'PO analyseblad'!J313</f>
        <v>0</v>
      </c>
      <c r="L320" s="219" t="b">
        <f>'PO analyseblad'!K313</f>
        <v>0</v>
      </c>
      <c r="M320" s="220">
        <f>'PO analyseblad'!L313</f>
        <v>0.7</v>
      </c>
      <c r="N320" s="221">
        <f>'PO analyseblad'!M313</f>
        <v>0</v>
      </c>
      <c r="O320" s="203"/>
      <c r="P320" s="218">
        <f>'PO analyseblad'!N313</f>
        <v>0</v>
      </c>
      <c r="Q320" s="222" t="b">
        <f>'PO analyseblad'!O313</f>
        <v>0</v>
      </c>
      <c r="R320" s="222">
        <f>'PO analyseblad'!P313</f>
        <v>0.3</v>
      </c>
      <c r="S320" s="223">
        <f>'PO analyseblad'!Q313</f>
        <v>0</v>
      </c>
      <c r="T320" s="224"/>
      <c r="U320" s="225">
        <f>'PO analyseblad'!R313</f>
        <v>0</v>
      </c>
      <c r="V320" s="226" t="b">
        <f>'PO analyseblad'!S313</f>
        <v>0</v>
      </c>
      <c r="W320" s="207"/>
      <c r="X320" s="227">
        <f>Invulblad!L315</f>
        <v>0</v>
      </c>
      <c r="Y320" s="228">
        <f>Invulblad!M315</f>
        <v>0</v>
      </c>
      <c r="Z320" s="229">
        <f>Invulblad!N315</f>
        <v>0</v>
      </c>
      <c r="AA320" s="211"/>
      <c r="AB320" s="212">
        <f>Invulblad!O315</f>
        <v>0</v>
      </c>
    </row>
    <row r="321" spans="2:28" s="85" customFormat="1" ht="12.75" customHeight="1" x14ac:dyDescent="0.25">
      <c r="B321" s="213">
        <f>Invulblad!B316</f>
        <v>312</v>
      </c>
      <c r="C321" s="214">
        <f>Invulblad!C316</f>
        <v>0</v>
      </c>
      <c r="D321" s="214">
        <f>Invulblad!D316</f>
        <v>0</v>
      </c>
      <c r="E321" s="215">
        <f>Invulblad!E316</f>
        <v>0</v>
      </c>
      <c r="F321" s="215">
        <f>Invulblad!F316</f>
        <v>0</v>
      </c>
      <c r="G321" s="215">
        <f>Invulblad!G316</f>
        <v>0</v>
      </c>
      <c r="H321" s="216">
        <f>Invulblad!H316</f>
        <v>0</v>
      </c>
      <c r="I321" s="217">
        <f>Invulblad!I316</f>
        <v>0</v>
      </c>
      <c r="J321" s="198"/>
      <c r="K321" s="218">
        <f>'PO analyseblad'!J314</f>
        <v>0</v>
      </c>
      <c r="L321" s="219" t="b">
        <f>'PO analyseblad'!K314</f>
        <v>0</v>
      </c>
      <c r="M321" s="220">
        <f>'PO analyseblad'!L314</f>
        <v>0.7</v>
      </c>
      <c r="N321" s="221">
        <f>'PO analyseblad'!M314</f>
        <v>0</v>
      </c>
      <c r="O321" s="203"/>
      <c r="P321" s="218">
        <f>'PO analyseblad'!N314</f>
        <v>0</v>
      </c>
      <c r="Q321" s="222" t="b">
        <f>'PO analyseblad'!O314</f>
        <v>0</v>
      </c>
      <c r="R321" s="222">
        <f>'PO analyseblad'!P314</f>
        <v>0.3</v>
      </c>
      <c r="S321" s="223">
        <f>'PO analyseblad'!Q314</f>
        <v>0</v>
      </c>
      <c r="T321" s="224"/>
      <c r="U321" s="225">
        <f>'PO analyseblad'!R314</f>
        <v>0</v>
      </c>
      <c r="V321" s="226" t="b">
        <f>'PO analyseblad'!S314</f>
        <v>0</v>
      </c>
      <c r="W321" s="207"/>
      <c r="X321" s="227">
        <f>Invulblad!L316</f>
        <v>0</v>
      </c>
      <c r="Y321" s="228">
        <f>Invulblad!M316</f>
        <v>0</v>
      </c>
      <c r="Z321" s="229">
        <f>Invulblad!N316</f>
        <v>0</v>
      </c>
      <c r="AA321" s="211"/>
      <c r="AB321" s="212">
        <f>Invulblad!O316</f>
        <v>0</v>
      </c>
    </row>
    <row r="322" spans="2:28" s="85" customFormat="1" ht="12.75" customHeight="1" x14ac:dyDescent="0.25">
      <c r="B322" s="213">
        <f>Invulblad!B317</f>
        <v>313</v>
      </c>
      <c r="C322" s="214">
        <f>Invulblad!C317</f>
        <v>0</v>
      </c>
      <c r="D322" s="214">
        <f>Invulblad!D317</f>
        <v>0</v>
      </c>
      <c r="E322" s="215">
        <f>Invulblad!E317</f>
        <v>0</v>
      </c>
      <c r="F322" s="215">
        <f>Invulblad!F317</f>
        <v>0</v>
      </c>
      <c r="G322" s="215">
        <f>Invulblad!G317</f>
        <v>0</v>
      </c>
      <c r="H322" s="216">
        <f>Invulblad!H317</f>
        <v>0</v>
      </c>
      <c r="I322" s="217">
        <f>Invulblad!I317</f>
        <v>0</v>
      </c>
      <c r="J322" s="198"/>
      <c r="K322" s="218">
        <f>'PO analyseblad'!J315</f>
        <v>0</v>
      </c>
      <c r="L322" s="219" t="b">
        <f>'PO analyseblad'!K315</f>
        <v>0</v>
      </c>
      <c r="M322" s="220">
        <f>'PO analyseblad'!L315</f>
        <v>0.7</v>
      </c>
      <c r="N322" s="221">
        <f>'PO analyseblad'!M315</f>
        <v>0</v>
      </c>
      <c r="O322" s="203"/>
      <c r="P322" s="218">
        <f>'PO analyseblad'!N315</f>
        <v>0</v>
      </c>
      <c r="Q322" s="222" t="b">
        <f>'PO analyseblad'!O315</f>
        <v>0</v>
      </c>
      <c r="R322" s="222">
        <f>'PO analyseblad'!P315</f>
        <v>0.3</v>
      </c>
      <c r="S322" s="223">
        <f>'PO analyseblad'!Q315</f>
        <v>0</v>
      </c>
      <c r="T322" s="224"/>
      <c r="U322" s="225">
        <f>'PO analyseblad'!R315</f>
        <v>0</v>
      </c>
      <c r="V322" s="226" t="b">
        <f>'PO analyseblad'!S315</f>
        <v>0</v>
      </c>
      <c r="W322" s="207"/>
      <c r="X322" s="227">
        <f>Invulblad!L317</f>
        <v>0</v>
      </c>
      <c r="Y322" s="228">
        <f>Invulblad!M317</f>
        <v>0</v>
      </c>
      <c r="Z322" s="229">
        <f>Invulblad!N317</f>
        <v>0</v>
      </c>
      <c r="AA322" s="211"/>
      <c r="AB322" s="212">
        <f>Invulblad!O317</f>
        <v>0</v>
      </c>
    </row>
    <row r="323" spans="2:28" s="85" customFormat="1" ht="12.75" customHeight="1" x14ac:dyDescent="0.25">
      <c r="B323" s="213">
        <f>Invulblad!B318</f>
        <v>314</v>
      </c>
      <c r="C323" s="214">
        <f>Invulblad!C318</f>
        <v>0</v>
      </c>
      <c r="D323" s="214">
        <f>Invulblad!D318</f>
        <v>0</v>
      </c>
      <c r="E323" s="215">
        <f>Invulblad!E318</f>
        <v>0</v>
      </c>
      <c r="F323" s="215">
        <f>Invulblad!F318</f>
        <v>0</v>
      </c>
      <c r="G323" s="215">
        <f>Invulblad!G318</f>
        <v>0</v>
      </c>
      <c r="H323" s="216">
        <f>Invulblad!H318</f>
        <v>0</v>
      </c>
      <c r="I323" s="217">
        <f>Invulblad!I318</f>
        <v>0</v>
      </c>
      <c r="J323" s="198"/>
      <c r="K323" s="218">
        <f>'PO analyseblad'!J316</f>
        <v>0</v>
      </c>
      <c r="L323" s="219" t="b">
        <f>'PO analyseblad'!K316</f>
        <v>0</v>
      </c>
      <c r="M323" s="220">
        <f>'PO analyseblad'!L316</f>
        <v>0.7</v>
      </c>
      <c r="N323" s="221">
        <f>'PO analyseblad'!M316</f>
        <v>0</v>
      </c>
      <c r="O323" s="203"/>
      <c r="P323" s="218">
        <f>'PO analyseblad'!N316</f>
        <v>0</v>
      </c>
      <c r="Q323" s="222" t="b">
        <f>'PO analyseblad'!O316</f>
        <v>0</v>
      </c>
      <c r="R323" s="222">
        <f>'PO analyseblad'!P316</f>
        <v>0.3</v>
      </c>
      <c r="S323" s="223">
        <f>'PO analyseblad'!Q316</f>
        <v>0</v>
      </c>
      <c r="T323" s="224"/>
      <c r="U323" s="225">
        <f>'PO analyseblad'!R316</f>
        <v>0</v>
      </c>
      <c r="V323" s="226" t="b">
        <f>'PO analyseblad'!S316</f>
        <v>0</v>
      </c>
      <c r="W323" s="207"/>
      <c r="X323" s="227">
        <f>Invulblad!L318</f>
        <v>0</v>
      </c>
      <c r="Y323" s="228">
        <f>Invulblad!M318</f>
        <v>0</v>
      </c>
      <c r="Z323" s="229">
        <f>Invulblad!N318</f>
        <v>0</v>
      </c>
      <c r="AA323" s="211"/>
      <c r="AB323" s="212">
        <f>Invulblad!O318</f>
        <v>0</v>
      </c>
    </row>
    <row r="324" spans="2:28" s="85" customFormat="1" ht="12.75" customHeight="1" x14ac:dyDescent="0.25">
      <c r="B324" s="213">
        <f>Invulblad!B319</f>
        <v>315</v>
      </c>
      <c r="C324" s="214">
        <f>Invulblad!C319</f>
        <v>0</v>
      </c>
      <c r="D324" s="214">
        <f>Invulblad!D319</f>
        <v>0</v>
      </c>
      <c r="E324" s="215">
        <f>Invulblad!E319</f>
        <v>0</v>
      </c>
      <c r="F324" s="215">
        <f>Invulblad!F319</f>
        <v>0</v>
      </c>
      <c r="G324" s="215">
        <f>Invulblad!G319</f>
        <v>0</v>
      </c>
      <c r="H324" s="216">
        <f>Invulblad!H319</f>
        <v>0</v>
      </c>
      <c r="I324" s="217">
        <f>Invulblad!I319</f>
        <v>0</v>
      </c>
      <c r="J324" s="198"/>
      <c r="K324" s="218">
        <f>'PO analyseblad'!J317</f>
        <v>0</v>
      </c>
      <c r="L324" s="219" t="b">
        <f>'PO analyseblad'!K317</f>
        <v>0</v>
      </c>
      <c r="M324" s="220">
        <f>'PO analyseblad'!L317</f>
        <v>0.7</v>
      </c>
      <c r="N324" s="221">
        <f>'PO analyseblad'!M317</f>
        <v>0</v>
      </c>
      <c r="O324" s="203"/>
      <c r="P324" s="218">
        <f>'PO analyseblad'!N317</f>
        <v>0</v>
      </c>
      <c r="Q324" s="222" t="b">
        <f>'PO analyseblad'!O317</f>
        <v>0</v>
      </c>
      <c r="R324" s="222">
        <f>'PO analyseblad'!P317</f>
        <v>0.3</v>
      </c>
      <c r="S324" s="223">
        <f>'PO analyseblad'!Q317</f>
        <v>0</v>
      </c>
      <c r="T324" s="224"/>
      <c r="U324" s="225">
        <f>'PO analyseblad'!R317</f>
        <v>0</v>
      </c>
      <c r="V324" s="226" t="b">
        <f>'PO analyseblad'!S317</f>
        <v>0</v>
      </c>
      <c r="W324" s="207"/>
      <c r="X324" s="227">
        <f>Invulblad!L319</f>
        <v>0</v>
      </c>
      <c r="Y324" s="228">
        <f>Invulblad!M319</f>
        <v>0</v>
      </c>
      <c r="Z324" s="229">
        <f>Invulblad!N319</f>
        <v>0</v>
      </c>
      <c r="AA324" s="211"/>
      <c r="AB324" s="212">
        <f>Invulblad!O319</f>
        <v>0</v>
      </c>
    </row>
    <row r="325" spans="2:28" s="85" customFormat="1" ht="12.75" customHeight="1" x14ac:dyDescent="0.25">
      <c r="B325" s="213">
        <f>Invulblad!B320</f>
        <v>316</v>
      </c>
      <c r="C325" s="214">
        <f>Invulblad!C320</f>
        <v>0</v>
      </c>
      <c r="D325" s="214">
        <f>Invulblad!D320</f>
        <v>0</v>
      </c>
      <c r="E325" s="215">
        <f>Invulblad!E320</f>
        <v>0</v>
      </c>
      <c r="F325" s="215">
        <f>Invulblad!F320</f>
        <v>0</v>
      </c>
      <c r="G325" s="215">
        <f>Invulblad!G320</f>
        <v>0</v>
      </c>
      <c r="H325" s="216">
        <f>Invulblad!H320</f>
        <v>0</v>
      </c>
      <c r="I325" s="217">
        <f>Invulblad!I320</f>
        <v>0</v>
      </c>
      <c r="J325" s="198"/>
      <c r="K325" s="218">
        <f>'PO analyseblad'!J318</f>
        <v>0</v>
      </c>
      <c r="L325" s="219" t="b">
        <f>'PO analyseblad'!K318</f>
        <v>0</v>
      </c>
      <c r="M325" s="220">
        <f>'PO analyseblad'!L318</f>
        <v>0.7</v>
      </c>
      <c r="N325" s="221">
        <f>'PO analyseblad'!M318</f>
        <v>0</v>
      </c>
      <c r="O325" s="203"/>
      <c r="P325" s="218">
        <f>'PO analyseblad'!N318</f>
        <v>0</v>
      </c>
      <c r="Q325" s="222" t="b">
        <f>'PO analyseblad'!O318</f>
        <v>0</v>
      </c>
      <c r="R325" s="222">
        <f>'PO analyseblad'!P318</f>
        <v>0.3</v>
      </c>
      <c r="S325" s="223">
        <f>'PO analyseblad'!Q318</f>
        <v>0</v>
      </c>
      <c r="T325" s="224"/>
      <c r="U325" s="225">
        <f>'PO analyseblad'!R318</f>
        <v>0</v>
      </c>
      <c r="V325" s="226" t="b">
        <f>'PO analyseblad'!S318</f>
        <v>0</v>
      </c>
      <c r="W325" s="207"/>
      <c r="X325" s="227">
        <f>Invulblad!L320</f>
        <v>0</v>
      </c>
      <c r="Y325" s="228">
        <f>Invulblad!M320</f>
        <v>0</v>
      </c>
      <c r="Z325" s="229">
        <f>Invulblad!N320</f>
        <v>0</v>
      </c>
      <c r="AA325" s="211"/>
      <c r="AB325" s="212">
        <f>Invulblad!O320</f>
        <v>0</v>
      </c>
    </row>
    <row r="326" spans="2:28" s="85" customFormat="1" ht="12.75" customHeight="1" x14ac:dyDescent="0.25">
      <c r="B326" s="213">
        <f>Invulblad!B321</f>
        <v>317</v>
      </c>
      <c r="C326" s="214">
        <f>Invulblad!C321</f>
        <v>0</v>
      </c>
      <c r="D326" s="214">
        <f>Invulblad!D321</f>
        <v>0</v>
      </c>
      <c r="E326" s="215">
        <f>Invulblad!E321</f>
        <v>0</v>
      </c>
      <c r="F326" s="215">
        <f>Invulblad!F321</f>
        <v>0</v>
      </c>
      <c r="G326" s="215">
        <f>Invulblad!G321</f>
        <v>0</v>
      </c>
      <c r="H326" s="216">
        <f>Invulblad!H321</f>
        <v>0</v>
      </c>
      <c r="I326" s="217">
        <f>Invulblad!I321</f>
        <v>0</v>
      </c>
      <c r="J326" s="198"/>
      <c r="K326" s="218">
        <f>'PO analyseblad'!J319</f>
        <v>0</v>
      </c>
      <c r="L326" s="219" t="b">
        <f>'PO analyseblad'!K319</f>
        <v>0</v>
      </c>
      <c r="M326" s="220">
        <f>'PO analyseblad'!L319</f>
        <v>0.7</v>
      </c>
      <c r="N326" s="221">
        <f>'PO analyseblad'!M319</f>
        <v>0</v>
      </c>
      <c r="O326" s="203"/>
      <c r="P326" s="218">
        <f>'PO analyseblad'!N319</f>
        <v>0</v>
      </c>
      <c r="Q326" s="222" t="b">
        <f>'PO analyseblad'!O319</f>
        <v>0</v>
      </c>
      <c r="R326" s="222">
        <f>'PO analyseblad'!P319</f>
        <v>0.3</v>
      </c>
      <c r="S326" s="223">
        <f>'PO analyseblad'!Q319</f>
        <v>0</v>
      </c>
      <c r="T326" s="224"/>
      <c r="U326" s="225">
        <f>'PO analyseblad'!R319</f>
        <v>0</v>
      </c>
      <c r="V326" s="226" t="b">
        <f>'PO analyseblad'!S319</f>
        <v>0</v>
      </c>
      <c r="W326" s="207"/>
      <c r="X326" s="227">
        <f>Invulblad!L321</f>
        <v>0</v>
      </c>
      <c r="Y326" s="228">
        <f>Invulblad!M321</f>
        <v>0</v>
      </c>
      <c r="Z326" s="229">
        <f>Invulblad!N321</f>
        <v>0</v>
      </c>
      <c r="AA326" s="211"/>
      <c r="AB326" s="212">
        <f>Invulblad!O321</f>
        <v>0</v>
      </c>
    </row>
    <row r="327" spans="2:28" s="85" customFormat="1" ht="12.75" customHeight="1" x14ac:dyDescent="0.25">
      <c r="B327" s="213">
        <f>Invulblad!B322</f>
        <v>318</v>
      </c>
      <c r="C327" s="214">
        <f>Invulblad!C322</f>
        <v>0</v>
      </c>
      <c r="D327" s="214">
        <f>Invulblad!D322</f>
        <v>0</v>
      </c>
      <c r="E327" s="215">
        <f>Invulblad!E322</f>
        <v>0</v>
      </c>
      <c r="F327" s="215">
        <f>Invulblad!F322</f>
        <v>0</v>
      </c>
      <c r="G327" s="215">
        <f>Invulblad!G322</f>
        <v>0</v>
      </c>
      <c r="H327" s="216">
        <f>Invulblad!H322</f>
        <v>0</v>
      </c>
      <c r="I327" s="217">
        <f>Invulblad!I322</f>
        <v>0</v>
      </c>
      <c r="J327" s="198"/>
      <c r="K327" s="218">
        <f>'PO analyseblad'!J320</f>
        <v>0</v>
      </c>
      <c r="L327" s="219" t="b">
        <f>'PO analyseblad'!K320</f>
        <v>0</v>
      </c>
      <c r="M327" s="220">
        <f>'PO analyseblad'!L320</f>
        <v>0.7</v>
      </c>
      <c r="N327" s="221">
        <f>'PO analyseblad'!M320</f>
        <v>0</v>
      </c>
      <c r="O327" s="203"/>
      <c r="P327" s="218">
        <f>'PO analyseblad'!N320</f>
        <v>0</v>
      </c>
      <c r="Q327" s="222" t="b">
        <f>'PO analyseblad'!O320</f>
        <v>0</v>
      </c>
      <c r="R327" s="222">
        <f>'PO analyseblad'!P320</f>
        <v>0.3</v>
      </c>
      <c r="S327" s="223">
        <f>'PO analyseblad'!Q320</f>
        <v>0</v>
      </c>
      <c r="T327" s="224"/>
      <c r="U327" s="225">
        <f>'PO analyseblad'!R320</f>
        <v>0</v>
      </c>
      <c r="V327" s="226" t="b">
        <f>'PO analyseblad'!S320</f>
        <v>0</v>
      </c>
      <c r="W327" s="207"/>
      <c r="X327" s="227">
        <f>Invulblad!L322</f>
        <v>0</v>
      </c>
      <c r="Y327" s="228">
        <f>Invulblad!M322</f>
        <v>0</v>
      </c>
      <c r="Z327" s="229">
        <f>Invulblad!N322</f>
        <v>0</v>
      </c>
      <c r="AA327" s="211"/>
      <c r="AB327" s="212">
        <f>Invulblad!O322</f>
        <v>0</v>
      </c>
    </row>
    <row r="328" spans="2:28" s="85" customFormat="1" ht="12.75" customHeight="1" x14ac:dyDescent="0.25">
      <c r="B328" s="213">
        <f>Invulblad!B323</f>
        <v>319</v>
      </c>
      <c r="C328" s="214">
        <f>Invulblad!C323</f>
        <v>0</v>
      </c>
      <c r="D328" s="214">
        <f>Invulblad!D323</f>
        <v>0</v>
      </c>
      <c r="E328" s="215">
        <f>Invulblad!E323</f>
        <v>0</v>
      </c>
      <c r="F328" s="215">
        <f>Invulblad!F323</f>
        <v>0</v>
      </c>
      <c r="G328" s="215">
        <f>Invulblad!G323</f>
        <v>0</v>
      </c>
      <c r="H328" s="216">
        <f>Invulblad!H323</f>
        <v>0</v>
      </c>
      <c r="I328" s="217">
        <f>Invulblad!I323</f>
        <v>0</v>
      </c>
      <c r="J328" s="198"/>
      <c r="K328" s="218">
        <f>'PO analyseblad'!J321</f>
        <v>0</v>
      </c>
      <c r="L328" s="219" t="b">
        <f>'PO analyseblad'!K321</f>
        <v>0</v>
      </c>
      <c r="M328" s="220">
        <f>'PO analyseblad'!L321</f>
        <v>0.7</v>
      </c>
      <c r="N328" s="221">
        <f>'PO analyseblad'!M321</f>
        <v>0</v>
      </c>
      <c r="O328" s="203"/>
      <c r="P328" s="218">
        <f>'PO analyseblad'!N321</f>
        <v>0</v>
      </c>
      <c r="Q328" s="222" t="b">
        <f>'PO analyseblad'!O321</f>
        <v>0</v>
      </c>
      <c r="R328" s="222">
        <f>'PO analyseblad'!P321</f>
        <v>0.3</v>
      </c>
      <c r="S328" s="223">
        <f>'PO analyseblad'!Q321</f>
        <v>0</v>
      </c>
      <c r="T328" s="224"/>
      <c r="U328" s="225">
        <f>'PO analyseblad'!R321</f>
        <v>0</v>
      </c>
      <c r="V328" s="226" t="b">
        <f>'PO analyseblad'!S321</f>
        <v>0</v>
      </c>
      <c r="W328" s="207"/>
      <c r="X328" s="227">
        <f>Invulblad!L323</f>
        <v>0</v>
      </c>
      <c r="Y328" s="228">
        <f>Invulblad!M323</f>
        <v>0</v>
      </c>
      <c r="Z328" s="229">
        <f>Invulblad!N323</f>
        <v>0</v>
      </c>
      <c r="AA328" s="211"/>
      <c r="AB328" s="212">
        <f>Invulblad!O323</f>
        <v>0</v>
      </c>
    </row>
    <row r="329" spans="2:28" s="85" customFormat="1" ht="12.75" customHeight="1" x14ac:dyDescent="0.25">
      <c r="B329" s="213">
        <f>Invulblad!B324</f>
        <v>320</v>
      </c>
      <c r="C329" s="214">
        <f>Invulblad!C324</f>
        <v>0</v>
      </c>
      <c r="D329" s="214">
        <f>Invulblad!D324</f>
        <v>0</v>
      </c>
      <c r="E329" s="215">
        <f>Invulblad!E324</f>
        <v>0</v>
      </c>
      <c r="F329" s="215">
        <f>Invulblad!F324</f>
        <v>0</v>
      </c>
      <c r="G329" s="215">
        <f>Invulblad!G324</f>
        <v>0</v>
      </c>
      <c r="H329" s="216">
        <f>Invulblad!H324</f>
        <v>0</v>
      </c>
      <c r="I329" s="217">
        <f>Invulblad!I324</f>
        <v>0</v>
      </c>
      <c r="J329" s="198"/>
      <c r="K329" s="218">
        <f>'PO analyseblad'!J322</f>
        <v>0</v>
      </c>
      <c r="L329" s="219" t="b">
        <f>'PO analyseblad'!K322</f>
        <v>0</v>
      </c>
      <c r="M329" s="220">
        <f>'PO analyseblad'!L322</f>
        <v>0.7</v>
      </c>
      <c r="N329" s="221">
        <f>'PO analyseblad'!M322</f>
        <v>0</v>
      </c>
      <c r="O329" s="203"/>
      <c r="P329" s="218">
        <f>'PO analyseblad'!N322</f>
        <v>0</v>
      </c>
      <c r="Q329" s="222" t="b">
        <f>'PO analyseblad'!O322</f>
        <v>0</v>
      </c>
      <c r="R329" s="222">
        <f>'PO analyseblad'!P322</f>
        <v>0.3</v>
      </c>
      <c r="S329" s="223">
        <f>'PO analyseblad'!Q322</f>
        <v>0</v>
      </c>
      <c r="T329" s="224"/>
      <c r="U329" s="225">
        <f>'PO analyseblad'!R322</f>
        <v>0</v>
      </c>
      <c r="V329" s="226" t="b">
        <f>'PO analyseblad'!S322</f>
        <v>0</v>
      </c>
      <c r="W329" s="207"/>
      <c r="X329" s="227">
        <f>Invulblad!L324</f>
        <v>0</v>
      </c>
      <c r="Y329" s="228">
        <f>Invulblad!M324</f>
        <v>0</v>
      </c>
      <c r="Z329" s="229">
        <f>Invulblad!N324</f>
        <v>0</v>
      </c>
      <c r="AA329" s="211"/>
      <c r="AB329" s="212">
        <f>Invulblad!O324</f>
        <v>0</v>
      </c>
    </row>
    <row r="330" spans="2:28" s="85" customFormat="1" ht="12.75" customHeight="1" x14ac:dyDescent="0.25">
      <c r="B330" s="213">
        <f>Invulblad!B325</f>
        <v>321</v>
      </c>
      <c r="C330" s="214">
        <f>Invulblad!C325</f>
        <v>0</v>
      </c>
      <c r="D330" s="214">
        <f>Invulblad!D325</f>
        <v>0</v>
      </c>
      <c r="E330" s="215">
        <f>Invulblad!E325</f>
        <v>0</v>
      </c>
      <c r="F330" s="215">
        <f>Invulblad!F325</f>
        <v>0</v>
      </c>
      <c r="G330" s="215">
        <f>Invulblad!G325</f>
        <v>0</v>
      </c>
      <c r="H330" s="216">
        <f>Invulblad!H325</f>
        <v>0</v>
      </c>
      <c r="I330" s="217">
        <f>Invulblad!I325</f>
        <v>0</v>
      </c>
      <c r="J330" s="198"/>
      <c r="K330" s="218">
        <f>'PO analyseblad'!J323</f>
        <v>0</v>
      </c>
      <c r="L330" s="219" t="b">
        <f>'PO analyseblad'!K323</f>
        <v>0</v>
      </c>
      <c r="M330" s="220">
        <f>'PO analyseblad'!L323</f>
        <v>0.7</v>
      </c>
      <c r="N330" s="221">
        <f>'PO analyseblad'!M323</f>
        <v>0</v>
      </c>
      <c r="O330" s="203"/>
      <c r="P330" s="218">
        <f>'PO analyseblad'!N323</f>
        <v>0</v>
      </c>
      <c r="Q330" s="222" t="b">
        <f>'PO analyseblad'!O323</f>
        <v>0</v>
      </c>
      <c r="R330" s="222">
        <f>'PO analyseblad'!P323</f>
        <v>0.3</v>
      </c>
      <c r="S330" s="223">
        <f>'PO analyseblad'!Q323</f>
        <v>0</v>
      </c>
      <c r="T330" s="224"/>
      <c r="U330" s="225">
        <f>'PO analyseblad'!R323</f>
        <v>0</v>
      </c>
      <c r="V330" s="226" t="b">
        <f>'PO analyseblad'!S323</f>
        <v>0</v>
      </c>
      <c r="W330" s="207"/>
      <c r="X330" s="227">
        <f>Invulblad!L325</f>
        <v>0</v>
      </c>
      <c r="Y330" s="228">
        <f>Invulblad!M325</f>
        <v>0</v>
      </c>
      <c r="Z330" s="229">
        <f>Invulblad!N325</f>
        <v>0</v>
      </c>
      <c r="AA330" s="211"/>
      <c r="AB330" s="212">
        <f>Invulblad!O325</f>
        <v>0</v>
      </c>
    </row>
    <row r="331" spans="2:28" s="85" customFormat="1" ht="12.75" customHeight="1" x14ac:dyDescent="0.25">
      <c r="B331" s="213">
        <f>Invulblad!B326</f>
        <v>322</v>
      </c>
      <c r="C331" s="214">
        <f>Invulblad!C326</f>
        <v>0</v>
      </c>
      <c r="D331" s="214">
        <f>Invulblad!D326</f>
        <v>0</v>
      </c>
      <c r="E331" s="215">
        <f>Invulblad!E326</f>
        <v>0</v>
      </c>
      <c r="F331" s="215">
        <f>Invulblad!F326</f>
        <v>0</v>
      </c>
      <c r="G331" s="215">
        <f>Invulblad!G326</f>
        <v>0</v>
      </c>
      <c r="H331" s="216">
        <f>Invulblad!H326</f>
        <v>0</v>
      </c>
      <c r="I331" s="217">
        <f>Invulblad!I326</f>
        <v>0</v>
      </c>
      <c r="J331" s="198"/>
      <c r="K331" s="218">
        <f>'PO analyseblad'!J324</f>
        <v>0</v>
      </c>
      <c r="L331" s="219" t="b">
        <f>'PO analyseblad'!K324</f>
        <v>0</v>
      </c>
      <c r="M331" s="220">
        <f>'PO analyseblad'!L324</f>
        <v>0.7</v>
      </c>
      <c r="N331" s="221">
        <f>'PO analyseblad'!M324</f>
        <v>0</v>
      </c>
      <c r="O331" s="203"/>
      <c r="P331" s="218">
        <f>'PO analyseblad'!N324</f>
        <v>0</v>
      </c>
      <c r="Q331" s="222" t="b">
        <f>'PO analyseblad'!O324</f>
        <v>0</v>
      </c>
      <c r="R331" s="222">
        <f>'PO analyseblad'!P324</f>
        <v>0.3</v>
      </c>
      <c r="S331" s="223">
        <f>'PO analyseblad'!Q324</f>
        <v>0</v>
      </c>
      <c r="T331" s="224"/>
      <c r="U331" s="225">
        <f>'PO analyseblad'!R324</f>
        <v>0</v>
      </c>
      <c r="V331" s="226" t="b">
        <f>'PO analyseblad'!S324</f>
        <v>0</v>
      </c>
      <c r="W331" s="207"/>
      <c r="X331" s="227">
        <f>Invulblad!L326</f>
        <v>0</v>
      </c>
      <c r="Y331" s="228">
        <f>Invulblad!M326</f>
        <v>0</v>
      </c>
      <c r="Z331" s="229">
        <f>Invulblad!N326</f>
        <v>0</v>
      </c>
      <c r="AA331" s="211"/>
      <c r="AB331" s="212">
        <f>Invulblad!O326</f>
        <v>0</v>
      </c>
    </row>
    <row r="332" spans="2:28" s="85" customFormat="1" ht="12.75" customHeight="1" x14ac:dyDescent="0.25">
      <c r="B332" s="213">
        <f>Invulblad!B327</f>
        <v>323</v>
      </c>
      <c r="C332" s="214">
        <f>Invulblad!C327</f>
        <v>0</v>
      </c>
      <c r="D332" s="214">
        <f>Invulblad!D327</f>
        <v>0</v>
      </c>
      <c r="E332" s="215">
        <f>Invulblad!E327</f>
        <v>0</v>
      </c>
      <c r="F332" s="215">
        <f>Invulblad!F327</f>
        <v>0</v>
      </c>
      <c r="G332" s="215">
        <f>Invulblad!G327</f>
        <v>0</v>
      </c>
      <c r="H332" s="216">
        <f>Invulblad!H327</f>
        <v>0</v>
      </c>
      <c r="I332" s="217">
        <f>Invulblad!I327</f>
        <v>0</v>
      </c>
      <c r="J332" s="198"/>
      <c r="K332" s="218">
        <f>'PO analyseblad'!J325</f>
        <v>0</v>
      </c>
      <c r="L332" s="219" t="b">
        <f>'PO analyseblad'!K325</f>
        <v>0</v>
      </c>
      <c r="M332" s="220">
        <f>'PO analyseblad'!L325</f>
        <v>0.7</v>
      </c>
      <c r="N332" s="221">
        <f>'PO analyseblad'!M325</f>
        <v>0</v>
      </c>
      <c r="O332" s="203"/>
      <c r="P332" s="218">
        <f>'PO analyseblad'!N325</f>
        <v>0</v>
      </c>
      <c r="Q332" s="222" t="b">
        <f>'PO analyseblad'!O325</f>
        <v>0</v>
      </c>
      <c r="R332" s="222">
        <f>'PO analyseblad'!P325</f>
        <v>0.3</v>
      </c>
      <c r="S332" s="223">
        <f>'PO analyseblad'!Q325</f>
        <v>0</v>
      </c>
      <c r="T332" s="224"/>
      <c r="U332" s="225">
        <f>'PO analyseblad'!R325</f>
        <v>0</v>
      </c>
      <c r="V332" s="226" t="b">
        <f>'PO analyseblad'!S325</f>
        <v>0</v>
      </c>
      <c r="W332" s="207"/>
      <c r="X332" s="227">
        <f>Invulblad!L327</f>
        <v>0</v>
      </c>
      <c r="Y332" s="228">
        <f>Invulblad!M327</f>
        <v>0</v>
      </c>
      <c r="Z332" s="229">
        <f>Invulblad!N327</f>
        <v>0</v>
      </c>
      <c r="AA332" s="211"/>
      <c r="AB332" s="212">
        <f>Invulblad!O327</f>
        <v>0</v>
      </c>
    </row>
    <row r="333" spans="2:28" s="85" customFormat="1" ht="12.75" customHeight="1" x14ac:dyDescent="0.25">
      <c r="B333" s="213">
        <f>Invulblad!B328</f>
        <v>324</v>
      </c>
      <c r="C333" s="214">
        <f>Invulblad!C328</f>
        <v>0</v>
      </c>
      <c r="D333" s="214">
        <f>Invulblad!D328</f>
        <v>0</v>
      </c>
      <c r="E333" s="215">
        <f>Invulblad!E328</f>
        <v>0</v>
      </c>
      <c r="F333" s="215">
        <f>Invulblad!F328</f>
        <v>0</v>
      </c>
      <c r="G333" s="215">
        <f>Invulblad!G328</f>
        <v>0</v>
      </c>
      <c r="H333" s="216">
        <f>Invulblad!H328</f>
        <v>0</v>
      </c>
      <c r="I333" s="217">
        <f>Invulblad!I328</f>
        <v>0</v>
      </c>
      <c r="J333" s="198"/>
      <c r="K333" s="218">
        <f>'PO analyseblad'!J326</f>
        <v>0</v>
      </c>
      <c r="L333" s="219" t="b">
        <f>'PO analyseblad'!K326</f>
        <v>0</v>
      </c>
      <c r="M333" s="220">
        <f>'PO analyseblad'!L326</f>
        <v>0.7</v>
      </c>
      <c r="N333" s="221">
        <f>'PO analyseblad'!M326</f>
        <v>0</v>
      </c>
      <c r="O333" s="203"/>
      <c r="P333" s="218">
        <f>'PO analyseblad'!N326</f>
        <v>0</v>
      </c>
      <c r="Q333" s="222" t="b">
        <f>'PO analyseblad'!O326</f>
        <v>0</v>
      </c>
      <c r="R333" s="222">
        <f>'PO analyseblad'!P326</f>
        <v>0.3</v>
      </c>
      <c r="S333" s="223">
        <f>'PO analyseblad'!Q326</f>
        <v>0</v>
      </c>
      <c r="T333" s="224"/>
      <c r="U333" s="225">
        <f>'PO analyseblad'!R326</f>
        <v>0</v>
      </c>
      <c r="V333" s="226" t="b">
        <f>'PO analyseblad'!S326</f>
        <v>0</v>
      </c>
      <c r="W333" s="207"/>
      <c r="X333" s="227">
        <f>Invulblad!L328</f>
        <v>0</v>
      </c>
      <c r="Y333" s="228">
        <f>Invulblad!M328</f>
        <v>0</v>
      </c>
      <c r="Z333" s="229">
        <f>Invulblad!N328</f>
        <v>0</v>
      </c>
      <c r="AA333" s="211"/>
      <c r="AB333" s="212">
        <f>Invulblad!O328</f>
        <v>0</v>
      </c>
    </row>
    <row r="334" spans="2:28" s="85" customFormat="1" ht="12.75" customHeight="1" x14ac:dyDescent="0.25">
      <c r="B334" s="213">
        <f>Invulblad!B329</f>
        <v>325</v>
      </c>
      <c r="C334" s="214">
        <f>Invulblad!C329</f>
        <v>0</v>
      </c>
      <c r="D334" s="214">
        <f>Invulblad!D329</f>
        <v>0</v>
      </c>
      <c r="E334" s="215">
        <f>Invulblad!E329</f>
        <v>0</v>
      </c>
      <c r="F334" s="215">
        <f>Invulblad!F329</f>
        <v>0</v>
      </c>
      <c r="G334" s="215">
        <f>Invulblad!G329</f>
        <v>0</v>
      </c>
      <c r="H334" s="216">
        <f>Invulblad!H329</f>
        <v>0</v>
      </c>
      <c r="I334" s="217">
        <f>Invulblad!I329</f>
        <v>0</v>
      </c>
      <c r="J334" s="198"/>
      <c r="K334" s="218">
        <f>'PO analyseblad'!J327</f>
        <v>0</v>
      </c>
      <c r="L334" s="219" t="b">
        <f>'PO analyseblad'!K327</f>
        <v>0</v>
      </c>
      <c r="M334" s="220">
        <f>'PO analyseblad'!L327</f>
        <v>0.7</v>
      </c>
      <c r="N334" s="221">
        <f>'PO analyseblad'!M327</f>
        <v>0</v>
      </c>
      <c r="O334" s="203"/>
      <c r="P334" s="218">
        <f>'PO analyseblad'!N327</f>
        <v>0</v>
      </c>
      <c r="Q334" s="222" t="b">
        <f>'PO analyseblad'!O327</f>
        <v>0</v>
      </c>
      <c r="R334" s="222">
        <f>'PO analyseblad'!P327</f>
        <v>0.3</v>
      </c>
      <c r="S334" s="223">
        <f>'PO analyseblad'!Q327</f>
        <v>0</v>
      </c>
      <c r="T334" s="224"/>
      <c r="U334" s="225">
        <f>'PO analyseblad'!R327</f>
        <v>0</v>
      </c>
      <c r="V334" s="226" t="b">
        <f>'PO analyseblad'!S327</f>
        <v>0</v>
      </c>
      <c r="W334" s="207"/>
      <c r="X334" s="227">
        <f>Invulblad!L329</f>
        <v>0</v>
      </c>
      <c r="Y334" s="228">
        <f>Invulblad!M329</f>
        <v>0</v>
      </c>
      <c r="Z334" s="229">
        <f>Invulblad!N329</f>
        <v>0</v>
      </c>
      <c r="AA334" s="211"/>
      <c r="AB334" s="212">
        <f>Invulblad!O329</f>
        <v>0</v>
      </c>
    </row>
    <row r="335" spans="2:28" s="85" customFormat="1" ht="12.75" customHeight="1" x14ac:dyDescent="0.25">
      <c r="B335" s="213">
        <f>Invulblad!B330</f>
        <v>326</v>
      </c>
      <c r="C335" s="214">
        <f>Invulblad!C330</f>
        <v>0</v>
      </c>
      <c r="D335" s="214">
        <f>Invulblad!D330</f>
        <v>0</v>
      </c>
      <c r="E335" s="215">
        <f>Invulblad!E330</f>
        <v>0</v>
      </c>
      <c r="F335" s="215">
        <f>Invulblad!F330</f>
        <v>0</v>
      </c>
      <c r="G335" s="215">
        <f>Invulblad!G330</f>
        <v>0</v>
      </c>
      <c r="H335" s="216">
        <f>Invulblad!H330</f>
        <v>0</v>
      </c>
      <c r="I335" s="217">
        <f>Invulblad!I330</f>
        <v>0</v>
      </c>
      <c r="J335" s="198"/>
      <c r="K335" s="218">
        <f>'PO analyseblad'!J328</f>
        <v>0</v>
      </c>
      <c r="L335" s="219" t="b">
        <f>'PO analyseblad'!K328</f>
        <v>0</v>
      </c>
      <c r="M335" s="220">
        <f>'PO analyseblad'!L328</f>
        <v>0.7</v>
      </c>
      <c r="N335" s="221">
        <f>'PO analyseblad'!M328</f>
        <v>0</v>
      </c>
      <c r="O335" s="203"/>
      <c r="P335" s="218">
        <f>'PO analyseblad'!N328</f>
        <v>0</v>
      </c>
      <c r="Q335" s="222" t="b">
        <f>'PO analyseblad'!O328</f>
        <v>0</v>
      </c>
      <c r="R335" s="222">
        <f>'PO analyseblad'!P328</f>
        <v>0.3</v>
      </c>
      <c r="S335" s="223">
        <f>'PO analyseblad'!Q328</f>
        <v>0</v>
      </c>
      <c r="T335" s="224"/>
      <c r="U335" s="225">
        <f>'PO analyseblad'!R328</f>
        <v>0</v>
      </c>
      <c r="V335" s="226" t="b">
        <f>'PO analyseblad'!S328</f>
        <v>0</v>
      </c>
      <c r="W335" s="207"/>
      <c r="X335" s="227">
        <f>Invulblad!L330</f>
        <v>0</v>
      </c>
      <c r="Y335" s="228">
        <f>Invulblad!M330</f>
        <v>0</v>
      </c>
      <c r="Z335" s="229">
        <f>Invulblad!N330</f>
        <v>0</v>
      </c>
      <c r="AA335" s="211"/>
      <c r="AB335" s="212">
        <f>Invulblad!O330</f>
        <v>0</v>
      </c>
    </row>
    <row r="336" spans="2:28" s="85" customFormat="1" ht="12.75" customHeight="1" x14ac:dyDescent="0.25">
      <c r="B336" s="213">
        <f>Invulblad!B331</f>
        <v>327</v>
      </c>
      <c r="C336" s="214">
        <f>Invulblad!C331</f>
        <v>0</v>
      </c>
      <c r="D336" s="214">
        <f>Invulblad!D331</f>
        <v>0</v>
      </c>
      <c r="E336" s="215">
        <f>Invulblad!E331</f>
        <v>0</v>
      </c>
      <c r="F336" s="215">
        <f>Invulblad!F331</f>
        <v>0</v>
      </c>
      <c r="G336" s="215">
        <f>Invulblad!G331</f>
        <v>0</v>
      </c>
      <c r="H336" s="216">
        <f>Invulblad!H331</f>
        <v>0</v>
      </c>
      <c r="I336" s="217">
        <f>Invulblad!I331</f>
        <v>0</v>
      </c>
      <c r="J336" s="198"/>
      <c r="K336" s="218">
        <f>'PO analyseblad'!J329</f>
        <v>0</v>
      </c>
      <c r="L336" s="219" t="b">
        <f>'PO analyseblad'!K329</f>
        <v>0</v>
      </c>
      <c r="M336" s="220">
        <f>'PO analyseblad'!L329</f>
        <v>0.7</v>
      </c>
      <c r="N336" s="221">
        <f>'PO analyseblad'!M329</f>
        <v>0</v>
      </c>
      <c r="O336" s="203"/>
      <c r="P336" s="218">
        <f>'PO analyseblad'!N329</f>
        <v>0</v>
      </c>
      <c r="Q336" s="222" t="b">
        <f>'PO analyseblad'!O329</f>
        <v>0</v>
      </c>
      <c r="R336" s="222">
        <f>'PO analyseblad'!P329</f>
        <v>0.3</v>
      </c>
      <c r="S336" s="223">
        <f>'PO analyseblad'!Q329</f>
        <v>0</v>
      </c>
      <c r="T336" s="224"/>
      <c r="U336" s="225">
        <f>'PO analyseblad'!R329</f>
        <v>0</v>
      </c>
      <c r="V336" s="226" t="b">
        <f>'PO analyseblad'!S329</f>
        <v>0</v>
      </c>
      <c r="W336" s="207"/>
      <c r="X336" s="227">
        <f>Invulblad!L331</f>
        <v>0</v>
      </c>
      <c r="Y336" s="228">
        <f>Invulblad!M331</f>
        <v>0</v>
      </c>
      <c r="Z336" s="229">
        <f>Invulblad!N331</f>
        <v>0</v>
      </c>
      <c r="AA336" s="211"/>
      <c r="AB336" s="212">
        <f>Invulblad!O331</f>
        <v>0</v>
      </c>
    </row>
    <row r="337" spans="2:28" s="85" customFormat="1" ht="12.75" customHeight="1" x14ac:dyDescent="0.25">
      <c r="B337" s="213">
        <f>Invulblad!B332</f>
        <v>328</v>
      </c>
      <c r="C337" s="214">
        <f>Invulblad!C332</f>
        <v>0</v>
      </c>
      <c r="D337" s="214">
        <f>Invulblad!D332</f>
        <v>0</v>
      </c>
      <c r="E337" s="215">
        <f>Invulblad!E332</f>
        <v>0</v>
      </c>
      <c r="F337" s="215">
        <f>Invulblad!F332</f>
        <v>0</v>
      </c>
      <c r="G337" s="215">
        <f>Invulblad!G332</f>
        <v>0</v>
      </c>
      <c r="H337" s="216">
        <f>Invulblad!H332</f>
        <v>0</v>
      </c>
      <c r="I337" s="217">
        <f>Invulblad!I332</f>
        <v>0</v>
      </c>
      <c r="J337" s="198"/>
      <c r="K337" s="218">
        <f>'PO analyseblad'!J330</f>
        <v>0</v>
      </c>
      <c r="L337" s="219" t="b">
        <f>'PO analyseblad'!K330</f>
        <v>0</v>
      </c>
      <c r="M337" s="220">
        <f>'PO analyseblad'!L330</f>
        <v>0.7</v>
      </c>
      <c r="N337" s="221">
        <f>'PO analyseblad'!M330</f>
        <v>0</v>
      </c>
      <c r="O337" s="203"/>
      <c r="P337" s="218">
        <f>'PO analyseblad'!N330</f>
        <v>0</v>
      </c>
      <c r="Q337" s="222" t="b">
        <f>'PO analyseblad'!O330</f>
        <v>0</v>
      </c>
      <c r="R337" s="222">
        <f>'PO analyseblad'!P330</f>
        <v>0.3</v>
      </c>
      <c r="S337" s="223">
        <f>'PO analyseblad'!Q330</f>
        <v>0</v>
      </c>
      <c r="T337" s="224"/>
      <c r="U337" s="225">
        <f>'PO analyseblad'!R330</f>
        <v>0</v>
      </c>
      <c r="V337" s="226" t="b">
        <f>'PO analyseblad'!S330</f>
        <v>0</v>
      </c>
      <c r="W337" s="207"/>
      <c r="X337" s="227">
        <f>Invulblad!L332</f>
        <v>0</v>
      </c>
      <c r="Y337" s="228">
        <f>Invulblad!M332</f>
        <v>0</v>
      </c>
      <c r="Z337" s="229">
        <f>Invulblad!N332</f>
        <v>0</v>
      </c>
      <c r="AA337" s="211"/>
      <c r="AB337" s="212">
        <f>Invulblad!O332</f>
        <v>0</v>
      </c>
    </row>
    <row r="338" spans="2:28" s="85" customFormat="1" ht="12.75" customHeight="1" x14ac:dyDescent="0.25">
      <c r="B338" s="213">
        <f>Invulblad!B333</f>
        <v>329</v>
      </c>
      <c r="C338" s="214">
        <f>Invulblad!C333</f>
        <v>0</v>
      </c>
      <c r="D338" s="214">
        <f>Invulblad!D333</f>
        <v>0</v>
      </c>
      <c r="E338" s="215">
        <f>Invulblad!E333</f>
        <v>0</v>
      </c>
      <c r="F338" s="215">
        <f>Invulblad!F333</f>
        <v>0</v>
      </c>
      <c r="G338" s="215">
        <f>Invulblad!G333</f>
        <v>0</v>
      </c>
      <c r="H338" s="216">
        <f>Invulblad!H333</f>
        <v>0</v>
      </c>
      <c r="I338" s="217">
        <f>Invulblad!I333</f>
        <v>0</v>
      </c>
      <c r="J338" s="198"/>
      <c r="K338" s="218">
        <f>'PO analyseblad'!J331</f>
        <v>0</v>
      </c>
      <c r="L338" s="219" t="b">
        <f>'PO analyseblad'!K331</f>
        <v>0</v>
      </c>
      <c r="M338" s="220">
        <f>'PO analyseblad'!L331</f>
        <v>0.7</v>
      </c>
      <c r="N338" s="221">
        <f>'PO analyseblad'!M331</f>
        <v>0</v>
      </c>
      <c r="O338" s="203"/>
      <c r="P338" s="218">
        <f>'PO analyseblad'!N331</f>
        <v>0</v>
      </c>
      <c r="Q338" s="222" t="b">
        <f>'PO analyseblad'!O331</f>
        <v>0</v>
      </c>
      <c r="R338" s="222">
        <f>'PO analyseblad'!P331</f>
        <v>0.3</v>
      </c>
      <c r="S338" s="223">
        <f>'PO analyseblad'!Q331</f>
        <v>0</v>
      </c>
      <c r="T338" s="224"/>
      <c r="U338" s="225">
        <f>'PO analyseblad'!R331</f>
        <v>0</v>
      </c>
      <c r="V338" s="226" t="b">
        <f>'PO analyseblad'!S331</f>
        <v>0</v>
      </c>
      <c r="W338" s="207"/>
      <c r="X338" s="227">
        <f>Invulblad!L333</f>
        <v>0</v>
      </c>
      <c r="Y338" s="228">
        <f>Invulblad!M333</f>
        <v>0</v>
      </c>
      <c r="Z338" s="229">
        <f>Invulblad!N333</f>
        <v>0</v>
      </c>
      <c r="AA338" s="211"/>
      <c r="AB338" s="212">
        <f>Invulblad!O333</f>
        <v>0</v>
      </c>
    </row>
    <row r="339" spans="2:28" s="85" customFormat="1" ht="12.75" customHeight="1" x14ac:dyDescent="0.25">
      <c r="B339" s="213">
        <f>Invulblad!B334</f>
        <v>330</v>
      </c>
      <c r="C339" s="214">
        <f>Invulblad!C334</f>
        <v>0</v>
      </c>
      <c r="D339" s="214">
        <f>Invulblad!D334</f>
        <v>0</v>
      </c>
      <c r="E339" s="215">
        <f>Invulblad!E334</f>
        <v>0</v>
      </c>
      <c r="F339" s="215">
        <f>Invulblad!F334</f>
        <v>0</v>
      </c>
      <c r="G339" s="215">
        <f>Invulblad!G334</f>
        <v>0</v>
      </c>
      <c r="H339" s="216">
        <f>Invulblad!H334</f>
        <v>0</v>
      </c>
      <c r="I339" s="217">
        <f>Invulblad!I334</f>
        <v>0</v>
      </c>
      <c r="J339" s="198"/>
      <c r="K339" s="218">
        <f>'PO analyseblad'!J332</f>
        <v>0</v>
      </c>
      <c r="L339" s="219" t="b">
        <f>'PO analyseblad'!K332</f>
        <v>0</v>
      </c>
      <c r="M339" s="220">
        <f>'PO analyseblad'!L332</f>
        <v>0.7</v>
      </c>
      <c r="N339" s="221">
        <f>'PO analyseblad'!M332</f>
        <v>0</v>
      </c>
      <c r="O339" s="203"/>
      <c r="P339" s="218">
        <f>'PO analyseblad'!N332</f>
        <v>0</v>
      </c>
      <c r="Q339" s="222" t="b">
        <f>'PO analyseblad'!O332</f>
        <v>0</v>
      </c>
      <c r="R339" s="222">
        <f>'PO analyseblad'!P332</f>
        <v>0.3</v>
      </c>
      <c r="S339" s="223">
        <f>'PO analyseblad'!Q332</f>
        <v>0</v>
      </c>
      <c r="T339" s="224"/>
      <c r="U339" s="225">
        <f>'PO analyseblad'!R332</f>
        <v>0</v>
      </c>
      <c r="V339" s="226" t="b">
        <f>'PO analyseblad'!S332</f>
        <v>0</v>
      </c>
      <c r="W339" s="207"/>
      <c r="X339" s="227">
        <f>Invulblad!L334</f>
        <v>0</v>
      </c>
      <c r="Y339" s="228">
        <f>Invulblad!M334</f>
        <v>0</v>
      </c>
      <c r="Z339" s="229">
        <f>Invulblad!N334</f>
        <v>0</v>
      </c>
      <c r="AA339" s="211"/>
      <c r="AB339" s="212">
        <f>Invulblad!O334</f>
        <v>0</v>
      </c>
    </row>
    <row r="340" spans="2:28" s="85" customFormat="1" ht="12.75" customHeight="1" x14ac:dyDescent="0.25">
      <c r="B340" s="213">
        <f>Invulblad!B335</f>
        <v>331</v>
      </c>
      <c r="C340" s="214">
        <f>Invulblad!C335</f>
        <v>0</v>
      </c>
      <c r="D340" s="214">
        <f>Invulblad!D335</f>
        <v>0</v>
      </c>
      <c r="E340" s="215">
        <f>Invulblad!E335</f>
        <v>0</v>
      </c>
      <c r="F340" s="215">
        <f>Invulblad!F335</f>
        <v>0</v>
      </c>
      <c r="G340" s="215">
        <f>Invulblad!G335</f>
        <v>0</v>
      </c>
      <c r="H340" s="216">
        <f>Invulblad!H335</f>
        <v>0</v>
      </c>
      <c r="I340" s="217">
        <f>Invulblad!I335</f>
        <v>0</v>
      </c>
      <c r="J340" s="198"/>
      <c r="K340" s="218">
        <f>'PO analyseblad'!J333</f>
        <v>0</v>
      </c>
      <c r="L340" s="219" t="b">
        <f>'PO analyseblad'!K333</f>
        <v>0</v>
      </c>
      <c r="M340" s="220">
        <f>'PO analyseblad'!L333</f>
        <v>0.7</v>
      </c>
      <c r="N340" s="221">
        <f>'PO analyseblad'!M333</f>
        <v>0</v>
      </c>
      <c r="O340" s="203"/>
      <c r="P340" s="218">
        <f>'PO analyseblad'!N333</f>
        <v>0</v>
      </c>
      <c r="Q340" s="222" t="b">
        <f>'PO analyseblad'!O333</f>
        <v>0</v>
      </c>
      <c r="R340" s="222">
        <f>'PO analyseblad'!P333</f>
        <v>0.3</v>
      </c>
      <c r="S340" s="223">
        <f>'PO analyseblad'!Q333</f>
        <v>0</v>
      </c>
      <c r="T340" s="224"/>
      <c r="U340" s="225">
        <f>'PO analyseblad'!R333</f>
        <v>0</v>
      </c>
      <c r="V340" s="226" t="b">
        <f>'PO analyseblad'!S333</f>
        <v>0</v>
      </c>
      <c r="W340" s="207"/>
      <c r="X340" s="227">
        <f>Invulblad!L335</f>
        <v>0</v>
      </c>
      <c r="Y340" s="228">
        <f>Invulblad!M335</f>
        <v>0</v>
      </c>
      <c r="Z340" s="229">
        <f>Invulblad!N335</f>
        <v>0</v>
      </c>
      <c r="AA340" s="211"/>
      <c r="AB340" s="212">
        <f>Invulblad!O335</f>
        <v>0</v>
      </c>
    </row>
    <row r="341" spans="2:28" s="85" customFormat="1" ht="12.75" customHeight="1" x14ac:dyDescent="0.25">
      <c r="B341" s="213">
        <f>Invulblad!B336</f>
        <v>332</v>
      </c>
      <c r="C341" s="214">
        <f>Invulblad!C336</f>
        <v>0</v>
      </c>
      <c r="D341" s="214">
        <f>Invulblad!D336</f>
        <v>0</v>
      </c>
      <c r="E341" s="215">
        <f>Invulblad!E336</f>
        <v>0</v>
      </c>
      <c r="F341" s="215">
        <f>Invulblad!F336</f>
        <v>0</v>
      </c>
      <c r="G341" s="215">
        <f>Invulblad!G336</f>
        <v>0</v>
      </c>
      <c r="H341" s="216">
        <f>Invulblad!H336</f>
        <v>0</v>
      </c>
      <c r="I341" s="217">
        <f>Invulblad!I336</f>
        <v>0</v>
      </c>
      <c r="J341" s="198"/>
      <c r="K341" s="218">
        <f>'PO analyseblad'!J334</f>
        <v>0</v>
      </c>
      <c r="L341" s="219" t="b">
        <f>'PO analyseblad'!K334</f>
        <v>0</v>
      </c>
      <c r="M341" s="220">
        <f>'PO analyseblad'!L334</f>
        <v>0.7</v>
      </c>
      <c r="N341" s="221">
        <f>'PO analyseblad'!M334</f>
        <v>0</v>
      </c>
      <c r="O341" s="203"/>
      <c r="P341" s="218">
        <f>'PO analyseblad'!N334</f>
        <v>0</v>
      </c>
      <c r="Q341" s="222" t="b">
        <f>'PO analyseblad'!O334</f>
        <v>0</v>
      </c>
      <c r="R341" s="222">
        <f>'PO analyseblad'!P334</f>
        <v>0.3</v>
      </c>
      <c r="S341" s="223">
        <f>'PO analyseblad'!Q334</f>
        <v>0</v>
      </c>
      <c r="T341" s="224"/>
      <c r="U341" s="225">
        <f>'PO analyseblad'!R334</f>
        <v>0</v>
      </c>
      <c r="V341" s="226" t="b">
        <f>'PO analyseblad'!S334</f>
        <v>0</v>
      </c>
      <c r="W341" s="207"/>
      <c r="X341" s="227">
        <f>Invulblad!L336</f>
        <v>0</v>
      </c>
      <c r="Y341" s="228">
        <f>Invulblad!M336</f>
        <v>0</v>
      </c>
      <c r="Z341" s="229">
        <f>Invulblad!N336</f>
        <v>0</v>
      </c>
      <c r="AA341" s="211"/>
      <c r="AB341" s="212">
        <f>Invulblad!O336</f>
        <v>0</v>
      </c>
    </row>
    <row r="342" spans="2:28" s="85" customFormat="1" ht="12.75" customHeight="1" x14ac:dyDescent="0.25">
      <c r="B342" s="213">
        <f>Invulblad!B337</f>
        <v>333</v>
      </c>
      <c r="C342" s="214">
        <f>Invulblad!C337</f>
        <v>0</v>
      </c>
      <c r="D342" s="214">
        <f>Invulblad!D337</f>
        <v>0</v>
      </c>
      <c r="E342" s="215">
        <f>Invulblad!E337</f>
        <v>0</v>
      </c>
      <c r="F342" s="215">
        <f>Invulblad!F337</f>
        <v>0</v>
      </c>
      <c r="G342" s="215">
        <f>Invulblad!G337</f>
        <v>0</v>
      </c>
      <c r="H342" s="216">
        <f>Invulblad!H337</f>
        <v>0</v>
      </c>
      <c r="I342" s="217">
        <f>Invulblad!I337</f>
        <v>0</v>
      </c>
      <c r="J342" s="198"/>
      <c r="K342" s="218">
        <f>'PO analyseblad'!J335</f>
        <v>0</v>
      </c>
      <c r="L342" s="219" t="b">
        <f>'PO analyseblad'!K335</f>
        <v>0</v>
      </c>
      <c r="M342" s="220">
        <f>'PO analyseblad'!L335</f>
        <v>0.7</v>
      </c>
      <c r="N342" s="221">
        <f>'PO analyseblad'!M335</f>
        <v>0</v>
      </c>
      <c r="O342" s="203"/>
      <c r="P342" s="218">
        <f>'PO analyseblad'!N335</f>
        <v>0</v>
      </c>
      <c r="Q342" s="222" t="b">
        <f>'PO analyseblad'!O335</f>
        <v>0</v>
      </c>
      <c r="R342" s="222">
        <f>'PO analyseblad'!P335</f>
        <v>0.3</v>
      </c>
      <c r="S342" s="223">
        <f>'PO analyseblad'!Q335</f>
        <v>0</v>
      </c>
      <c r="T342" s="224"/>
      <c r="U342" s="225">
        <f>'PO analyseblad'!R335</f>
        <v>0</v>
      </c>
      <c r="V342" s="226" t="b">
        <f>'PO analyseblad'!S335</f>
        <v>0</v>
      </c>
      <c r="W342" s="207"/>
      <c r="X342" s="227">
        <f>Invulblad!L337</f>
        <v>0</v>
      </c>
      <c r="Y342" s="228">
        <f>Invulblad!M337</f>
        <v>0</v>
      </c>
      <c r="Z342" s="229">
        <f>Invulblad!N337</f>
        <v>0</v>
      </c>
      <c r="AA342" s="211"/>
      <c r="AB342" s="212">
        <f>Invulblad!O337</f>
        <v>0</v>
      </c>
    </row>
    <row r="343" spans="2:28" s="85" customFormat="1" ht="12.75" customHeight="1" x14ac:dyDescent="0.25">
      <c r="B343" s="213">
        <f>Invulblad!B338</f>
        <v>334</v>
      </c>
      <c r="C343" s="214">
        <f>Invulblad!C338</f>
        <v>0</v>
      </c>
      <c r="D343" s="214">
        <f>Invulblad!D338</f>
        <v>0</v>
      </c>
      <c r="E343" s="215">
        <f>Invulblad!E338</f>
        <v>0</v>
      </c>
      <c r="F343" s="215">
        <f>Invulblad!F338</f>
        <v>0</v>
      </c>
      <c r="G343" s="215">
        <f>Invulblad!G338</f>
        <v>0</v>
      </c>
      <c r="H343" s="216">
        <f>Invulblad!H338</f>
        <v>0</v>
      </c>
      <c r="I343" s="217">
        <f>Invulblad!I338</f>
        <v>0</v>
      </c>
      <c r="J343" s="198"/>
      <c r="K343" s="218">
        <f>'PO analyseblad'!J336</f>
        <v>0</v>
      </c>
      <c r="L343" s="219" t="b">
        <f>'PO analyseblad'!K336</f>
        <v>0</v>
      </c>
      <c r="M343" s="220">
        <f>'PO analyseblad'!L336</f>
        <v>0.7</v>
      </c>
      <c r="N343" s="221">
        <f>'PO analyseblad'!M336</f>
        <v>0</v>
      </c>
      <c r="O343" s="203"/>
      <c r="P343" s="218">
        <f>'PO analyseblad'!N336</f>
        <v>0</v>
      </c>
      <c r="Q343" s="222" t="b">
        <f>'PO analyseblad'!O336</f>
        <v>0</v>
      </c>
      <c r="R343" s="222">
        <f>'PO analyseblad'!P336</f>
        <v>0.3</v>
      </c>
      <c r="S343" s="223">
        <f>'PO analyseblad'!Q336</f>
        <v>0</v>
      </c>
      <c r="T343" s="224"/>
      <c r="U343" s="225">
        <f>'PO analyseblad'!R336</f>
        <v>0</v>
      </c>
      <c r="V343" s="226" t="b">
        <f>'PO analyseblad'!S336</f>
        <v>0</v>
      </c>
      <c r="W343" s="207"/>
      <c r="X343" s="227">
        <f>Invulblad!L338</f>
        <v>0</v>
      </c>
      <c r="Y343" s="228">
        <f>Invulblad!M338</f>
        <v>0</v>
      </c>
      <c r="Z343" s="229">
        <f>Invulblad!N338</f>
        <v>0</v>
      </c>
      <c r="AA343" s="211"/>
      <c r="AB343" s="212">
        <f>Invulblad!O338</f>
        <v>0</v>
      </c>
    </row>
    <row r="344" spans="2:28" s="85" customFormat="1" ht="12.75" customHeight="1" x14ac:dyDescent="0.25">
      <c r="B344" s="213">
        <f>Invulblad!B339</f>
        <v>335</v>
      </c>
      <c r="C344" s="214">
        <f>Invulblad!C339</f>
        <v>0</v>
      </c>
      <c r="D344" s="214">
        <f>Invulblad!D339</f>
        <v>0</v>
      </c>
      <c r="E344" s="215">
        <f>Invulblad!E339</f>
        <v>0</v>
      </c>
      <c r="F344" s="215">
        <f>Invulblad!F339</f>
        <v>0</v>
      </c>
      <c r="G344" s="215">
        <f>Invulblad!G339</f>
        <v>0</v>
      </c>
      <c r="H344" s="216">
        <f>Invulblad!H339</f>
        <v>0</v>
      </c>
      <c r="I344" s="217">
        <f>Invulblad!I339</f>
        <v>0</v>
      </c>
      <c r="J344" s="198"/>
      <c r="K344" s="218">
        <f>'PO analyseblad'!J337</f>
        <v>0</v>
      </c>
      <c r="L344" s="219" t="b">
        <f>'PO analyseblad'!K337</f>
        <v>0</v>
      </c>
      <c r="M344" s="220">
        <f>'PO analyseblad'!L337</f>
        <v>0.7</v>
      </c>
      <c r="N344" s="221">
        <f>'PO analyseblad'!M337</f>
        <v>0</v>
      </c>
      <c r="O344" s="203"/>
      <c r="P344" s="218">
        <f>'PO analyseblad'!N337</f>
        <v>0</v>
      </c>
      <c r="Q344" s="222" t="b">
        <f>'PO analyseblad'!O337</f>
        <v>0</v>
      </c>
      <c r="R344" s="222">
        <f>'PO analyseblad'!P337</f>
        <v>0.3</v>
      </c>
      <c r="S344" s="223">
        <f>'PO analyseblad'!Q337</f>
        <v>0</v>
      </c>
      <c r="T344" s="224"/>
      <c r="U344" s="225">
        <f>'PO analyseblad'!R337</f>
        <v>0</v>
      </c>
      <c r="V344" s="226" t="b">
        <f>'PO analyseblad'!S337</f>
        <v>0</v>
      </c>
      <c r="W344" s="207"/>
      <c r="X344" s="227">
        <f>Invulblad!L339</f>
        <v>0</v>
      </c>
      <c r="Y344" s="228">
        <f>Invulblad!M339</f>
        <v>0</v>
      </c>
      <c r="Z344" s="229">
        <f>Invulblad!N339</f>
        <v>0</v>
      </c>
      <c r="AA344" s="211"/>
      <c r="AB344" s="212">
        <f>Invulblad!O339</f>
        <v>0</v>
      </c>
    </row>
    <row r="345" spans="2:28" s="85" customFormat="1" ht="12.75" customHeight="1" x14ac:dyDescent="0.25">
      <c r="B345" s="213">
        <f>Invulblad!B340</f>
        <v>336</v>
      </c>
      <c r="C345" s="214">
        <f>Invulblad!C340</f>
        <v>0</v>
      </c>
      <c r="D345" s="214">
        <f>Invulblad!D340</f>
        <v>0</v>
      </c>
      <c r="E345" s="215">
        <f>Invulblad!E340</f>
        <v>0</v>
      </c>
      <c r="F345" s="215">
        <f>Invulblad!F340</f>
        <v>0</v>
      </c>
      <c r="G345" s="215">
        <f>Invulblad!G340</f>
        <v>0</v>
      </c>
      <c r="H345" s="216">
        <f>Invulblad!H340</f>
        <v>0</v>
      </c>
      <c r="I345" s="217">
        <f>Invulblad!I340</f>
        <v>0</v>
      </c>
      <c r="J345" s="198"/>
      <c r="K345" s="218">
        <f>'PO analyseblad'!J338</f>
        <v>0</v>
      </c>
      <c r="L345" s="219" t="b">
        <f>'PO analyseblad'!K338</f>
        <v>0</v>
      </c>
      <c r="M345" s="220">
        <f>'PO analyseblad'!L338</f>
        <v>0.7</v>
      </c>
      <c r="N345" s="221">
        <f>'PO analyseblad'!M338</f>
        <v>0</v>
      </c>
      <c r="O345" s="203"/>
      <c r="P345" s="218">
        <f>'PO analyseblad'!N338</f>
        <v>0</v>
      </c>
      <c r="Q345" s="222" t="b">
        <f>'PO analyseblad'!O338</f>
        <v>0</v>
      </c>
      <c r="R345" s="222">
        <f>'PO analyseblad'!P338</f>
        <v>0.3</v>
      </c>
      <c r="S345" s="223">
        <f>'PO analyseblad'!Q338</f>
        <v>0</v>
      </c>
      <c r="T345" s="224"/>
      <c r="U345" s="225">
        <f>'PO analyseblad'!R338</f>
        <v>0</v>
      </c>
      <c r="V345" s="226" t="b">
        <f>'PO analyseblad'!S338</f>
        <v>0</v>
      </c>
      <c r="W345" s="207"/>
      <c r="X345" s="227">
        <f>Invulblad!L340</f>
        <v>0</v>
      </c>
      <c r="Y345" s="228">
        <f>Invulblad!M340</f>
        <v>0</v>
      </c>
      <c r="Z345" s="229">
        <f>Invulblad!N340</f>
        <v>0</v>
      </c>
      <c r="AA345" s="211"/>
      <c r="AB345" s="212">
        <f>Invulblad!O340</f>
        <v>0</v>
      </c>
    </row>
    <row r="346" spans="2:28" s="85" customFormat="1" ht="12.75" customHeight="1" x14ac:dyDescent="0.25">
      <c r="B346" s="213">
        <f>Invulblad!B341</f>
        <v>337</v>
      </c>
      <c r="C346" s="214">
        <f>Invulblad!C341</f>
        <v>0</v>
      </c>
      <c r="D346" s="214">
        <f>Invulblad!D341</f>
        <v>0</v>
      </c>
      <c r="E346" s="215">
        <f>Invulblad!E341</f>
        <v>0</v>
      </c>
      <c r="F346" s="215">
        <f>Invulblad!F341</f>
        <v>0</v>
      </c>
      <c r="G346" s="215">
        <f>Invulblad!G341</f>
        <v>0</v>
      </c>
      <c r="H346" s="216">
        <f>Invulblad!H341</f>
        <v>0</v>
      </c>
      <c r="I346" s="217">
        <f>Invulblad!I341</f>
        <v>0</v>
      </c>
      <c r="J346" s="198"/>
      <c r="K346" s="218">
        <f>'PO analyseblad'!J339</f>
        <v>0</v>
      </c>
      <c r="L346" s="219" t="b">
        <f>'PO analyseblad'!K339</f>
        <v>0</v>
      </c>
      <c r="M346" s="220">
        <f>'PO analyseblad'!L339</f>
        <v>0.7</v>
      </c>
      <c r="N346" s="221">
        <f>'PO analyseblad'!M339</f>
        <v>0</v>
      </c>
      <c r="O346" s="203"/>
      <c r="P346" s="218">
        <f>'PO analyseblad'!N339</f>
        <v>0</v>
      </c>
      <c r="Q346" s="222" t="b">
        <f>'PO analyseblad'!O339</f>
        <v>0</v>
      </c>
      <c r="R346" s="222">
        <f>'PO analyseblad'!P339</f>
        <v>0.3</v>
      </c>
      <c r="S346" s="223">
        <f>'PO analyseblad'!Q339</f>
        <v>0</v>
      </c>
      <c r="T346" s="224"/>
      <c r="U346" s="225">
        <f>'PO analyseblad'!R339</f>
        <v>0</v>
      </c>
      <c r="V346" s="226" t="b">
        <f>'PO analyseblad'!S339</f>
        <v>0</v>
      </c>
      <c r="W346" s="207"/>
      <c r="X346" s="227">
        <f>Invulblad!L341</f>
        <v>0</v>
      </c>
      <c r="Y346" s="228">
        <f>Invulblad!M341</f>
        <v>0</v>
      </c>
      <c r="Z346" s="229">
        <f>Invulblad!N341</f>
        <v>0</v>
      </c>
      <c r="AA346" s="211"/>
      <c r="AB346" s="212">
        <f>Invulblad!O341</f>
        <v>0</v>
      </c>
    </row>
    <row r="347" spans="2:28" s="85" customFormat="1" ht="12.75" customHeight="1" x14ac:dyDescent="0.25">
      <c r="B347" s="213">
        <f>Invulblad!B342</f>
        <v>338</v>
      </c>
      <c r="C347" s="214">
        <f>Invulblad!C342</f>
        <v>0</v>
      </c>
      <c r="D347" s="214">
        <f>Invulblad!D342</f>
        <v>0</v>
      </c>
      <c r="E347" s="215">
        <f>Invulblad!E342</f>
        <v>0</v>
      </c>
      <c r="F347" s="215">
        <f>Invulblad!F342</f>
        <v>0</v>
      </c>
      <c r="G347" s="215">
        <f>Invulblad!G342</f>
        <v>0</v>
      </c>
      <c r="H347" s="216">
        <f>Invulblad!H342</f>
        <v>0</v>
      </c>
      <c r="I347" s="217">
        <f>Invulblad!I342</f>
        <v>0</v>
      </c>
      <c r="J347" s="198"/>
      <c r="K347" s="218">
        <f>'PO analyseblad'!J340</f>
        <v>0</v>
      </c>
      <c r="L347" s="219" t="b">
        <f>'PO analyseblad'!K340</f>
        <v>0</v>
      </c>
      <c r="M347" s="220">
        <f>'PO analyseblad'!L340</f>
        <v>0.7</v>
      </c>
      <c r="N347" s="221">
        <f>'PO analyseblad'!M340</f>
        <v>0</v>
      </c>
      <c r="O347" s="203"/>
      <c r="P347" s="218">
        <f>'PO analyseblad'!N340</f>
        <v>0</v>
      </c>
      <c r="Q347" s="222" t="b">
        <f>'PO analyseblad'!O340</f>
        <v>0</v>
      </c>
      <c r="R347" s="222">
        <f>'PO analyseblad'!P340</f>
        <v>0.3</v>
      </c>
      <c r="S347" s="223">
        <f>'PO analyseblad'!Q340</f>
        <v>0</v>
      </c>
      <c r="T347" s="224"/>
      <c r="U347" s="225">
        <f>'PO analyseblad'!R340</f>
        <v>0</v>
      </c>
      <c r="V347" s="226" t="b">
        <f>'PO analyseblad'!S340</f>
        <v>0</v>
      </c>
      <c r="W347" s="207"/>
      <c r="X347" s="227">
        <f>Invulblad!L342</f>
        <v>0</v>
      </c>
      <c r="Y347" s="228">
        <f>Invulblad!M342</f>
        <v>0</v>
      </c>
      <c r="Z347" s="229">
        <f>Invulblad!N342</f>
        <v>0</v>
      </c>
      <c r="AA347" s="211"/>
      <c r="AB347" s="212">
        <f>Invulblad!O342</f>
        <v>0</v>
      </c>
    </row>
    <row r="348" spans="2:28" s="85" customFormat="1" ht="12.75" customHeight="1" x14ac:dyDescent="0.25">
      <c r="B348" s="213">
        <f>Invulblad!B343</f>
        <v>339</v>
      </c>
      <c r="C348" s="214">
        <f>Invulblad!C343</f>
        <v>0</v>
      </c>
      <c r="D348" s="214">
        <f>Invulblad!D343</f>
        <v>0</v>
      </c>
      <c r="E348" s="215">
        <f>Invulblad!E343</f>
        <v>0</v>
      </c>
      <c r="F348" s="215">
        <f>Invulblad!F343</f>
        <v>0</v>
      </c>
      <c r="G348" s="215">
        <f>Invulblad!G343</f>
        <v>0</v>
      </c>
      <c r="H348" s="216">
        <f>Invulblad!H343</f>
        <v>0</v>
      </c>
      <c r="I348" s="217">
        <f>Invulblad!I343</f>
        <v>0</v>
      </c>
      <c r="J348" s="198"/>
      <c r="K348" s="218">
        <f>'PO analyseblad'!J341</f>
        <v>0</v>
      </c>
      <c r="L348" s="219" t="b">
        <f>'PO analyseblad'!K341</f>
        <v>0</v>
      </c>
      <c r="M348" s="220">
        <f>'PO analyseblad'!L341</f>
        <v>0.7</v>
      </c>
      <c r="N348" s="221">
        <f>'PO analyseblad'!M341</f>
        <v>0</v>
      </c>
      <c r="O348" s="203"/>
      <c r="P348" s="218">
        <f>'PO analyseblad'!N341</f>
        <v>0</v>
      </c>
      <c r="Q348" s="222" t="b">
        <f>'PO analyseblad'!O341</f>
        <v>0</v>
      </c>
      <c r="R348" s="222">
        <f>'PO analyseblad'!P341</f>
        <v>0.3</v>
      </c>
      <c r="S348" s="223">
        <f>'PO analyseblad'!Q341</f>
        <v>0</v>
      </c>
      <c r="T348" s="224"/>
      <c r="U348" s="225">
        <f>'PO analyseblad'!R341</f>
        <v>0</v>
      </c>
      <c r="V348" s="226" t="b">
        <f>'PO analyseblad'!S341</f>
        <v>0</v>
      </c>
      <c r="W348" s="207"/>
      <c r="X348" s="227">
        <f>Invulblad!L343</f>
        <v>0</v>
      </c>
      <c r="Y348" s="228">
        <f>Invulblad!M343</f>
        <v>0</v>
      </c>
      <c r="Z348" s="229">
        <f>Invulblad!N343</f>
        <v>0</v>
      </c>
      <c r="AA348" s="211"/>
      <c r="AB348" s="212">
        <f>Invulblad!O343</f>
        <v>0</v>
      </c>
    </row>
    <row r="349" spans="2:28" s="85" customFormat="1" ht="12.75" customHeight="1" x14ac:dyDescent="0.25">
      <c r="B349" s="213">
        <f>Invulblad!B344</f>
        <v>340</v>
      </c>
      <c r="C349" s="214">
        <f>Invulblad!C344</f>
        <v>0</v>
      </c>
      <c r="D349" s="214">
        <f>Invulblad!D344</f>
        <v>0</v>
      </c>
      <c r="E349" s="215">
        <f>Invulblad!E344</f>
        <v>0</v>
      </c>
      <c r="F349" s="215">
        <f>Invulblad!F344</f>
        <v>0</v>
      </c>
      <c r="G349" s="215">
        <f>Invulblad!G344</f>
        <v>0</v>
      </c>
      <c r="H349" s="216">
        <f>Invulblad!H344</f>
        <v>0</v>
      </c>
      <c r="I349" s="217">
        <f>Invulblad!I344</f>
        <v>0</v>
      </c>
      <c r="J349" s="198"/>
      <c r="K349" s="218">
        <f>'PO analyseblad'!J342</f>
        <v>0</v>
      </c>
      <c r="L349" s="219" t="b">
        <f>'PO analyseblad'!K342</f>
        <v>0</v>
      </c>
      <c r="M349" s="220">
        <f>'PO analyseblad'!L342</f>
        <v>0.7</v>
      </c>
      <c r="N349" s="221">
        <f>'PO analyseblad'!M342</f>
        <v>0</v>
      </c>
      <c r="O349" s="203"/>
      <c r="P349" s="218">
        <f>'PO analyseblad'!N342</f>
        <v>0</v>
      </c>
      <c r="Q349" s="222" t="b">
        <f>'PO analyseblad'!O342</f>
        <v>0</v>
      </c>
      <c r="R349" s="222">
        <f>'PO analyseblad'!P342</f>
        <v>0.3</v>
      </c>
      <c r="S349" s="223">
        <f>'PO analyseblad'!Q342</f>
        <v>0</v>
      </c>
      <c r="T349" s="224"/>
      <c r="U349" s="225">
        <f>'PO analyseblad'!R342</f>
        <v>0</v>
      </c>
      <c r="V349" s="226" t="b">
        <f>'PO analyseblad'!S342</f>
        <v>0</v>
      </c>
      <c r="W349" s="207"/>
      <c r="X349" s="227">
        <f>Invulblad!L344</f>
        <v>0</v>
      </c>
      <c r="Y349" s="228">
        <f>Invulblad!M344</f>
        <v>0</v>
      </c>
      <c r="Z349" s="229">
        <f>Invulblad!N344</f>
        <v>0</v>
      </c>
      <c r="AA349" s="211"/>
      <c r="AB349" s="212">
        <f>Invulblad!O344</f>
        <v>0</v>
      </c>
    </row>
    <row r="350" spans="2:28" s="85" customFormat="1" ht="12.75" customHeight="1" x14ac:dyDescent="0.25">
      <c r="B350" s="213">
        <f>Invulblad!B345</f>
        <v>341</v>
      </c>
      <c r="C350" s="214">
        <f>Invulblad!C345</f>
        <v>0</v>
      </c>
      <c r="D350" s="214">
        <f>Invulblad!D345</f>
        <v>0</v>
      </c>
      <c r="E350" s="215">
        <f>Invulblad!E345</f>
        <v>0</v>
      </c>
      <c r="F350" s="215">
        <f>Invulblad!F345</f>
        <v>0</v>
      </c>
      <c r="G350" s="215">
        <f>Invulblad!G345</f>
        <v>0</v>
      </c>
      <c r="H350" s="216">
        <f>Invulblad!H345</f>
        <v>0</v>
      </c>
      <c r="I350" s="217">
        <f>Invulblad!I345</f>
        <v>0</v>
      </c>
      <c r="J350" s="198"/>
      <c r="K350" s="218">
        <f>'PO analyseblad'!J343</f>
        <v>0</v>
      </c>
      <c r="L350" s="219" t="b">
        <f>'PO analyseblad'!K343</f>
        <v>0</v>
      </c>
      <c r="M350" s="220">
        <f>'PO analyseblad'!L343</f>
        <v>0.7</v>
      </c>
      <c r="N350" s="221">
        <f>'PO analyseblad'!M343</f>
        <v>0</v>
      </c>
      <c r="O350" s="203"/>
      <c r="P350" s="218">
        <f>'PO analyseblad'!N343</f>
        <v>0</v>
      </c>
      <c r="Q350" s="222" t="b">
        <f>'PO analyseblad'!O343</f>
        <v>0</v>
      </c>
      <c r="R350" s="222">
        <f>'PO analyseblad'!P343</f>
        <v>0.3</v>
      </c>
      <c r="S350" s="223">
        <f>'PO analyseblad'!Q343</f>
        <v>0</v>
      </c>
      <c r="T350" s="224"/>
      <c r="U350" s="225">
        <f>'PO analyseblad'!R343</f>
        <v>0</v>
      </c>
      <c r="V350" s="226" t="b">
        <f>'PO analyseblad'!S343</f>
        <v>0</v>
      </c>
      <c r="W350" s="207"/>
      <c r="X350" s="227">
        <f>Invulblad!L345</f>
        <v>0</v>
      </c>
      <c r="Y350" s="228">
        <f>Invulblad!M345</f>
        <v>0</v>
      </c>
      <c r="Z350" s="229">
        <f>Invulblad!N345</f>
        <v>0</v>
      </c>
      <c r="AA350" s="211"/>
      <c r="AB350" s="212">
        <f>Invulblad!O345</f>
        <v>0</v>
      </c>
    </row>
    <row r="351" spans="2:28" s="85" customFormat="1" ht="12.75" customHeight="1" x14ac:dyDescent="0.25">
      <c r="B351" s="213">
        <f>Invulblad!B346</f>
        <v>342</v>
      </c>
      <c r="C351" s="214">
        <f>Invulblad!C346</f>
        <v>0</v>
      </c>
      <c r="D351" s="214">
        <f>Invulblad!D346</f>
        <v>0</v>
      </c>
      <c r="E351" s="215">
        <f>Invulblad!E346</f>
        <v>0</v>
      </c>
      <c r="F351" s="215">
        <f>Invulblad!F346</f>
        <v>0</v>
      </c>
      <c r="G351" s="215">
        <f>Invulblad!G346</f>
        <v>0</v>
      </c>
      <c r="H351" s="216">
        <f>Invulblad!H346</f>
        <v>0</v>
      </c>
      <c r="I351" s="217">
        <f>Invulblad!I346</f>
        <v>0</v>
      </c>
      <c r="J351" s="198"/>
      <c r="K351" s="218">
        <f>'PO analyseblad'!J344</f>
        <v>0</v>
      </c>
      <c r="L351" s="219" t="b">
        <f>'PO analyseblad'!K344</f>
        <v>0</v>
      </c>
      <c r="M351" s="220">
        <f>'PO analyseblad'!L344</f>
        <v>0.7</v>
      </c>
      <c r="N351" s="221">
        <f>'PO analyseblad'!M344</f>
        <v>0</v>
      </c>
      <c r="O351" s="203"/>
      <c r="P351" s="218">
        <f>'PO analyseblad'!N344</f>
        <v>0</v>
      </c>
      <c r="Q351" s="222" t="b">
        <f>'PO analyseblad'!O344</f>
        <v>0</v>
      </c>
      <c r="R351" s="222">
        <f>'PO analyseblad'!P344</f>
        <v>0.3</v>
      </c>
      <c r="S351" s="223">
        <f>'PO analyseblad'!Q344</f>
        <v>0</v>
      </c>
      <c r="T351" s="224"/>
      <c r="U351" s="225">
        <f>'PO analyseblad'!R344</f>
        <v>0</v>
      </c>
      <c r="V351" s="226" t="b">
        <f>'PO analyseblad'!S344</f>
        <v>0</v>
      </c>
      <c r="W351" s="207"/>
      <c r="X351" s="227">
        <f>Invulblad!L346</f>
        <v>0</v>
      </c>
      <c r="Y351" s="228">
        <f>Invulblad!M346</f>
        <v>0</v>
      </c>
      <c r="Z351" s="229">
        <f>Invulblad!N346</f>
        <v>0</v>
      </c>
      <c r="AA351" s="211"/>
      <c r="AB351" s="212">
        <f>Invulblad!O346</f>
        <v>0</v>
      </c>
    </row>
    <row r="352" spans="2:28" s="85" customFormat="1" ht="12.75" customHeight="1" x14ac:dyDescent="0.25">
      <c r="B352" s="213">
        <f>Invulblad!B347</f>
        <v>343</v>
      </c>
      <c r="C352" s="214">
        <f>Invulblad!C347</f>
        <v>0</v>
      </c>
      <c r="D352" s="214">
        <f>Invulblad!D347</f>
        <v>0</v>
      </c>
      <c r="E352" s="215">
        <f>Invulblad!E347</f>
        <v>0</v>
      </c>
      <c r="F352" s="215">
        <f>Invulblad!F347</f>
        <v>0</v>
      </c>
      <c r="G352" s="215">
        <f>Invulblad!G347</f>
        <v>0</v>
      </c>
      <c r="H352" s="216">
        <f>Invulblad!H347</f>
        <v>0</v>
      </c>
      <c r="I352" s="217">
        <f>Invulblad!I347</f>
        <v>0</v>
      </c>
      <c r="J352" s="198"/>
      <c r="K352" s="218">
        <f>'PO analyseblad'!J345</f>
        <v>0</v>
      </c>
      <c r="L352" s="219" t="b">
        <f>'PO analyseblad'!K345</f>
        <v>0</v>
      </c>
      <c r="M352" s="220">
        <f>'PO analyseblad'!L345</f>
        <v>0.7</v>
      </c>
      <c r="N352" s="221">
        <f>'PO analyseblad'!M345</f>
        <v>0</v>
      </c>
      <c r="O352" s="203"/>
      <c r="P352" s="218">
        <f>'PO analyseblad'!N345</f>
        <v>0</v>
      </c>
      <c r="Q352" s="222" t="b">
        <f>'PO analyseblad'!O345</f>
        <v>0</v>
      </c>
      <c r="R352" s="222">
        <f>'PO analyseblad'!P345</f>
        <v>0.3</v>
      </c>
      <c r="S352" s="223">
        <f>'PO analyseblad'!Q345</f>
        <v>0</v>
      </c>
      <c r="T352" s="224"/>
      <c r="U352" s="225">
        <f>'PO analyseblad'!R345</f>
        <v>0</v>
      </c>
      <c r="V352" s="226" t="b">
        <f>'PO analyseblad'!S345</f>
        <v>0</v>
      </c>
      <c r="W352" s="207"/>
      <c r="X352" s="227">
        <f>Invulblad!L347</f>
        <v>0</v>
      </c>
      <c r="Y352" s="228">
        <f>Invulblad!M347</f>
        <v>0</v>
      </c>
      <c r="Z352" s="229">
        <f>Invulblad!N347</f>
        <v>0</v>
      </c>
      <c r="AA352" s="211"/>
      <c r="AB352" s="212">
        <f>Invulblad!O347</f>
        <v>0</v>
      </c>
    </row>
    <row r="353" spans="2:28" s="85" customFormat="1" ht="12.75" customHeight="1" x14ac:dyDescent="0.25">
      <c r="B353" s="213">
        <f>Invulblad!B348</f>
        <v>344</v>
      </c>
      <c r="C353" s="214">
        <f>Invulblad!C348</f>
        <v>0</v>
      </c>
      <c r="D353" s="214">
        <f>Invulblad!D348</f>
        <v>0</v>
      </c>
      <c r="E353" s="215">
        <f>Invulblad!E348</f>
        <v>0</v>
      </c>
      <c r="F353" s="215">
        <f>Invulblad!F348</f>
        <v>0</v>
      </c>
      <c r="G353" s="215">
        <f>Invulblad!G348</f>
        <v>0</v>
      </c>
      <c r="H353" s="216">
        <f>Invulblad!H348</f>
        <v>0</v>
      </c>
      <c r="I353" s="217">
        <f>Invulblad!I348</f>
        <v>0</v>
      </c>
      <c r="J353" s="198"/>
      <c r="K353" s="218">
        <f>'PO analyseblad'!J346</f>
        <v>0</v>
      </c>
      <c r="L353" s="219" t="b">
        <f>'PO analyseblad'!K346</f>
        <v>0</v>
      </c>
      <c r="M353" s="220">
        <f>'PO analyseblad'!L346</f>
        <v>0.7</v>
      </c>
      <c r="N353" s="221">
        <f>'PO analyseblad'!M346</f>
        <v>0</v>
      </c>
      <c r="O353" s="203"/>
      <c r="P353" s="218">
        <f>'PO analyseblad'!N346</f>
        <v>0</v>
      </c>
      <c r="Q353" s="222" t="b">
        <f>'PO analyseblad'!O346</f>
        <v>0</v>
      </c>
      <c r="R353" s="222">
        <f>'PO analyseblad'!P346</f>
        <v>0.3</v>
      </c>
      <c r="S353" s="223">
        <f>'PO analyseblad'!Q346</f>
        <v>0</v>
      </c>
      <c r="T353" s="224"/>
      <c r="U353" s="225">
        <f>'PO analyseblad'!R346</f>
        <v>0</v>
      </c>
      <c r="V353" s="226" t="b">
        <f>'PO analyseblad'!S346</f>
        <v>0</v>
      </c>
      <c r="W353" s="207"/>
      <c r="X353" s="227">
        <f>Invulblad!L348</f>
        <v>0</v>
      </c>
      <c r="Y353" s="228">
        <f>Invulblad!M348</f>
        <v>0</v>
      </c>
      <c r="Z353" s="229">
        <f>Invulblad!N348</f>
        <v>0</v>
      </c>
      <c r="AA353" s="211"/>
      <c r="AB353" s="212">
        <f>Invulblad!O348</f>
        <v>0</v>
      </c>
    </row>
    <row r="354" spans="2:28" s="85" customFormat="1" ht="12.75" customHeight="1" x14ac:dyDescent="0.25">
      <c r="B354" s="213">
        <f>Invulblad!B349</f>
        <v>345</v>
      </c>
      <c r="C354" s="214">
        <f>Invulblad!C349</f>
        <v>0</v>
      </c>
      <c r="D354" s="214">
        <f>Invulblad!D349</f>
        <v>0</v>
      </c>
      <c r="E354" s="215">
        <f>Invulblad!E349</f>
        <v>0</v>
      </c>
      <c r="F354" s="215">
        <f>Invulblad!F349</f>
        <v>0</v>
      </c>
      <c r="G354" s="215">
        <f>Invulblad!G349</f>
        <v>0</v>
      </c>
      <c r="H354" s="216">
        <f>Invulblad!H349</f>
        <v>0</v>
      </c>
      <c r="I354" s="217">
        <f>Invulblad!I349</f>
        <v>0</v>
      </c>
      <c r="J354" s="198"/>
      <c r="K354" s="218">
        <f>'PO analyseblad'!J347</f>
        <v>0</v>
      </c>
      <c r="L354" s="219" t="b">
        <f>'PO analyseblad'!K347</f>
        <v>0</v>
      </c>
      <c r="M354" s="220">
        <f>'PO analyseblad'!L347</f>
        <v>0.7</v>
      </c>
      <c r="N354" s="221">
        <f>'PO analyseblad'!M347</f>
        <v>0</v>
      </c>
      <c r="O354" s="203"/>
      <c r="P354" s="218">
        <f>'PO analyseblad'!N347</f>
        <v>0</v>
      </c>
      <c r="Q354" s="222" t="b">
        <f>'PO analyseblad'!O347</f>
        <v>0</v>
      </c>
      <c r="R354" s="222">
        <f>'PO analyseblad'!P347</f>
        <v>0.3</v>
      </c>
      <c r="S354" s="223">
        <f>'PO analyseblad'!Q347</f>
        <v>0</v>
      </c>
      <c r="T354" s="224"/>
      <c r="U354" s="225">
        <f>'PO analyseblad'!R347</f>
        <v>0</v>
      </c>
      <c r="V354" s="226" t="b">
        <f>'PO analyseblad'!S347</f>
        <v>0</v>
      </c>
      <c r="W354" s="207"/>
      <c r="X354" s="227">
        <f>Invulblad!L349</f>
        <v>0</v>
      </c>
      <c r="Y354" s="228">
        <f>Invulblad!M349</f>
        <v>0</v>
      </c>
      <c r="Z354" s="229">
        <f>Invulblad!N349</f>
        <v>0</v>
      </c>
      <c r="AA354" s="211"/>
      <c r="AB354" s="212">
        <f>Invulblad!O349</f>
        <v>0</v>
      </c>
    </row>
    <row r="355" spans="2:28" s="85" customFormat="1" ht="12.75" customHeight="1" x14ac:dyDescent="0.25">
      <c r="B355" s="213">
        <f>Invulblad!B350</f>
        <v>346</v>
      </c>
      <c r="C355" s="214">
        <f>Invulblad!C350</f>
        <v>0</v>
      </c>
      <c r="D355" s="214">
        <f>Invulblad!D350</f>
        <v>0</v>
      </c>
      <c r="E355" s="215">
        <f>Invulblad!E350</f>
        <v>0</v>
      </c>
      <c r="F355" s="215">
        <f>Invulblad!F350</f>
        <v>0</v>
      </c>
      <c r="G355" s="215">
        <f>Invulblad!G350</f>
        <v>0</v>
      </c>
      <c r="H355" s="216">
        <f>Invulblad!H350</f>
        <v>0</v>
      </c>
      <c r="I355" s="217">
        <f>Invulblad!I350</f>
        <v>0</v>
      </c>
      <c r="J355" s="198"/>
      <c r="K355" s="218">
        <f>'PO analyseblad'!J348</f>
        <v>0</v>
      </c>
      <c r="L355" s="219" t="b">
        <f>'PO analyseblad'!K348</f>
        <v>0</v>
      </c>
      <c r="M355" s="220">
        <f>'PO analyseblad'!L348</f>
        <v>0.7</v>
      </c>
      <c r="N355" s="221">
        <f>'PO analyseblad'!M348</f>
        <v>0</v>
      </c>
      <c r="O355" s="203"/>
      <c r="P355" s="218">
        <f>'PO analyseblad'!N348</f>
        <v>0</v>
      </c>
      <c r="Q355" s="222" t="b">
        <f>'PO analyseblad'!O348</f>
        <v>0</v>
      </c>
      <c r="R355" s="222">
        <f>'PO analyseblad'!P348</f>
        <v>0.3</v>
      </c>
      <c r="S355" s="223">
        <f>'PO analyseblad'!Q348</f>
        <v>0</v>
      </c>
      <c r="T355" s="224"/>
      <c r="U355" s="225">
        <f>'PO analyseblad'!R348</f>
        <v>0</v>
      </c>
      <c r="V355" s="226" t="b">
        <f>'PO analyseblad'!S348</f>
        <v>0</v>
      </c>
      <c r="W355" s="207"/>
      <c r="X355" s="227">
        <f>Invulblad!L350</f>
        <v>0</v>
      </c>
      <c r="Y355" s="228">
        <f>Invulblad!M350</f>
        <v>0</v>
      </c>
      <c r="Z355" s="229">
        <f>Invulblad!N350</f>
        <v>0</v>
      </c>
      <c r="AA355" s="211"/>
      <c r="AB355" s="212">
        <f>Invulblad!O350</f>
        <v>0</v>
      </c>
    </row>
    <row r="356" spans="2:28" s="85" customFormat="1" ht="12.75" customHeight="1" x14ac:dyDescent="0.25">
      <c r="B356" s="213">
        <f>Invulblad!B351</f>
        <v>347</v>
      </c>
      <c r="C356" s="214">
        <f>Invulblad!C351</f>
        <v>0</v>
      </c>
      <c r="D356" s="214">
        <f>Invulblad!D351</f>
        <v>0</v>
      </c>
      <c r="E356" s="215">
        <f>Invulblad!E351</f>
        <v>0</v>
      </c>
      <c r="F356" s="215">
        <f>Invulblad!F351</f>
        <v>0</v>
      </c>
      <c r="G356" s="215">
        <f>Invulblad!G351</f>
        <v>0</v>
      </c>
      <c r="H356" s="216">
        <f>Invulblad!H351</f>
        <v>0</v>
      </c>
      <c r="I356" s="217">
        <f>Invulblad!I351</f>
        <v>0</v>
      </c>
      <c r="J356" s="198"/>
      <c r="K356" s="218">
        <f>'PO analyseblad'!J349</f>
        <v>0</v>
      </c>
      <c r="L356" s="219" t="b">
        <f>'PO analyseblad'!K349</f>
        <v>0</v>
      </c>
      <c r="M356" s="220">
        <f>'PO analyseblad'!L349</f>
        <v>0.7</v>
      </c>
      <c r="N356" s="221">
        <f>'PO analyseblad'!M349</f>
        <v>0</v>
      </c>
      <c r="O356" s="203"/>
      <c r="P356" s="218">
        <f>'PO analyseblad'!N349</f>
        <v>0</v>
      </c>
      <c r="Q356" s="222" t="b">
        <f>'PO analyseblad'!O349</f>
        <v>0</v>
      </c>
      <c r="R356" s="222">
        <f>'PO analyseblad'!P349</f>
        <v>0.3</v>
      </c>
      <c r="S356" s="223">
        <f>'PO analyseblad'!Q349</f>
        <v>0</v>
      </c>
      <c r="T356" s="224"/>
      <c r="U356" s="225">
        <f>'PO analyseblad'!R349</f>
        <v>0</v>
      </c>
      <c r="V356" s="226" t="b">
        <f>'PO analyseblad'!S349</f>
        <v>0</v>
      </c>
      <c r="W356" s="207"/>
      <c r="X356" s="227">
        <f>Invulblad!L351</f>
        <v>0</v>
      </c>
      <c r="Y356" s="228">
        <f>Invulblad!M351</f>
        <v>0</v>
      </c>
      <c r="Z356" s="229">
        <f>Invulblad!N351</f>
        <v>0</v>
      </c>
      <c r="AA356" s="211"/>
      <c r="AB356" s="212">
        <f>Invulblad!O351</f>
        <v>0</v>
      </c>
    </row>
    <row r="357" spans="2:28" s="85" customFormat="1" ht="12.75" customHeight="1" x14ac:dyDescent="0.25">
      <c r="B357" s="213">
        <f>Invulblad!B352</f>
        <v>348</v>
      </c>
      <c r="C357" s="214">
        <f>Invulblad!C352</f>
        <v>0</v>
      </c>
      <c r="D357" s="214">
        <f>Invulblad!D352</f>
        <v>0</v>
      </c>
      <c r="E357" s="215">
        <f>Invulblad!E352</f>
        <v>0</v>
      </c>
      <c r="F357" s="215">
        <f>Invulblad!F352</f>
        <v>0</v>
      </c>
      <c r="G357" s="215">
        <f>Invulblad!G352</f>
        <v>0</v>
      </c>
      <c r="H357" s="216">
        <f>Invulblad!H352</f>
        <v>0</v>
      </c>
      <c r="I357" s="217">
        <f>Invulblad!I352</f>
        <v>0</v>
      </c>
      <c r="J357" s="198"/>
      <c r="K357" s="218">
        <f>'PO analyseblad'!J350</f>
        <v>0</v>
      </c>
      <c r="L357" s="219" t="b">
        <f>'PO analyseblad'!K350</f>
        <v>0</v>
      </c>
      <c r="M357" s="220">
        <f>'PO analyseblad'!L350</f>
        <v>0.7</v>
      </c>
      <c r="N357" s="221">
        <f>'PO analyseblad'!M350</f>
        <v>0</v>
      </c>
      <c r="O357" s="203"/>
      <c r="P357" s="218">
        <f>'PO analyseblad'!N350</f>
        <v>0</v>
      </c>
      <c r="Q357" s="222" t="b">
        <f>'PO analyseblad'!O350</f>
        <v>0</v>
      </c>
      <c r="R357" s="222">
        <f>'PO analyseblad'!P350</f>
        <v>0.3</v>
      </c>
      <c r="S357" s="223">
        <f>'PO analyseblad'!Q350</f>
        <v>0</v>
      </c>
      <c r="T357" s="224"/>
      <c r="U357" s="225">
        <f>'PO analyseblad'!R350</f>
        <v>0</v>
      </c>
      <c r="V357" s="226" t="b">
        <f>'PO analyseblad'!S350</f>
        <v>0</v>
      </c>
      <c r="W357" s="207"/>
      <c r="X357" s="227">
        <f>Invulblad!L352</f>
        <v>0</v>
      </c>
      <c r="Y357" s="228">
        <f>Invulblad!M352</f>
        <v>0</v>
      </c>
      <c r="Z357" s="229">
        <f>Invulblad!N352</f>
        <v>0</v>
      </c>
      <c r="AA357" s="211"/>
      <c r="AB357" s="212">
        <f>Invulblad!O352</f>
        <v>0</v>
      </c>
    </row>
    <row r="358" spans="2:28" s="85" customFormat="1" ht="12.75" customHeight="1" x14ac:dyDescent="0.25">
      <c r="B358" s="213">
        <f>Invulblad!B353</f>
        <v>349</v>
      </c>
      <c r="C358" s="214">
        <f>Invulblad!C353</f>
        <v>0</v>
      </c>
      <c r="D358" s="214">
        <f>Invulblad!D353</f>
        <v>0</v>
      </c>
      <c r="E358" s="215">
        <f>Invulblad!E353</f>
        <v>0</v>
      </c>
      <c r="F358" s="215">
        <f>Invulblad!F353</f>
        <v>0</v>
      </c>
      <c r="G358" s="215">
        <f>Invulblad!G353</f>
        <v>0</v>
      </c>
      <c r="H358" s="216">
        <f>Invulblad!H353</f>
        <v>0</v>
      </c>
      <c r="I358" s="217">
        <f>Invulblad!I353</f>
        <v>0</v>
      </c>
      <c r="J358" s="198"/>
      <c r="K358" s="218">
        <f>'PO analyseblad'!J351</f>
        <v>0</v>
      </c>
      <c r="L358" s="219" t="b">
        <f>'PO analyseblad'!K351</f>
        <v>0</v>
      </c>
      <c r="M358" s="220">
        <f>'PO analyseblad'!L351</f>
        <v>0.7</v>
      </c>
      <c r="N358" s="221">
        <f>'PO analyseblad'!M351</f>
        <v>0</v>
      </c>
      <c r="O358" s="203"/>
      <c r="P358" s="218">
        <f>'PO analyseblad'!N351</f>
        <v>0</v>
      </c>
      <c r="Q358" s="222" t="b">
        <f>'PO analyseblad'!O351</f>
        <v>0</v>
      </c>
      <c r="R358" s="222">
        <f>'PO analyseblad'!P351</f>
        <v>0.3</v>
      </c>
      <c r="S358" s="223">
        <f>'PO analyseblad'!Q351</f>
        <v>0</v>
      </c>
      <c r="T358" s="224"/>
      <c r="U358" s="225">
        <f>'PO analyseblad'!R351</f>
        <v>0</v>
      </c>
      <c r="V358" s="226" t="b">
        <f>'PO analyseblad'!S351</f>
        <v>0</v>
      </c>
      <c r="W358" s="207"/>
      <c r="X358" s="227">
        <f>Invulblad!L353</f>
        <v>0</v>
      </c>
      <c r="Y358" s="228">
        <f>Invulblad!M353</f>
        <v>0</v>
      </c>
      <c r="Z358" s="229">
        <f>Invulblad!N353</f>
        <v>0</v>
      </c>
      <c r="AA358" s="211"/>
      <c r="AB358" s="212">
        <f>Invulblad!O353</f>
        <v>0</v>
      </c>
    </row>
    <row r="359" spans="2:28" s="85" customFormat="1" ht="12.75" customHeight="1" x14ac:dyDescent="0.25">
      <c r="B359" s="213">
        <f>Invulblad!B354</f>
        <v>350</v>
      </c>
      <c r="C359" s="214">
        <f>Invulblad!C354</f>
        <v>0</v>
      </c>
      <c r="D359" s="214">
        <f>Invulblad!D354</f>
        <v>0</v>
      </c>
      <c r="E359" s="215">
        <f>Invulblad!E354</f>
        <v>0</v>
      </c>
      <c r="F359" s="215">
        <f>Invulblad!F354</f>
        <v>0</v>
      </c>
      <c r="G359" s="215">
        <f>Invulblad!G354</f>
        <v>0</v>
      </c>
      <c r="H359" s="216">
        <f>Invulblad!H354</f>
        <v>0</v>
      </c>
      <c r="I359" s="217">
        <f>Invulblad!I354</f>
        <v>0</v>
      </c>
      <c r="J359" s="198"/>
      <c r="K359" s="218">
        <f>'PO analyseblad'!J352</f>
        <v>0</v>
      </c>
      <c r="L359" s="219" t="b">
        <f>'PO analyseblad'!K352</f>
        <v>0</v>
      </c>
      <c r="M359" s="220">
        <f>'PO analyseblad'!L352</f>
        <v>0.7</v>
      </c>
      <c r="N359" s="221">
        <f>'PO analyseblad'!M352</f>
        <v>0</v>
      </c>
      <c r="O359" s="203"/>
      <c r="P359" s="218">
        <f>'PO analyseblad'!N352</f>
        <v>0</v>
      </c>
      <c r="Q359" s="222" t="b">
        <f>'PO analyseblad'!O352</f>
        <v>0</v>
      </c>
      <c r="R359" s="222">
        <f>'PO analyseblad'!P352</f>
        <v>0.3</v>
      </c>
      <c r="S359" s="223">
        <f>'PO analyseblad'!Q352</f>
        <v>0</v>
      </c>
      <c r="T359" s="224"/>
      <c r="U359" s="225">
        <f>'PO analyseblad'!R352</f>
        <v>0</v>
      </c>
      <c r="V359" s="226" t="b">
        <f>'PO analyseblad'!S352</f>
        <v>0</v>
      </c>
      <c r="W359" s="207"/>
      <c r="X359" s="227">
        <f>Invulblad!L354</f>
        <v>0</v>
      </c>
      <c r="Y359" s="228">
        <f>Invulblad!M354</f>
        <v>0</v>
      </c>
      <c r="Z359" s="229">
        <f>Invulblad!N354</f>
        <v>0</v>
      </c>
      <c r="AA359" s="211"/>
      <c r="AB359" s="212">
        <f>Invulblad!O354</f>
        <v>0</v>
      </c>
    </row>
    <row r="360" spans="2:28" s="85" customFormat="1" ht="12.75" customHeight="1" x14ac:dyDescent="0.25">
      <c r="B360" s="213">
        <f>Invulblad!B355</f>
        <v>351</v>
      </c>
      <c r="C360" s="214">
        <f>Invulblad!C355</f>
        <v>0</v>
      </c>
      <c r="D360" s="214">
        <f>Invulblad!D355</f>
        <v>0</v>
      </c>
      <c r="E360" s="215">
        <f>Invulblad!E355</f>
        <v>0</v>
      </c>
      <c r="F360" s="215">
        <f>Invulblad!F355</f>
        <v>0</v>
      </c>
      <c r="G360" s="215">
        <f>Invulblad!G355</f>
        <v>0</v>
      </c>
      <c r="H360" s="216">
        <f>Invulblad!H355</f>
        <v>0</v>
      </c>
      <c r="I360" s="217">
        <f>Invulblad!I355</f>
        <v>0</v>
      </c>
      <c r="J360" s="198"/>
      <c r="K360" s="218">
        <f>'PO analyseblad'!J353</f>
        <v>0</v>
      </c>
      <c r="L360" s="219" t="b">
        <f>'PO analyseblad'!K353</f>
        <v>0</v>
      </c>
      <c r="M360" s="220">
        <f>'PO analyseblad'!L353</f>
        <v>0.7</v>
      </c>
      <c r="N360" s="221">
        <f>'PO analyseblad'!M353</f>
        <v>0</v>
      </c>
      <c r="O360" s="203"/>
      <c r="P360" s="218">
        <f>'PO analyseblad'!N353</f>
        <v>0</v>
      </c>
      <c r="Q360" s="222" t="b">
        <f>'PO analyseblad'!O353</f>
        <v>0</v>
      </c>
      <c r="R360" s="222">
        <f>'PO analyseblad'!P353</f>
        <v>0.3</v>
      </c>
      <c r="S360" s="223">
        <f>'PO analyseblad'!Q353</f>
        <v>0</v>
      </c>
      <c r="T360" s="224"/>
      <c r="U360" s="225">
        <f>'PO analyseblad'!R353</f>
        <v>0</v>
      </c>
      <c r="V360" s="226" t="b">
        <f>'PO analyseblad'!S353</f>
        <v>0</v>
      </c>
      <c r="W360" s="207"/>
      <c r="X360" s="227">
        <f>Invulblad!L355</f>
        <v>0</v>
      </c>
      <c r="Y360" s="228">
        <f>Invulblad!M355</f>
        <v>0</v>
      </c>
      <c r="Z360" s="229">
        <f>Invulblad!N355</f>
        <v>0</v>
      </c>
      <c r="AA360" s="211"/>
      <c r="AB360" s="212">
        <f>Invulblad!O355</f>
        <v>0</v>
      </c>
    </row>
    <row r="361" spans="2:28" s="85" customFormat="1" ht="12.75" customHeight="1" x14ac:dyDescent="0.25">
      <c r="B361" s="213">
        <f>Invulblad!B356</f>
        <v>352</v>
      </c>
      <c r="C361" s="214">
        <f>Invulblad!C356</f>
        <v>0</v>
      </c>
      <c r="D361" s="214">
        <f>Invulblad!D356</f>
        <v>0</v>
      </c>
      <c r="E361" s="215">
        <f>Invulblad!E356</f>
        <v>0</v>
      </c>
      <c r="F361" s="215">
        <f>Invulblad!F356</f>
        <v>0</v>
      </c>
      <c r="G361" s="215">
        <f>Invulblad!G356</f>
        <v>0</v>
      </c>
      <c r="H361" s="216">
        <f>Invulblad!H356</f>
        <v>0</v>
      </c>
      <c r="I361" s="217">
        <f>Invulblad!I356</f>
        <v>0</v>
      </c>
      <c r="J361" s="198"/>
      <c r="K361" s="218">
        <f>'PO analyseblad'!J354</f>
        <v>0</v>
      </c>
      <c r="L361" s="219" t="b">
        <f>'PO analyseblad'!K354</f>
        <v>0</v>
      </c>
      <c r="M361" s="220">
        <f>'PO analyseblad'!L354</f>
        <v>0.7</v>
      </c>
      <c r="N361" s="221">
        <f>'PO analyseblad'!M354</f>
        <v>0</v>
      </c>
      <c r="O361" s="203"/>
      <c r="P361" s="218">
        <f>'PO analyseblad'!N354</f>
        <v>0</v>
      </c>
      <c r="Q361" s="222" t="b">
        <f>'PO analyseblad'!O354</f>
        <v>0</v>
      </c>
      <c r="R361" s="222">
        <f>'PO analyseblad'!P354</f>
        <v>0.3</v>
      </c>
      <c r="S361" s="223">
        <f>'PO analyseblad'!Q354</f>
        <v>0</v>
      </c>
      <c r="T361" s="224"/>
      <c r="U361" s="225">
        <f>'PO analyseblad'!R354</f>
        <v>0</v>
      </c>
      <c r="V361" s="226" t="b">
        <f>'PO analyseblad'!S354</f>
        <v>0</v>
      </c>
      <c r="W361" s="207"/>
      <c r="X361" s="227">
        <f>Invulblad!L356</f>
        <v>0</v>
      </c>
      <c r="Y361" s="228">
        <f>Invulblad!M356</f>
        <v>0</v>
      </c>
      <c r="Z361" s="229">
        <f>Invulblad!N356</f>
        <v>0</v>
      </c>
      <c r="AA361" s="211"/>
      <c r="AB361" s="212">
        <f>Invulblad!O356</f>
        <v>0</v>
      </c>
    </row>
    <row r="362" spans="2:28" s="85" customFormat="1" ht="12.75" customHeight="1" x14ac:dyDescent="0.25">
      <c r="B362" s="213">
        <f>Invulblad!B357</f>
        <v>353</v>
      </c>
      <c r="C362" s="214">
        <f>Invulblad!C357</f>
        <v>0</v>
      </c>
      <c r="D362" s="214">
        <f>Invulblad!D357</f>
        <v>0</v>
      </c>
      <c r="E362" s="215">
        <f>Invulblad!E357</f>
        <v>0</v>
      </c>
      <c r="F362" s="215">
        <f>Invulblad!F357</f>
        <v>0</v>
      </c>
      <c r="G362" s="215">
        <f>Invulblad!G357</f>
        <v>0</v>
      </c>
      <c r="H362" s="216">
        <f>Invulblad!H357</f>
        <v>0</v>
      </c>
      <c r="I362" s="217">
        <f>Invulblad!I357</f>
        <v>0</v>
      </c>
      <c r="J362" s="198"/>
      <c r="K362" s="218">
        <f>'PO analyseblad'!J355</f>
        <v>0</v>
      </c>
      <c r="L362" s="219" t="b">
        <f>'PO analyseblad'!K355</f>
        <v>0</v>
      </c>
      <c r="M362" s="220">
        <f>'PO analyseblad'!L355</f>
        <v>0.7</v>
      </c>
      <c r="N362" s="221">
        <f>'PO analyseblad'!M355</f>
        <v>0</v>
      </c>
      <c r="O362" s="203"/>
      <c r="P362" s="218">
        <f>'PO analyseblad'!N355</f>
        <v>0</v>
      </c>
      <c r="Q362" s="222" t="b">
        <f>'PO analyseblad'!O355</f>
        <v>0</v>
      </c>
      <c r="R362" s="222">
        <f>'PO analyseblad'!P355</f>
        <v>0.3</v>
      </c>
      <c r="S362" s="223">
        <f>'PO analyseblad'!Q355</f>
        <v>0</v>
      </c>
      <c r="T362" s="224"/>
      <c r="U362" s="225">
        <f>'PO analyseblad'!R355</f>
        <v>0</v>
      </c>
      <c r="V362" s="226" t="b">
        <f>'PO analyseblad'!S355</f>
        <v>0</v>
      </c>
      <c r="W362" s="207"/>
      <c r="X362" s="227">
        <f>Invulblad!L357</f>
        <v>0</v>
      </c>
      <c r="Y362" s="228">
        <f>Invulblad!M357</f>
        <v>0</v>
      </c>
      <c r="Z362" s="229">
        <f>Invulblad!N357</f>
        <v>0</v>
      </c>
      <c r="AA362" s="211"/>
      <c r="AB362" s="212">
        <f>Invulblad!O357</f>
        <v>0</v>
      </c>
    </row>
    <row r="363" spans="2:28" s="85" customFormat="1" ht="12.75" customHeight="1" x14ac:dyDescent="0.25">
      <c r="B363" s="213">
        <f>Invulblad!B358</f>
        <v>354</v>
      </c>
      <c r="C363" s="214">
        <f>Invulblad!C358</f>
        <v>0</v>
      </c>
      <c r="D363" s="214">
        <f>Invulblad!D358</f>
        <v>0</v>
      </c>
      <c r="E363" s="215">
        <f>Invulblad!E358</f>
        <v>0</v>
      </c>
      <c r="F363" s="215">
        <f>Invulblad!F358</f>
        <v>0</v>
      </c>
      <c r="G363" s="215">
        <f>Invulblad!G358</f>
        <v>0</v>
      </c>
      <c r="H363" s="216">
        <f>Invulblad!H358</f>
        <v>0</v>
      </c>
      <c r="I363" s="217">
        <f>Invulblad!I358</f>
        <v>0</v>
      </c>
      <c r="J363" s="198"/>
      <c r="K363" s="218">
        <f>'PO analyseblad'!J356</f>
        <v>0</v>
      </c>
      <c r="L363" s="219" t="b">
        <f>'PO analyseblad'!K356</f>
        <v>0</v>
      </c>
      <c r="M363" s="220">
        <f>'PO analyseblad'!L356</f>
        <v>0.7</v>
      </c>
      <c r="N363" s="221">
        <f>'PO analyseblad'!M356</f>
        <v>0</v>
      </c>
      <c r="O363" s="203"/>
      <c r="P363" s="218">
        <f>'PO analyseblad'!N356</f>
        <v>0</v>
      </c>
      <c r="Q363" s="222" t="b">
        <f>'PO analyseblad'!O356</f>
        <v>0</v>
      </c>
      <c r="R363" s="222">
        <f>'PO analyseblad'!P356</f>
        <v>0.3</v>
      </c>
      <c r="S363" s="223">
        <f>'PO analyseblad'!Q356</f>
        <v>0</v>
      </c>
      <c r="T363" s="224"/>
      <c r="U363" s="225">
        <f>'PO analyseblad'!R356</f>
        <v>0</v>
      </c>
      <c r="V363" s="226" t="b">
        <f>'PO analyseblad'!S356</f>
        <v>0</v>
      </c>
      <c r="W363" s="207"/>
      <c r="X363" s="227">
        <f>Invulblad!L358</f>
        <v>0</v>
      </c>
      <c r="Y363" s="228">
        <f>Invulblad!M358</f>
        <v>0</v>
      </c>
      <c r="Z363" s="229">
        <f>Invulblad!N358</f>
        <v>0</v>
      </c>
      <c r="AA363" s="211"/>
      <c r="AB363" s="212">
        <f>Invulblad!O358</f>
        <v>0</v>
      </c>
    </row>
    <row r="364" spans="2:28" s="85" customFormat="1" ht="12.75" customHeight="1" x14ac:dyDescent="0.25">
      <c r="B364" s="213">
        <f>Invulblad!B359</f>
        <v>355</v>
      </c>
      <c r="C364" s="214">
        <f>Invulblad!C359</f>
        <v>0</v>
      </c>
      <c r="D364" s="214">
        <f>Invulblad!D359</f>
        <v>0</v>
      </c>
      <c r="E364" s="215">
        <f>Invulblad!E359</f>
        <v>0</v>
      </c>
      <c r="F364" s="215">
        <f>Invulblad!F359</f>
        <v>0</v>
      </c>
      <c r="G364" s="215">
        <f>Invulblad!G359</f>
        <v>0</v>
      </c>
      <c r="H364" s="216">
        <f>Invulblad!H359</f>
        <v>0</v>
      </c>
      <c r="I364" s="217">
        <f>Invulblad!I359</f>
        <v>0</v>
      </c>
      <c r="J364" s="198"/>
      <c r="K364" s="218">
        <f>'PO analyseblad'!J357</f>
        <v>0</v>
      </c>
      <c r="L364" s="219" t="b">
        <f>'PO analyseblad'!K357</f>
        <v>0</v>
      </c>
      <c r="M364" s="220">
        <f>'PO analyseblad'!L357</f>
        <v>0.7</v>
      </c>
      <c r="N364" s="221">
        <f>'PO analyseblad'!M357</f>
        <v>0</v>
      </c>
      <c r="O364" s="203"/>
      <c r="P364" s="218">
        <f>'PO analyseblad'!N357</f>
        <v>0</v>
      </c>
      <c r="Q364" s="222" t="b">
        <f>'PO analyseblad'!O357</f>
        <v>0</v>
      </c>
      <c r="R364" s="222">
        <f>'PO analyseblad'!P357</f>
        <v>0.3</v>
      </c>
      <c r="S364" s="223">
        <f>'PO analyseblad'!Q357</f>
        <v>0</v>
      </c>
      <c r="T364" s="224"/>
      <c r="U364" s="225">
        <f>'PO analyseblad'!R357</f>
        <v>0</v>
      </c>
      <c r="V364" s="226" t="b">
        <f>'PO analyseblad'!S357</f>
        <v>0</v>
      </c>
      <c r="W364" s="207"/>
      <c r="X364" s="227">
        <f>Invulblad!L359</f>
        <v>0</v>
      </c>
      <c r="Y364" s="228">
        <f>Invulblad!M359</f>
        <v>0</v>
      </c>
      <c r="Z364" s="229">
        <f>Invulblad!N359</f>
        <v>0</v>
      </c>
      <c r="AA364" s="211"/>
      <c r="AB364" s="212">
        <f>Invulblad!O359</f>
        <v>0</v>
      </c>
    </row>
    <row r="365" spans="2:28" s="85" customFormat="1" ht="12.75" customHeight="1" x14ac:dyDescent="0.25">
      <c r="B365" s="213">
        <f>Invulblad!B360</f>
        <v>356</v>
      </c>
      <c r="C365" s="214">
        <f>Invulblad!C360</f>
        <v>0</v>
      </c>
      <c r="D365" s="214">
        <f>Invulblad!D360</f>
        <v>0</v>
      </c>
      <c r="E365" s="215">
        <f>Invulblad!E360</f>
        <v>0</v>
      </c>
      <c r="F365" s="215">
        <f>Invulblad!F360</f>
        <v>0</v>
      </c>
      <c r="G365" s="215">
        <f>Invulblad!G360</f>
        <v>0</v>
      </c>
      <c r="H365" s="216">
        <f>Invulblad!H360</f>
        <v>0</v>
      </c>
      <c r="I365" s="217">
        <f>Invulblad!I360</f>
        <v>0</v>
      </c>
      <c r="J365" s="198"/>
      <c r="K365" s="218">
        <f>'PO analyseblad'!J358</f>
        <v>0</v>
      </c>
      <c r="L365" s="219" t="b">
        <f>'PO analyseblad'!K358</f>
        <v>0</v>
      </c>
      <c r="M365" s="220">
        <f>'PO analyseblad'!L358</f>
        <v>0.7</v>
      </c>
      <c r="N365" s="221">
        <f>'PO analyseblad'!M358</f>
        <v>0</v>
      </c>
      <c r="O365" s="203"/>
      <c r="P365" s="218">
        <f>'PO analyseblad'!N358</f>
        <v>0</v>
      </c>
      <c r="Q365" s="222" t="b">
        <f>'PO analyseblad'!O358</f>
        <v>0</v>
      </c>
      <c r="R365" s="222">
        <f>'PO analyseblad'!P358</f>
        <v>0.3</v>
      </c>
      <c r="S365" s="223">
        <f>'PO analyseblad'!Q358</f>
        <v>0</v>
      </c>
      <c r="T365" s="224"/>
      <c r="U365" s="225">
        <f>'PO analyseblad'!R358</f>
        <v>0</v>
      </c>
      <c r="V365" s="226" t="b">
        <f>'PO analyseblad'!S358</f>
        <v>0</v>
      </c>
      <c r="W365" s="207"/>
      <c r="X365" s="227">
        <f>Invulblad!L360</f>
        <v>0</v>
      </c>
      <c r="Y365" s="228">
        <f>Invulblad!M360</f>
        <v>0</v>
      </c>
      <c r="Z365" s="229">
        <f>Invulblad!N360</f>
        <v>0</v>
      </c>
      <c r="AA365" s="211"/>
      <c r="AB365" s="212">
        <f>Invulblad!O360</f>
        <v>0</v>
      </c>
    </row>
    <row r="366" spans="2:28" s="85" customFormat="1" ht="12.75" customHeight="1" x14ac:dyDescent="0.25">
      <c r="B366" s="213">
        <f>Invulblad!B361</f>
        <v>357</v>
      </c>
      <c r="C366" s="214">
        <f>Invulblad!C361</f>
        <v>0</v>
      </c>
      <c r="D366" s="214">
        <f>Invulblad!D361</f>
        <v>0</v>
      </c>
      <c r="E366" s="215">
        <f>Invulblad!E361</f>
        <v>0</v>
      </c>
      <c r="F366" s="215">
        <f>Invulblad!F361</f>
        <v>0</v>
      </c>
      <c r="G366" s="215">
        <f>Invulblad!G361</f>
        <v>0</v>
      </c>
      <c r="H366" s="216">
        <f>Invulblad!H361</f>
        <v>0</v>
      </c>
      <c r="I366" s="217">
        <f>Invulblad!I361</f>
        <v>0</v>
      </c>
      <c r="J366" s="198"/>
      <c r="K366" s="218">
        <f>'PO analyseblad'!J359</f>
        <v>0</v>
      </c>
      <c r="L366" s="219" t="b">
        <f>'PO analyseblad'!K359</f>
        <v>0</v>
      </c>
      <c r="M366" s="220">
        <f>'PO analyseblad'!L359</f>
        <v>0.7</v>
      </c>
      <c r="N366" s="221">
        <f>'PO analyseblad'!M359</f>
        <v>0</v>
      </c>
      <c r="O366" s="203"/>
      <c r="P366" s="218">
        <f>'PO analyseblad'!N359</f>
        <v>0</v>
      </c>
      <c r="Q366" s="222" t="b">
        <f>'PO analyseblad'!O359</f>
        <v>0</v>
      </c>
      <c r="R366" s="222">
        <f>'PO analyseblad'!P359</f>
        <v>0.3</v>
      </c>
      <c r="S366" s="223">
        <f>'PO analyseblad'!Q359</f>
        <v>0</v>
      </c>
      <c r="T366" s="224"/>
      <c r="U366" s="225">
        <f>'PO analyseblad'!R359</f>
        <v>0</v>
      </c>
      <c r="V366" s="226" t="b">
        <f>'PO analyseblad'!S359</f>
        <v>0</v>
      </c>
      <c r="W366" s="207"/>
      <c r="X366" s="227">
        <f>Invulblad!L361</f>
        <v>0</v>
      </c>
      <c r="Y366" s="228">
        <f>Invulblad!M361</f>
        <v>0</v>
      </c>
      <c r="Z366" s="229">
        <f>Invulblad!N361</f>
        <v>0</v>
      </c>
      <c r="AA366" s="211"/>
      <c r="AB366" s="212">
        <f>Invulblad!O361</f>
        <v>0</v>
      </c>
    </row>
    <row r="367" spans="2:28" s="85" customFormat="1" ht="12.75" customHeight="1" x14ac:dyDescent="0.25">
      <c r="B367" s="213">
        <f>Invulblad!B362</f>
        <v>358</v>
      </c>
      <c r="C367" s="214">
        <f>Invulblad!C362</f>
        <v>0</v>
      </c>
      <c r="D367" s="214">
        <f>Invulblad!D362</f>
        <v>0</v>
      </c>
      <c r="E367" s="215">
        <f>Invulblad!E362</f>
        <v>0</v>
      </c>
      <c r="F367" s="215">
        <f>Invulblad!F362</f>
        <v>0</v>
      </c>
      <c r="G367" s="215">
        <f>Invulblad!G362</f>
        <v>0</v>
      </c>
      <c r="H367" s="216">
        <f>Invulblad!H362</f>
        <v>0</v>
      </c>
      <c r="I367" s="217">
        <f>Invulblad!I362</f>
        <v>0</v>
      </c>
      <c r="J367" s="198"/>
      <c r="K367" s="218">
        <f>'PO analyseblad'!J360</f>
        <v>0</v>
      </c>
      <c r="L367" s="219" t="b">
        <f>'PO analyseblad'!K360</f>
        <v>0</v>
      </c>
      <c r="M367" s="220">
        <f>'PO analyseblad'!L360</f>
        <v>0.7</v>
      </c>
      <c r="N367" s="221">
        <f>'PO analyseblad'!M360</f>
        <v>0</v>
      </c>
      <c r="O367" s="203"/>
      <c r="P367" s="218">
        <f>'PO analyseblad'!N360</f>
        <v>0</v>
      </c>
      <c r="Q367" s="222" t="b">
        <f>'PO analyseblad'!O360</f>
        <v>0</v>
      </c>
      <c r="R367" s="222">
        <f>'PO analyseblad'!P360</f>
        <v>0.3</v>
      </c>
      <c r="S367" s="223">
        <f>'PO analyseblad'!Q360</f>
        <v>0</v>
      </c>
      <c r="T367" s="224"/>
      <c r="U367" s="225">
        <f>'PO analyseblad'!R360</f>
        <v>0</v>
      </c>
      <c r="V367" s="226" t="b">
        <f>'PO analyseblad'!S360</f>
        <v>0</v>
      </c>
      <c r="W367" s="207"/>
      <c r="X367" s="227">
        <f>Invulblad!L362</f>
        <v>0</v>
      </c>
      <c r="Y367" s="228">
        <f>Invulblad!M362</f>
        <v>0</v>
      </c>
      <c r="Z367" s="229">
        <f>Invulblad!N362</f>
        <v>0</v>
      </c>
      <c r="AA367" s="211"/>
      <c r="AB367" s="212">
        <f>Invulblad!O362</f>
        <v>0</v>
      </c>
    </row>
    <row r="368" spans="2:28" s="85" customFormat="1" ht="12.75" customHeight="1" x14ac:dyDescent="0.25">
      <c r="B368" s="213">
        <f>Invulblad!B363</f>
        <v>359</v>
      </c>
      <c r="C368" s="214">
        <f>Invulblad!C363</f>
        <v>0</v>
      </c>
      <c r="D368" s="214">
        <f>Invulblad!D363</f>
        <v>0</v>
      </c>
      <c r="E368" s="215">
        <f>Invulblad!E363</f>
        <v>0</v>
      </c>
      <c r="F368" s="215">
        <f>Invulblad!F363</f>
        <v>0</v>
      </c>
      <c r="G368" s="215">
        <f>Invulblad!G363</f>
        <v>0</v>
      </c>
      <c r="H368" s="216">
        <f>Invulblad!H363</f>
        <v>0</v>
      </c>
      <c r="I368" s="217">
        <f>Invulblad!I363</f>
        <v>0</v>
      </c>
      <c r="J368" s="198"/>
      <c r="K368" s="218">
        <f>'PO analyseblad'!J361</f>
        <v>0</v>
      </c>
      <c r="L368" s="219" t="b">
        <f>'PO analyseblad'!K361</f>
        <v>0</v>
      </c>
      <c r="M368" s="220">
        <f>'PO analyseblad'!L361</f>
        <v>0.7</v>
      </c>
      <c r="N368" s="221">
        <f>'PO analyseblad'!M361</f>
        <v>0</v>
      </c>
      <c r="O368" s="203"/>
      <c r="P368" s="218">
        <f>'PO analyseblad'!N361</f>
        <v>0</v>
      </c>
      <c r="Q368" s="222" t="b">
        <f>'PO analyseblad'!O361</f>
        <v>0</v>
      </c>
      <c r="R368" s="222">
        <f>'PO analyseblad'!P361</f>
        <v>0.3</v>
      </c>
      <c r="S368" s="223">
        <f>'PO analyseblad'!Q361</f>
        <v>0</v>
      </c>
      <c r="T368" s="224"/>
      <c r="U368" s="225">
        <f>'PO analyseblad'!R361</f>
        <v>0</v>
      </c>
      <c r="V368" s="226" t="b">
        <f>'PO analyseblad'!S361</f>
        <v>0</v>
      </c>
      <c r="W368" s="207"/>
      <c r="X368" s="227">
        <f>Invulblad!L363</f>
        <v>0</v>
      </c>
      <c r="Y368" s="228">
        <f>Invulblad!M363</f>
        <v>0</v>
      </c>
      <c r="Z368" s="229">
        <f>Invulblad!N363</f>
        <v>0</v>
      </c>
      <c r="AA368" s="211"/>
      <c r="AB368" s="212">
        <f>Invulblad!O363</f>
        <v>0</v>
      </c>
    </row>
    <row r="369" spans="2:28" s="85" customFormat="1" ht="12.75" customHeight="1" x14ac:dyDescent="0.25">
      <c r="B369" s="213">
        <f>Invulblad!B364</f>
        <v>360</v>
      </c>
      <c r="C369" s="214">
        <f>Invulblad!C364</f>
        <v>0</v>
      </c>
      <c r="D369" s="214">
        <f>Invulblad!D364</f>
        <v>0</v>
      </c>
      <c r="E369" s="215">
        <f>Invulblad!E364</f>
        <v>0</v>
      </c>
      <c r="F369" s="215">
        <f>Invulblad!F364</f>
        <v>0</v>
      </c>
      <c r="G369" s="215">
        <f>Invulblad!G364</f>
        <v>0</v>
      </c>
      <c r="H369" s="216">
        <f>Invulblad!H364</f>
        <v>0</v>
      </c>
      <c r="I369" s="217">
        <f>Invulblad!I364</f>
        <v>0</v>
      </c>
      <c r="J369" s="198"/>
      <c r="K369" s="218">
        <f>'PO analyseblad'!J362</f>
        <v>0</v>
      </c>
      <c r="L369" s="219" t="b">
        <f>'PO analyseblad'!K362</f>
        <v>0</v>
      </c>
      <c r="M369" s="220">
        <f>'PO analyseblad'!L362</f>
        <v>0.7</v>
      </c>
      <c r="N369" s="221">
        <f>'PO analyseblad'!M362</f>
        <v>0</v>
      </c>
      <c r="O369" s="203"/>
      <c r="P369" s="218">
        <f>'PO analyseblad'!N362</f>
        <v>0</v>
      </c>
      <c r="Q369" s="222" t="b">
        <f>'PO analyseblad'!O362</f>
        <v>0</v>
      </c>
      <c r="R369" s="222">
        <f>'PO analyseblad'!P362</f>
        <v>0.3</v>
      </c>
      <c r="S369" s="223">
        <f>'PO analyseblad'!Q362</f>
        <v>0</v>
      </c>
      <c r="T369" s="224"/>
      <c r="U369" s="225">
        <f>'PO analyseblad'!R362</f>
        <v>0</v>
      </c>
      <c r="V369" s="226" t="b">
        <f>'PO analyseblad'!S362</f>
        <v>0</v>
      </c>
      <c r="W369" s="207"/>
      <c r="X369" s="227">
        <f>Invulblad!L364</f>
        <v>0</v>
      </c>
      <c r="Y369" s="228">
        <f>Invulblad!M364</f>
        <v>0</v>
      </c>
      <c r="Z369" s="229">
        <f>Invulblad!N364</f>
        <v>0</v>
      </c>
      <c r="AA369" s="211"/>
      <c r="AB369" s="212">
        <f>Invulblad!O364</f>
        <v>0</v>
      </c>
    </row>
    <row r="370" spans="2:28" s="85" customFormat="1" ht="12.75" customHeight="1" x14ac:dyDescent="0.25">
      <c r="B370" s="213">
        <f>Invulblad!B365</f>
        <v>361</v>
      </c>
      <c r="C370" s="214">
        <f>Invulblad!C365</f>
        <v>0</v>
      </c>
      <c r="D370" s="214">
        <f>Invulblad!D365</f>
        <v>0</v>
      </c>
      <c r="E370" s="215">
        <f>Invulblad!E365</f>
        <v>0</v>
      </c>
      <c r="F370" s="215">
        <f>Invulblad!F365</f>
        <v>0</v>
      </c>
      <c r="G370" s="215">
        <f>Invulblad!G365</f>
        <v>0</v>
      </c>
      <c r="H370" s="216">
        <f>Invulblad!H365</f>
        <v>0</v>
      </c>
      <c r="I370" s="217">
        <f>Invulblad!I365</f>
        <v>0</v>
      </c>
      <c r="J370" s="198"/>
      <c r="K370" s="218">
        <f>'PO analyseblad'!J363</f>
        <v>0</v>
      </c>
      <c r="L370" s="219" t="b">
        <f>'PO analyseblad'!K363</f>
        <v>0</v>
      </c>
      <c r="M370" s="220">
        <f>'PO analyseblad'!L363</f>
        <v>0.7</v>
      </c>
      <c r="N370" s="221">
        <f>'PO analyseblad'!M363</f>
        <v>0</v>
      </c>
      <c r="O370" s="203"/>
      <c r="P370" s="218">
        <f>'PO analyseblad'!N363</f>
        <v>0</v>
      </c>
      <c r="Q370" s="222" t="b">
        <f>'PO analyseblad'!O363</f>
        <v>0</v>
      </c>
      <c r="R370" s="222">
        <f>'PO analyseblad'!P363</f>
        <v>0.3</v>
      </c>
      <c r="S370" s="223">
        <f>'PO analyseblad'!Q363</f>
        <v>0</v>
      </c>
      <c r="T370" s="224"/>
      <c r="U370" s="225">
        <f>'PO analyseblad'!R363</f>
        <v>0</v>
      </c>
      <c r="V370" s="226" t="b">
        <f>'PO analyseblad'!S363</f>
        <v>0</v>
      </c>
      <c r="W370" s="207"/>
      <c r="X370" s="227">
        <f>Invulblad!L365</f>
        <v>0</v>
      </c>
      <c r="Y370" s="228">
        <f>Invulblad!M365</f>
        <v>0</v>
      </c>
      <c r="Z370" s="229">
        <f>Invulblad!N365</f>
        <v>0</v>
      </c>
      <c r="AA370" s="211"/>
      <c r="AB370" s="212">
        <f>Invulblad!O365</f>
        <v>0</v>
      </c>
    </row>
    <row r="371" spans="2:28" s="85" customFormat="1" ht="12.75" customHeight="1" x14ac:dyDescent="0.25">
      <c r="B371" s="213">
        <f>Invulblad!B366</f>
        <v>362</v>
      </c>
      <c r="C371" s="214">
        <f>Invulblad!C366</f>
        <v>0</v>
      </c>
      <c r="D371" s="214">
        <f>Invulblad!D366</f>
        <v>0</v>
      </c>
      <c r="E371" s="215">
        <f>Invulblad!E366</f>
        <v>0</v>
      </c>
      <c r="F371" s="215">
        <f>Invulblad!F366</f>
        <v>0</v>
      </c>
      <c r="G371" s="215">
        <f>Invulblad!G366</f>
        <v>0</v>
      </c>
      <c r="H371" s="216">
        <f>Invulblad!H366</f>
        <v>0</v>
      </c>
      <c r="I371" s="217">
        <f>Invulblad!I366</f>
        <v>0</v>
      </c>
      <c r="J371" s="198"/>
      <c r="K371" s="218">
        <f>'PO analyseblad'!J364</f>
        <v>0</v>
      </c>
      <c r="L371" s="219" t="b">
        <f>'PO analyseblad'!K364</f>
        <v>0</v>
      </c>
      <c r="M371" s="220">
        <f>'PO analyseblad'!L364</f>
        <v>0.7</v>
      </c>
      <c r="N371" s="221">
        <f>'PO analyseblad'!M364</f>
        <v>0</v>
      </c>
      <c r="O371" s="203"/>
      <c r="P371" s="218">
        <f>'PO analyseblad'!N364</f>
        <v>0</v>
      </c>
      <c r="Q371" s="222" t="b">
        <f>'PO analyseblad'!O364</f>
        <v>0</v>
      </c>
      <c r="R371" s="222">
        <f>'PO analyseblad'!P364</f>
        <v>0.3</v>
      </c>
      <c r="S371" s="223">
        <f>'PO analyseblad'!Q364</f>
        <v>0</v>
      </c>
      <c r="T371" s="224"/>
      <c r="U371" s="225">
        <f>'PO analyseblad'!R364</f>
        <v>0</v>
      </c>
      <c r="V371" s="226" t="b">
        <f>'PO analyseblad'!S364</f>
        <v>0</v>
      </c>
      <c r="W371" s="207"/>
      <c r="X371" s="227">
        <f>Invulblad!L366</f>
        <v>0</v>
      </c>
      <c r="Y371" s="228">
        <f>Invulblad!M366</f>
        <v>0</v>
      </c>
      <c r="Z371" s="229">
        <f>Invulblad!N366</f>
        <v>0</v>
      </c>
      <c r="AA371" s="211"/>
      <c r="AB371" s="212">
        <f>Invulblad!O366</f>
        <v>0</v>
      </c>
    </row>
    <row r="372" spans="2:28" s="85" customFormat="1" ht="12.75" customHeight="1" x14ac:dyDescent="0.25">
      <c r="B372" s="213">
        <f>Invulblad!B367</f>
        <v>363</v>
      </c>
      <c r="C372" s="214">
        <f>Invulblad!C367</f>
        <v>0</v>
      </c>
      <c r="D372" s="214">
        <f>Invulblad!D367</f>
        <v>0</v>
      </c>
      <c r="E372" s="215">
        <f>Invulblad!E367</f>
        <v>0</v>
      </c>
      <c r="F372" s="215">
        <f>Invulblad!F367</f>
        <v>0</v>
      </c>
      <c r="G372" s="215">
        <f>Invulblad!G367</f>
        <v>0</v>
      </c>
      <c r="H372" s="216">
        <f>Invulblad!H367</f>
        <v>0</v>
      </c>
      <c r="I372" s="217">
        <f>Invulblad!I367</f>
        <v>0</v>
      </c>
      <c r="J372" s="198"/>
      <c r="K372" s="218">
        <f>'PO analyseblad'!J365</f>
        <v>0</v>
      </c>
      <c r="L372" s="219" t="b">
        <f>'PO analyseblad'!K365</f>
        <v>0</v>
      </c>
      <c r="M372" s="220">
        <f>'PO analyseblad'!L365</f>
        <v>0.7</v>
      </c>
      <c r="N372" s="221">
        <f>'PO analyseblad'!M365</f>
        <v>0</v>
      </c>
      <c r="O372" s="203"/>
      <c r="P372" s="218">
        <f>'PO analyseblad'!N365</f>
        <v>0</v>
      </c>
      <c r="Q372" s="222" t="b">
        <f>'PO analyseblad'!O365</f>
        <v>0</v>
      </c>
      <c r="R372" s="222">
        <f>'PO analyseblad'!P365</f>
        <v>0.3</v>
      </c>
      <c r="S372" s="223">
        <f>'PO analyseblad'!Q365</f>
        <v>0</v>
      </c>
      <c r="T372" s="224"/>
      <c r="U372" s="225">
        <f>'PO analyseblad'!R365</f>
        <v>0</v>
      </c>
      <c r="V372" s="226" t="b">
        <f>'PO analyseblad'!S365</f>
        <v>0</v>
      </c>
      <c r="W372" s="207"/>
      <c r="X372" s="227">
        <f>Invulblad!L367</f>
        <v>0</v>
      </c>
      <c r="Y372" s="228">
        <f>Invulblad!M367</f>
        <v>0</v>
      </c>
      <c r="Z372" s="229">
        <f>Invulblad!N367</f>
        <v>0</v>
      </c>
      <c r="AA372" s="211"/>
      <c r="AB372" s="212">
        <f>Invulblad!O367</f>
        <v>0</v>
      </c>
    </row>
    <row r="373" spans="2:28" s="85" customFormat="1" ht="12.75" customHeight="1" x14ac:dyDescent="0.25">
      <c r="B373" s="213">
        <f>Invulblad!B368</f>
        <v>364</v>
      </c>
      <c r="C373" s="214">
        <f>Invulblad!C368</f>
        <v>0</v>
      </c>
      <c r="D373" s="214">
        <f>Invulblad!D368</f>
        <v>0</v>
      </c>
      <c r="E373" s="215">
        <f>Invulblad!E368</f>
        <v>0</v>
      </c>
      <c r="F373" s="215">
        <f>Invulblad!F368</f>
        <v>0</v>
      </c>
      <c r="G373" s="215">
        <f>Invulblad!G368</f>
        <v>0</v>
      </c>
      <c r="H373" s="216">
        <f>Invulblad!H368</f>
        <v>0</v>
      </c>
      <c r="I373" s="217">
        <f>Invulblad!I368</f>
        <v>0</v>
      </c>
      <c r="J373" s="198"/>
      <c r="K373" s="218">
        <f>'PO analyseblad'!J366</f>
        <v>0</v>
      </c>
      <c r="L373" s="219" t="b">
        <f>'PO analyseblad'!K366</f>
        <v>0</v>
      </c>
      <c r="M373" s="220">
        <f>'PO analyseblad'!L366</f>
        <v>0.7</v>
      </c>
      <c r="N373" s="221">
        <f>'PO analyseblad'!M366</f>
        <v>0</v>
      </c>
      <c r="O373" s="203"/>
      <c r="P373" s="218">
        <f>'PO analyseblad'!N366</f>
        <v>0</v>
      </c>
      <c r="Q373" s="222" t="b">
        <f>'PO analyseblad'!O366</f>
        <v>0</v>
      </c>
      <c r="R373" s="222">
        <f>'PO analyseblad'!P366</f>
        <v>0.3</v>
      </c>
      <c r="S373" s="223">
        <f>'PO analyseblad'!Q366</f>
        <v>0</v>
      </c>
      <c r="T373" s="224"/>
      <c r="U373" s="225">
        <f>'PO analyseblad'!R366</f>
        <v>0</v>
      </c>
      <c r="V373" s="226" t="b">
        <f>'PO analyseblad'!S366</f>
        <v>0</v>
      </c>
      <c r="W373" s="207"/>
      <c r="X373" s="227">
        <f>Invulblad!L368</f>
        <v>0</v>
      </c>
      <c r="Y373" s="228">
        <f>Invulblad!M368</f>
        <v>0</v>
      </c>
      <c r="Z373" s="229">
        <f>Invulblad!N368</f>
        <v>0</v>
      </c>
      <c r="AA373" s="211"/>
      <c r="AB373" s="212">
        <f>Invulblad!O368</f>
        <v>0</v>
      </c>
    </row>
    <row r="374" spans="2:28" s="85" customFormat="1" ht="12.75" customHeight="1" x14ac:dyDescent="0.25">
      <c r="B374" s="213">
        <f>Invulblad!B369</f>
        <v>365</v>
      </c>
      <c r="C374" s="214">
        <f>Invulblad!C369</f>
        <v>0</v>
      </c>
      <c r="D374" s="214">
        <f>Invulblad!D369</f>
        <v>0</v>
      </c>
      <c r="E374" s="215">
        <f>Invulblad!E369</f>
        <v>0</v>
      </c>
      <c r="F374" s="215">
        <f>Invulblad!F369</f>
        <v>0</v>
      </c>
      <c r="G374" s="215">
        <f>Invulblad!G369</f>
        <v>0</v>
      </c>
      <c r="H374" s="216">
        <f>Invulblad!H369</f>
        <v>0</v>
      </c>
      <c r="I374" s="217">
        <f>Invulblad!I369</f>
        <v>0</v>
      </c>
      <c r="J374" s="198"/>
      <c r="K374" s="218">
        <f>'PO analyseblad'!J367</f>
        <v>0</v>
      </c>
      <c r="L374" s="219" t="b">
        <f>'PO analyseblad'!K367</f>
        <v>0</v>
      </c>
      <c r="M374" s="220">
        <f>'PO analyseblad'!L367</f>
        <v>0.7</v>
      </c>
      <c r="N374" s="221">
        <f>'PO analyseblad'!M367</f>
        <v>0</v>
      </c>
      <c r="O374" s="203"/>
      <c r="P374" s="218">
        <f>'PO analyseblad'!N367</f>
        <v>0</v>
      </c>
      <c r="Q374" s="222" t="b">
        <f>'PO analyseblad'!O367</f>
        <v>0</v>
      </c>
      <c r="R374" s="222">
        <f>'PO analyseblad'!P367</f>
        <v>0.3</v>
      </c>
      <c r="S374" s="223">
        <f>'PO analyseblad'!Q367</f>
        <v>0</v>
      </c>
      <c r="T374" s="224"/>
      <c r="U374" s="225">
        <f>'PO analyseblad'!R367</f>
        <v>0</v>
      </c>
      <c r="V374" s="226" t="b">
        <f>'PO analyseblad'!S367</f>
        <v>0</v>
      </c>
      <c r="W374" s="207"/>
      <c r="X374" s="227">
        <f>Invulblad!L369</f>
        <v>0</v>
      </c>
      <c r="Y374" s="228">
        <f>Invulblad!M369</f>
        <v>0</v>
      </c>
      <c r="Z374" s="229">
        <f>Invulblad!N369</f>
        <v>0</v>
      </c>
      <c r="AA374" s="211"/>
      <c r="AB374" s="212">
        <f>Invulblad!O369</f>
        <v>0</v>
      </c>
    </row>
    <row r="375" spans="2:28" s="85" customFormat="1" ht="12.75" customHeight="1" x14ac:dyDescent="0.25">
      <c r="B375" s="213">
        <f>Invulblad!B370</f>
        <v>366</v>
      </c>
      <c r="C375" s="214">
        <f>Invulblad!C370</f>
        <v>0</v>
      </c>
      <c r="D375" s="214">
        <f>Invulblad!D370</f>
        <v>0</v>
      </c>
      <c r="E375" s="215">
        <f>Invulblad!E370</f>
        <v>0</v>
      </c>
      <c r="F375" s="215">
        <f>Invulblad!F370</f>
        <v>0</v>
      </c>
      <c r="G375" s="215">
        <f>Invulblad!G370</f>
        <v>0</v>
      </c>
      <c r="H375" s="216">
        <f>Invulblad!H370</f>
        <v>0</v>
      </c>
      <c r="I375" s="217">
        <f>Invulblad!I370</f>
        <v>0</v>
      </c>
      <c r="J375" s="198"/>
      <c r="K375" s="218">
        <f>'PO analyseblad'!J368</f>
        <v>0</v>
      </c>
      <c r="L375" s="219" t="b">
        <f>'PO analyseblad'!K368</f>
        <v>0</v>
      </c>
      <c r="M375" s="220">
        <f>'PO analyseblad'!L368</f>
        <v>0.7</v>
      </c>
      <c r="N375" s="221">
        <f>'PO analyseblad'!M368</f>
        <v>0</v>
      </c>
      <c r="O375" s="203"/>
      <c r="P375" s="218">
        <f>'PO analyseblad'!N368</f>
        <v>0</v>
      </c>
      <c r="Q375" s="222" t="b">
        <f>'PO analyseblad'!O368</f>
        <v>0</v>
      </c>
      <c r="R375" s="222">
        <f>'PO analyseblad'!P368</f>
        <v>0.3</v>
      </c>
      <c r="S375" s="223">
        <f>'PO analyseblad'!Q368</f>
        <v>0</v>
      </c>
      <c r="T375" s="224"/>
      <c r="U375" s="225">
        <f>'PO analyseblad'!R368</f>
        <v>0</v>
      </c>
      <c r="V375" s="226" t="b">
        <f>'PO analyseblad'!S368</f>
        <v>0</v>
      </c>
      <c r="W375" s="207"/>
      <c r="X375" s="227">
        <f>Invulblad!L370</f>
        <v>0</v>
      </c>
      <c r="Y375" s="228">
        <f>Invulblad!M370</f>
        <v>0</v>
      </c>
      <c r="Z375" s="229">
        <f>Invulblad!N370</f>
        <v>0</v>
      </c>
      <c r="AA375" s="211"/>
      <c r="AB375" s="212">
        <f>Invulblad!O370</f>
        <v>0</v>
      </c>
    </row>
    <row r="376" spans="2:28" s="85" customFormat="1" ht="12.75" customHeight="1" x14ac:dyDescent="0.25">
      <c r="B376" s="213">
        <f>Invulblad!B371</f>
        <v>367</v>
      </c>
      <c r="C376" s="214">
        <f>Invulblad!C371</f>
        <v>0</v>
      </c>
      <c r="D376" s="214">
        <f>Invulblad!D371</f>
        <v>0</v>
      </c>
      <c r="E376" s="215">
        <f>Invulblad!E371</f>
        <v>0</v>
      </c>
      <c r="F376" s="215">
        <f>Invulblad!F371</f>
        <v>0</v>
      </c>
      <c r="G376" s="215">
        <f>Invulblad!G371</f>
        <v>0</v>
      </c>
      <c r="H376" s="216">
        <f>Invulblad!H371</f>
        <v>0</v>
      </c>
      <c r="I376" s="217">
        <f>Invulblad!I371</f>
        <v>0</v>
      </c>
      <c r="J376" s="198"/>
      <c r="K376" s="218">
        <f>'PO analyseblad'!J369</f>
        <v>0</v>
      </c>
      <c r="L376" s="219" t="b">
        <f>'PO analyseblad'!K369</f>
        <v>0</v>
      </c>
      <c r="M376" s="220">
        <f>'PO analyseblad'!L369</f>
        <v>0.7</v>
      </c>
      <c r="N376" s="221">
        <f>'PO analyseblad'!M369</f>
        <v>0</v>
      </c>
      <c r="O376" s="203"/>
      <c r="P376" s="218">
        <f>'PO analyseblad'!N369</f>
        <v>0</v>
      </c>
      <c r="Q376" s="222" t="b">
        <f>'PO analyseblad'!O369</f>
        <v>0</v>
      </c>
      <c r="R376" s="222">
        <f>'PO analyseblad'!P369</f>
        <v>0.3</v>
      </c>
      <c r="S376" s="223">
        <f>'PO analyseblad'!Q369</f>
        <v>0</v>
      </c>
      <c r="T376" s="224"/>
      <c r="U376" s="225">
        <f>'PO analyseblad'!R369</f>
        <v>0</v>
      </c>
      <c r="V376" s="226" t="b">
        <f>'PO analyseblad'!S369</f>
        <v>0</v>
      </c>
      <c r="W376" s="207"/>
      <c r="X376" s="227">
        <f>Invulblad!L371</f>
        <v>0</v>
      </c>
      <c r="Y376" s="228">
        <f>Invulblad!M371</f>
        <v>0</v>
      </c>
      <c r="Z376" s="229">
        <f>Invulblad!N371</f>
        <v>0</v>
      </c>
      <c r="AA376" s="211"/>
      <c r="AB376" s="212">
        <f>Invulblad!O371</f>
        <v>0</v>
      </c>
    </row>
    <row r="377" spans="2:28" s="85" customFormat="1" ht="12.75" customHeight="1" x14ac:dyDescent="0.25">
      <c r="B377" s="213">
        <f>Invulblad!B372</f>
        <v>368</v>
      </c>
      <c r="C377" s="214">
        <f>Invulblad!C372</f>
        <v>0</v>
      </c>
      <c r="D377" s="214">
        <f>Invulblad!D372</f>
        <v>0</v>
      </c>
      <c r="E377" s="215">
        <f>Invulblad!E372</f>
        <v>0</v>
      </c>
      <c r="F377" s="215">
        <f>Invulblad!F372</f>
        <v>0</v>
      </c>
      <c r="G377" s="215">
        <f>Invulblad!G372</f>
        <v>0</v>
      </c>
      <c r="H377" s="216">
        <f>Invulblad!H372</f>
        <v>0</v>
      </c>
      <c r="I377" s="217">
        <f>Invulblad!I372</f>
        <v>0</v>
      </c>
      <c r="J377" s="198"/>
      <c r="K377" s="218">
        <f>'PO analyseblad'!J370</f>
        <v>0</v>
      </c>
      <c r="L377" s="219" t="b">
        <f>'PO analyseblad'!K370</f>
        <v>0</v>
      </c>
      <c r="M377" s="220">
        <f>'PO analyseblad'!L370</f>
        <v>0.7</v>
      </c>
      <c r="N377" s="221">
        <f>'PO analyseblad'!M370</f>
        <v>0</v>
      </c>
      <c r="O377" s="203"/>
      <c r="P377" s="218">
        <f>'PO analyseblad'!N370</f>
        <v>0</v>
      </c>
      <c r="Q377" s="222" t="b">
        <f>'PO analyseblad'!O370</f>
        <v>0</v>
      </c>
      <c r="R377" s="222">
        <f>'PO analyseblad'!P370</f>
        <v>0.3</v>
      </c>
      <c r="S377" s="223">
        <f>'PO analyseblad'!Q370</f>
        <v>0</v>
      </c>
      <c r="T377" s="224"/>
      <c r="U377" s="225">
        <f>'PO analyseblad'!R370</f>
        <v>0</v>
      </c>
      <c r="V377" s="226" t="b">
        <f>'PO analyseblad'!S370</f>
        <v>0</v>
      </c>
      <c r="W377" s="207"/>
      <c r="X377" s="227">
        <f>Invulblad!L372</f>
        <v>0</v>
      </c>
      <c r="Y377" s="228">
        <f>Invulblad!M372</f>
        <v>0</v>
      </c>
      <c r="Z377" s="229">
        <f>Invulblad!N372</f>
        <v>0</v>
      </c>
      <c r="AA377" s="211"/>
      <c r="AB377" s="212">
        <f>Invulblad!O372</f>
        <v>0</v>
      </c>
    </row>
    <row r="378" spans="2:28" s="85" customFormat="1" ht="12.75" customHeight="1" x14ac:dyDescent="0.25">
      <c r="B378" s="213">
        <f>Invulblad!B373</f>
        <v>369</v>
      </c>
      <c r="C378" s="214">
        <f>Invulblad!C373</f>
        <v>0</v>
      </c>
      <c r="D378" s="214">
        <f>Invulblad!D373</f>
        <v>0</v>
      </c>
      <c r="E378" s="215">
        <f>Invulblad!E373</f>
        <v>0</v>
      </c>
      <c r="F378" s="215">
        <f>Invulblad!F373</f>
        <v>0</v>
      </c>
      <c r="G378" s="215">
        <f>Invulblad!G373</f>
        <v>0</v>
      </c>
      <c r="H378" s="216">
        <f>Invulblad!H373</f>
        <v>0</v>
      </c>
      <c r="I378" s="217">
        <f>Invulblad!I373</f>
        <v>0</v>
      </c>
      <c r="J378" s="198"/>
      <c r="K378" s="218">
        <f>'PO analyseblad'!J371</f>
        <v>0</v>
      </c>
      <c r="L378" s="219" t="b">
        <f>'PO analyseblad'!K371</f>
        <v>0</v>
      </c>
      <c r="M378" s="220">
        <f>'PO analyseblad'!L371</f>
        <v>0.7</v>
      </c>
      <c r="N378" s="221">
        <f>'PO analyseblad'!M371</f>
        <v>0</v>
      </c>
      <c r="O378" s="203"/>
      <c r="P378" s="218">
        <f>'PO analyseblad'!N371</f>
        <v>0</v>
      </c>
      <c r="Q378" s="222" t="b">
        <f>'PO analyseblad'!O371</f>
        <v>0</v>
      </c>
      <c r="R378" s="222">
        <f>'PO analyseblad'!P371</f>
        <v>0.3</v>
      </c>
      <c r="S378" s="223">
        <f>'PO analyseblad'!Q371</f>
        <v>0</v>
      </c>
      <c r="T378" s="224"/>
      <c r="U378" s="225">
        <f>'PO analyseblad'!R371</f>
        <v>0</v>
      </c>
      <c r="V378" s="226" t="b">
        <f>'PO analyseblad'!S371</f>
        <v>0</v>
      </c>
      <c r="W378" s="207"/>
      <c r="X378" s="227">
        <f>Invulblad!L373</f>
        <v>0</v>
      </c>
      <c r="Y378" s="228">
        <f>Invulblad!M373</f>
        <v>0</v>
      </c>
      <c r="Z378" s="229">
        <f>Invulblad!N373</f>
        <v>0</v>
      </c>
      <c r="AA378" s="211"/>
      <c r="AB378" s="212">
        <f>Invulblad!O373</f>
        <v>0</v>
      </c>
    </row>
    <row r="379" spans="2:28" s="85" customFormat="1" ht="12.75" customHeight="1" x14ac:dyDescent="0.25">
      <c r="B379" s="213">
        <f>Invulblad!B374</f>
        <v>370</v>
      </c>
      <c r="C379" s="214">
        <f>Invulblad!C374</f>
        <v>0</v>
      </c>
      <c r="D379" s="214">
        <f>Invulblad!D374</f>
        <v>0</v>
      </c>
      <c r="E379" s="215">
        <f>Invulblad!E374</f>
        <v>0</v>
      </c>
      <c r="F379" s="215">
        <f>Invulblad!F374</f>
        <v>0</v>
      </c>
      <c r="G379" s="215">
        <f>Invulblad!G374</f>
        <v>0</v>
      </c>
      <c r="H379" s="216">
        <f>Invulblad!H374</f>
        <v>0</v>
      </c>
      <c r="I379" s="217">
        <f>Invulblad!I374</f>
        <v>0</v>
      </c>
      <c r="J379" s="198"/>
      <c r="K379" s="218">
        <f>'PO analyseblad'!J372</f>
        <v>0</v>
      </c>
      <c r="L379" s="219" t="b">
        <f>'PO analyseblad'!K372</f>
        <v>0</v>
      </c>
      <c r="M379" s="220">
        <f>'PO analyseblad'!L372</f>
        <v>0.7</v>
      </c>
      <c r="N379" s="221">
        <f>'PO analyseblad'!M372</f>
        <v>0</v>
      </c>
      <c r="O379" s="203"/>
      <c r="P379" s="218">
        <f>'PO analyseblad'!N372</f>
        <v>0</v>
      </c>
      <c r="Q379" s="222" t="b">
        <f>'PO analyseblad'!O372</f>
        <v>0</v>
      </c>
      <c r="R379" s="222">
        <f>'PO analyseblad'!P372</f>
        <v>0.3</v>
      </c>
      <c r="S379" s="223">
        <f>'PO analyseblad'!Q372</f>
        <v>0</v>
      </c>
      <c r="T379" s="224"/>
      <c r="U379" s="225">
        <f>'PO analyseblad'!R372</f>
        <v>0</v>
      </c>
      <c r="V379" s="226" t="b">
        <f>'PO analyseblad'!S372</f>
        <v>0</v>
      </c>
      <c r="W379" s="207"/>
      <c r="X379" s="227">
        <f>Invulblad!L374</f>
        <v>0</v>
      </c>
      <c r="Y379" s="228">
        <f>Invulblad!M374</f>
        <v>0</v>
      </c>
      <c r="Z379" s="229">
        <f>Invulblad!N374</f>
        <v>0</v>
      </c>
      <c r="AA379" s="211"/>
      <c r="AB379" s="212">
        <f>Invulblad!O374</f>
        <v>0</v>
      </c>
    </row>
    <row r="380" spans="2:28" s="85" customFormat="1" ht="12.75" customHeight="1" x14ac:dyDescent="0.25">
      <c r="B380" s="213">
        <f>Invulblad!B375</f>
        <v>371</v>
      </c>
      <c r="C380" s="214">
        <f>Invulblad!C375</f>
        <v>0</v>
      </c>
      <c r="D380" s="214">
        <f>Invulblad!D375</f>
        <v>0</v>
      </c>
      <c r="E380" s="215">
        <f>Invulblad!E375</f>
        <v>0</v>
      </c>
      <c r="F380" s="215">
        <f>Invulblad!F375</f>
        <v>0</v>
      </c>
      <c r="G380" s="215">
        <f>Invulblad!G375</f>
        <v>0</v>
      </c>
      <c r="H380" s="216">
        <f>Invulblad!H375</f>
        <v>0</v>
      </c>
      <c r="I380" s="217">
        <f>Invulblad!I375</f>
        <v>0</v>
      </c>
      <c r="J380" s="198"/>
      <c r="K380" s="218">
        <f>'PO analyseblad'!J373</f>
        <v>0</v>
      </c>
      <c r="L380" s="219" t="b">
        <f>'PO analyseblad'!K373</f>
        <v>0</v>
      </c>
      <c r="M380" s="220">
        <f>'PO analyseblad'!L373</f>
        <v>0.7</v>
      </c>
      <c r="N380" s="221">
        <f>'PO analyseblad'!M373</f>
        <v>0</v>
      </c>
      <c r="O380" s="203"/>
      <c r="P380" s="218">
        <f>'PO analyseblad'!N373</f>
        <v>0</v>
      </c>
      <c r="Q380" s="222" t="b">
        <f>'PO analyseblad'!O373</f>
        <v>0</v>
      </c>
      <c r="R380" s="222">
        <f>'PO analyseblad'!P373</f>
        <v>0.3</v>
      </c>
      <c r="S380" s="223">
        <f>'PO analyseblad'!Q373</f>
        <v>0</v>
      </c>
      <c r="T380" s="224"/>
      <c r="U380" s="225">
        <f>'PO analyseblad'!R373</f>
        <v>0</v>
      </c>
      <c r="V380" s="226" t="b">
        <f>'PO analyseblad'!S373</f>
        <v>0</v>
      </c>
      <c r="W380" s="207"/>
      <c r="X380" s="227">
        <f>Invulblad!L375</f>
        <v>0</v>
      </c>
      <c r="Y380" s="228">
        <f>Invulblad!M375</f>
        <v>0</v>
      </c>
      <c r="Z380" s="229">
        <f>Invulblad!N375</f>
        <v>0</v>
      </c>
      <c r="AA380" s="211"/>
      <c r="AB380" s="212">
        <f>Invulblad!O375</f>
        <v>0</v>
      </c>
    </row>
    <row r="381" spans="2:28" s="85" customFormat="1" ht="12.75" customHeight="1" x14ac:dyDescent="0.25">
      <c r="B381" s="213">
        <f>Invulblad!B376</f>
        <v>372</v>
      </c>
      <c r="C381" s="214">
        <f>Invulblad!C376</f>
        <v>0</v>
      </c>
      <c r="D381" s="214">
        <f>Invulblad!D376</f>
        <v>0</v>
      </c>
      <c r="E381" s="215">
        <f>Invulblad!E376</f>
        <v>0</v>
      </c>
      <c r="F381" s="215">
        <f>Invulblad!F376</f>
        <v>0</v>
      </c>
      <c r="G381" s="215">
        <f>Invulblad!G376</f>
        <v>0</v>
      </c>
      <c r="H381" s="216">
        <f>Invulblad!H376</f>
        <v>0</v>
      </c>
      <c r="I381" s="217">
        <f>Invulblad!I376</f>
        <v>0</v>
      </c>
      <c r="J381" s="198"/>
      <c r="K381" s="218">
        <f>'PO analyseblad'!J374</f>
        <v>0</v>
      </c>
      <c r="L381" s="219" t="b">
        <f>'PO analyseblad'!K374</f>
        <v>0</v>
      </c>
      <c r="M381" s="220">
        <f>'PO analyseblad'!L374</f>
        <v>0.7</v>
      </c>
      <c r="N381" s="221">
        <f>'PO analyseblad'!M374</f>
        <v>0</v>
      </c>
      <c r="O381" s="203"/>
      <c r="P381" s="218">
        <f>'PO analyseblad'!N374</f>
        <v>0</v>
      </c>
      <c r="Q381" s="222" t="b">
        <f>'PO analyseblad'!O374</f>
        <v>0</v>
      </c>
      <c r="R381" s="222">
        <f>'PO analyseblad'!P374</f>
        <v>0.3</v>
      </c>
      <c r="S381" s="223">
        <f>'PO analyseblad'!Q374</f>
        <v>0</v>
      </c>
      <c r="T381" s="224"/>
      <c r="U381" s="225">
        <f>'PO analyseblad'!R374</f>
        <v>0</v>
      </c>
      <c r="V381" s="226" t="b">
        <f>'PO analyseblad'!S374</f>
        <v>0</v>
      </c>
      <c r="W381" s="207"/>
      <c r="X381" s="227">
        <f>Invulblad!L376</f>
        <v>0</v>
      </c>
      <c r="Y381" s="228">
        <f>Invulblad!M376</f>
        <v>0</v>
      </c>
      <c r="Z381" s="229">
        <f>Invulblad!N376</f>
        <v>0</v>
      </c>
      <c r="AA381" s="211"/>
      <c r="AB381" s="212">
        <f>Invulblad!O376</f>
        <v>0</v>
      </c>
    </row>
    <row r="382" spans="2:28" s="85" customFormat="1" ht="12.75" customHeight="1" x14ac:dyDescent="0.25">
      <c r="B382" s="213">
        <f>Invulblad!B377</f>
        <v>373</v>
      </c>
      <c r="C382" s="214">
        <f>Invulblad!C377</f>
        <v>0</v>
      </c>
      <c r="D382" s="214">
        <f>Invulblad!D377</f>
        <v>0</v>
      </c>
      <c r="E382" s="215">
        <f>Invulblad!E377</f>
        <v>0</v>
      </c>
      <c r="F382" s="215">
        <f>Invulblad!F377</f>
        <v>0</v>
      </c>
      <c r="G382" s="215">
        <f>Invulblad!G377</f>
        <v>0</v>
      </c>
      <c r="H382" s="216">
        <f>Invulblad!H377</f>
        <v>0</v>
      </c>
      <c r="I382" s="217">
        <f>Invulblad!I377</f>
        <v>0</v>
      </c>
      <c r="J382" s="198"/>
      <c r="K382" s="218">
        <f>'PO analyseblad'!J375</f>
        <v>0</v>
      </c>
      <c r="L382" s="219" t="b">
        <f>'PO analyseblad'!K375</f>
        <v>0</v>
      </c>
      <c r="M382" s="220">
        <f>'PO analyseblad'!L375</f>
        <v>0.7</v>
      </c>
      <c r="N382" s="221">
        <f>'PO analyseblad'!M375</f>
        <v>0</v>
      </c>
      <c r="O382" s="203"/>
      <c r="P382" s="218">
        <f>'PO analyseblad'!N375</f>
        <v>0</v>
      </c>
      <c r="Q382" s="222" t="b">
        <f>'PO analyseblad'!O375</f>
        <v>0</v>
      </c>
      <c r="R382" s="222">
        <f>'PO analyseblad'!P375</f>
        <v>0.3</v>
      </c>
      <c r="S382" s="223">
        <f>'PO analyseblad'!Q375</f>
        <v>0</v>
      </c>
      <c r="T382" s="224"/>
      <c r="U382" s="225">
        <f>'PO analyseblad'!R375</f>
        <v>0</v>
      </c>
      <c r="V382" s="226" t="b">
        <f>'PO analyseblad'!S375</f>
        <v>0</v>
      </c>
      <c r="W382" s="207"/>
      <c r="X382" s="227">
        <f>Invulblad!L377</f>
        <v>0</v>
      </c>
      <c r="Y382" s="228">
        <f>Invulblad!M377</f>
        <v>0</v>
      </c>
      <c r="Z382" s="229">
        <f>Invulblad!N377</f>
        <v>0</v>
      </c>
      <c r="AA382" s="211"/>
      <c r="AB382" s="212">
        <f>Invulblad!O377</f>
        <v>0</v>
      </c>
    </row>
    <row r="383" spans="2:28" s="85" customFormat="1" ht="12.75" customHeight="1" x14ac:dyDescent="0.25">
      <c r="B383" s="213">
        <f>Invulblad!B378</f>
        <v>374</v>
      </c>
      <c r="C383" s="214">
        <f>Invulblad!C378</f>
        <v>0</v>
      </c>
      <c r="D383" s="214">
        <f>Invulblad!D378</f>
        <v>0</v>
      </c>
      <c r="E383" s="215">
        <f>Invulblad!E378</f>
        <v>0</v>
      </c>
      <c r="F383" s="215">
        <f>Invulblad!F378</f>
        <v>0</v>
      </c>
      <c r="G383" s="215">
        <f>Invulblad!G378</f>
        <v>0</v>
      </c>
      <c r="H383" s="216">
        <f>Invulblad!H378</f>
        <v>0</v>
      </c>
      <c r="I383" s="217">
        <f>Invulblad!I378</f>
        <v>0</v>
      </c>
      <c r="J383" s="198"/>
      <c r="K383" s="218">
        <f>'PO analyseblad'!J376</f>
        <v>0</v>
      </c>
      <c r="L383" s="219" t="b">
        <f>'PO analyseblad'!K376</f>
        <v>0</v>
      </c>
      <c r="M383" s="220">
        <f>'PO analyseblad'!L376</f>
        <v>0.7</v>
      </c>
      <c r="N383" s="221">
        <f>'PO analyseblad'!M376</f>
        <v>0</v>
      </c>
      <c r="O383" s="203"/>
      <c r="P383" s="218">
        <f>'PO analyseblad'!N376</f>
        <v>0</v>
      </c>
      <c r="Q383" s="222" t="b">
        <f>'PO analyseblad'!O376</f>
        <v>0</v>
      </c>
      <c r="R383" s="222">
        <f>'PO analyseblad'!P376</f>
        <v>0.3</v>
      </c>
      <c r="S383" s="223">
        <f>'PO analyseblad'!Q376</f>
        <v>0</v>
      </c>
      <c r="T383" s="224"/>
      <c r="U383" s="225">
        <f>'PO analyseblad'!R376</f>
        <v>0</v>
      </c>
      <c r="V383" s="226" t="b">
        <f>'PO analyseblad'!S376</f>
        <v>0</v>
      </c>
      <c r="W383" s="207"/>
      <c r="X383" s="227">
        <f>Invulblad!L378</f>
        <v>0</v>
      </c>
      <c r="Y383" s="228">
        <f>Invulblad!M378</f>
        <v>0</v>
      </c>
      <c r="Z383" s="229">
        <f>Invulblad!N378</f>
        <v>0</v>
      </c>
      <c r="AA383" s="211"/>
      <c r="AB383" s="212">
        <f>Invulblad!O378</f>
        <v>0</v>
      </c>
    </row>
    <row r="384" spans="2:28" s="85" customFormat="1" ht="12.75" customHeight="1" x14ac:dyDescent="0.25">
      <c r="B384" s="213">
        <f>Invulblad!B379</f>
        <v>375</v>
      </c>
      <c r="C384" s="214">
        <f>Invulblad!C379</f>
        <v>0</v>
      </c>
      <c r="D384" s="214">
        <f>Invulblad!D379</f>
        <v>0</v>
      </c>
      <c r="E384" s="215">
        <f>Invulblad!E379</f>
        <v>0</v>
      </c>
      <c r="F384" s="215">
        <f>Invulblad!F379</f>
        <v>0</v>
      </c>
      <c r="G384" s="215">
        <f>Invulblad!G379</f>
        <v>0</v>
      </c>
      <c r="H384" s="216">
        <f>Invulblad!H379</f>
        <v>0</v>
      </c>
      <c r="I384" s="217">
        <f>Invulblad!I379</f>
        <v>0</v>
      </c>
      <c r="J384" s="198"/>
      <c r="K384" s="218">
        <f>'PO analyseblad'!J377</f>
        <v>0</v>
      </c>
      <c r="L384" s="219" t="b">
        <f>'PO analyseblad'!K377</f>
        <v>0</v>
      </c>
      <c r="M384" s="220">
        <f>'PO analyseblad'!L377</f>
        <v>0.7</v>
      </c>
      <c r="N384" s="221">
        <f>'PO analyseblad'!M377</f>
        <v>0</v>
      </c>
      <c r="O384" s="203"/>
      <c r="P384" s="218">
        <f>'PO analyseblad'!N377</f>
        <v>0</v>
      </c>
      <c r="Q384" s="222" t="b">
        <f>'PO analyseblad'!O377</f>
        <v>0</v>
      </c>
      <c r="R384" s="222">
        <f>'PO analyseblad'!P377</f>
        <v>0.3</v>
      </c>
      <c r="S384" s="223">
        <f>'PO analyseblad'!Q377</f>
        <v>0</v>
      </c>
      <c r="T384" s="224"/>
      <c r="U384" s="225">
        <f>'PO analyseblad'!R377</f>
        <v>0</v>
      </c>
      <c r="V384" s="226" t="b">
        <f>'PO analyseblad'!S377</f>
        <v>0</v>
      </c>
      <c r="W384" s="207"/>
      <c r="X384" s="227">
        <f>Invulblad!L379</f>
        <v>0</v>
      </c>
      <c r="Y384" s="228">
        <f>Invulblad!M379</f>
        <v>0</v>
      </c>
      <c r="Z384" s="229">
        <f>Invulblad!N379</f>
        <v>0</v>
      </c>
      <c r="AA384" s="211"/>
      <c r="AB384" s="212">
        <f>Invulblad!O379</f>
        <v>0</v>
      </c>
    </row>
    <row r="385" spans="2:28" s="85" customFormat="1" ht="12.75" customHeight="1" x14ac:dyDescent="0.25">
      <c r="B385" s="213">
        <f>Invulblad!B380</f>
        <v>376</v>
      </c>
      <c r="C385" s="214">
        <f>Invulblad!C380</f>
        <v>0</v>
      </c>
      <c r="D385" s="214">
        <f>Invulblad!D380</f>
        <v>0</v>
      </c>
      <c r="E385" s="215">
        <f>Invulblad!E380</f>
        <v>0</v>
      </c>
      <c r="F385" s="215">
        <f>Invulblad!F380</f>
        <v>0</v>
      </c>
      <c r="G385" s="215">
        <f>Invulblad!G380</f>
        <v>0</v>
      </c>
      <c r="H385" s="216">
        <f>Invulblad!H380</f>
        <v>0</v>
      </c>
      <c r="I385" s="217">
        <f>Invulblad!I380</f>
        <v>0</v>
      </c>
      <c r="J385" s="198"/>
      <c r="K385" s="218">
        <f>'PO analyseblad'!J378</f>
        <v>0</v>
      </c>
      <c r="L385" s="219" t="b">
        <f>'PO analyseblad'!K378</f>
        <v>0</v>
      </c>
      <c r="M385" s="220">
        <f>'PO analyseblad'!L378</f>
        <v>0.7</v>
      </c>
      <c r="N385" s="221">
        <f>'PO analyseblad'!M378</f>
        <v>0</v>
      </c>
      <c r="O385" s="203"/>
      <c r="P385" s="218">
        <f>'PO analyseblad'!N378</f>
        <v>0</v>
      </c>
      <c r="Q385" s="222" t="b">
        <f>'PO analyseblad'!O378</f>
        <v>0</v>
      </c>
      <c r="R385" s="222">
        <f>'PO analyseblad'!P378</f>
        <v>0.3</v>
      </c>
      <c r="S385" s="223">
        <f>'PO analyseblad'!Q378</f>
        <v>0</v>
      </c>
      <c r="T385" s="224"/>
      <c r="U385" s="225">
        <f>'PO analyseblad'!R378</f>
        <v>0</v>
      </c>
      <c r="V385" s="226" t="b">
        <f>'PO analyseblad'!S378</f>
        <v>0</v>
      </c>
      <c r="W385" s="207"/>
      <c r="X385" s="227">
        <f>Invulblad!L380</f>
        <v>0</v>
      </c>
      <c r="Y385" s="228">
        <f>Invulblad!M380</f>
        <v>0</v>
      </c>
      <c r="Z385" s="229">
        <f>Invulblad!N380</f>
        <v>0</v>
      </c>
      <c r="AA385" s="211"/>
      <c r="AB385" s="212">
        <f>Invulblad!O380</f>
        <v>0</v>
      </c>
    </row>
    <row r="386" spans="2:28" s="85" customFormat="1" ht="12.75" customHeight="1" x14ac:dyDescent="0.25">
      <c r="B386" s="213">
        <f>Invulblad!B381</f>
        <v>377</v>
      </c>
      <c r="C386" s="214">
        <f>Invulblad!C381</f>
        <v>0</v>
      </c>
      <c r="D386" s="214">
        <f>Invulblad!D381</f>
        <v>0</v>
      </c>
      <c r="E386" s="215">
        <f>Invulblad!E381</f>
        <v>0</v>
      </c>
      <c r="F386" s="215">
        <f>Invulblad!F381</f>
        <v>0</v>
      </c>
      <c r="G386" s="215">
        <f>Invulblad!G381</f>
        <v>0</v>
      </c>
      <c r="H386" s="216">
        <f>Invulblad!H381</f>
        <v>0</v>
      </c>
      <c r="I386" s="217">
        <f>Invulblad!I381</f>
        <v>0</v>
      </c>
      <c r="J386" s="198"/>
      <c r="K386" s="218">
        <f>'PO analyseblad'!J379</f>
        <v>0</v>
      </c>
      <c r="L386" s="219" t="b">
        <f>'PO analyseblad'!K379</f>
        <v>0</v>
      </c>
      <c r="M386" s="220">
        <f>'PO analyseblad'!L379</f>
        <v>0.7</v>
      </c>
      <c r="N386" s="221">
        <f>'PO analyseblad'!M379</f>
        <v>0</v>
      </c>
      <c r="O386" s="203"/>
      <c r="P386" s="218">
        <f>'PO analyseblad'!N379</f>
        <v>0</v>
      </c>
      <c r="Q386" s="222" t="b">
        <f>'PO analyseblad'!O379</f>
        <v>0</v>
      </c>
      <c r="R386" s="222">
        <f>'PO analyseblad'!P379</f>
        <v>0.3</v>
      </c>
      <c r="S386" s="223">
        <f>'PO analyseblad'!Q379</f>
        <v>0</v>
      </c>
      <c r="T386" s="224"/>
      <c r="U386" s="225">
        <f>'PO analyseblad'!R379</f>
        <v>0</v>
      </c>
      <c r="V386" s="226" t="b">
        <f>'PO analyseblad'!S379</f>
        <v>0</v>
      </c>
      <c r="W386" s="207"/>
      <c r="X386" s="227">
        <f>Invulblad!L381</f>
        <v>0</v>
      </c>
      <c r="Y386" s="228">
        <f>Invulblad!M381</f>
        <v>0</v>
      </c>
      <c r="Z386" s="229">
        <f>Invulblad!N381</f>
        <v>0</v>
      </c>
      <c r="AA386" s="211"/>
      <c r="AB386" s="212">
        <f>Invulblad!O381</f>
        <v>0</v>
      </c>
    </row>
    <row r="387" spans="2:28" s="85" customFormat="1" ht="12.75" customHeight="1" x14ac:dyDescent="0.25">
      <c r="B387" s="213">
        <f>Invulblad!B382</f>
        <v>378</v>
      </c>
      <c r="C387" s="214">
        <f>Invulblad!C382</f>
        <v>0</v>
      </c>
      <c r="D387" s="214">
        <f>Invulblad!D382</f>
        <v>0</v>
      </c>
      <c r="E387" s="215">
        <f>Invulblad!E382</f>
        <v>0</v>
      </c>
      <c r="F387" s="215">
        <f>Invulblad!F382</f>
        <v>0</v>
      </c>
      <c r="G387" s="215">
        <f>Invulblad!G382</f>
        <v>0</v>
      </c>
      <c r="H387" s="216">
        <f>Invulblad!H382</f>
        <v>0</v>
      </c>
      <c r="I387" s="217">
        <f>Invulblad!I382</f>
        <v>0</v>
      </c>
      <c r="J387" s="198"/>
      <c r="K387" s="218">
        <f>'PO analyseblad'!J380</f>
        <v>0</v>
      </c>
      <c r="L387" s="219" t="b">
        <f>'PO analyseblad'!K380</f>
        <v>0</v>
      </c>
      <c r="M387" s="220">
        <f>'PO analyseblad'!L380</f>
        <v>0.7</v>
      </c>
      <c r="N387" s="221">
        <f>'PO analyseblad'!M380</f>
        <v>0</v>
      </c>
      <c r="O387" s="203"/>
      <c r="P387" s="218">
        <f>'PO analyseblad'!N380</f>
        <v>0</v>
      </c>
      <c r="Q387" s="222" t="b">
        <f>'PO analyseblad'!O380</f>
        <v>0</v>
      </c>
      <c r="R387" s="222">
        <f>'PO analyseblad'!P380</f>
        <v>0.3</v>
      </c>
      <c r="S387" s="223">
        <f>'PO analyseblad'!Q380</f>
        <v>0</v>
      </c>
      <c r="T387" s="224"/>
      <c r="U387" s="225">
        <f>'PO analyseblad'!R380</f>
        <v>0</v>
      </c>
      <c r="V387" s="226" t="b">
        <f>'PO analyseblad'!S380</f>
        <v>0</v>
      </c>
      <c r="W387" s="207"/>
      <c r="X387" s="227">
        <f>Invulblad!L382</f>
        <v>0</v>
      </c>
      <c r="Y387" s="228">
        <f>Invulblad!M382</f>
        <v>0</v>
      </c>
      <c r="Z387" s="229">
        <f>Invulblad!N382</f>
        <v>0</v>
      </c>
      <c r="AA387" s="211"/>
      <c r="AB387" s="212">
        <f>Invulblad!O382</f>
        <v>0</v>
      </c>
    </row>
    <row r="388" spans="2:28" s="85" customFormat="1" ht="12.75" customHeight="1" x14ac:dyDescent="0.25">
      <c r="B388" s="213">
        <f>Invulblad!B383</f>
        <v>379</v>
      </c>
      <c r="C388" s="214">
        <f>Invulblad!C383</f>
        <v>0</v>
      </c>
      <c r="D388" s="214">
        <f>Invulblad!D383</f>
        <v>0</v>
      </c>
      <c r="E388" s="215">
        <f>Invulblad!E383</f>
        <v>0</v>
      </c>
      <c r="F388" s="215">
        <f>Invulblad!F383</f>
        <v>0</v>
      </c>
      <c r="G388" s="215">
        <f>Invulblad!G383</f>
        <v>0</v>
      </c>
      <c r="H388" s="216">
        <f>Invulblad!H383</f>
        <v>0</v>
      </c>
      <c r="I388" s="217">
        <f>Invulblad!I383</f>
        <v>0</v>
      </c>
      <c r="J388" s="198"/>
      <c r="K388" s="218">
        <f>'PO analyseblad'!J381</f>
        <v>0</v>
      </c>
      <c r="L388" s="219" t="b">
        <f>'PO analyseblad'!K381</f>
        <v>0</v>
      </c>
      <c r="M388" s="220">
        <f>'PO analyseblad'!L381</f>
        <v>0.7</v>
      </c>
      <c r="N388" s="221">
        <f>'PO analyseblad'!M381</f>
        <v>0</v>
      </c>
      <c r="O388" s="203"/>
      <c r="P388" s="218">
        <f>'PO analyseblad'!N381</f>
        <v>0</v>
      </c>
      <c r="Q388" s="222" t="b">
        <f>'PO analyseblad'!O381</f>
        <v>0</v>
      </c>
      <c r="R388" s="222">
        <f>'PO analyseblad'!P381</f>
        <v>0.3</v>
      </c>
      <c r="S388" s="223">
        <f>'PO analyseblad'!Q381</f>
        <v>0</v>
      </c>
      <c r="T388" s="224"/>
      <c r="U388" s="225">
        <f>'PO analyseblad'!R381</f>
        <v>0</v>
      </c>
      <c r="V388" s="226" t="b">
        <f>'PO analyseblad'!S381</f>
        <v>0</v>
      </c>
      <c r="W388" s="207"/>
      <c r="X388" s="227">
        <f>Invulblad!L383</f>
        <v>0</v>
      </c>
      <c r="Y388" s="228">
        <f>Invulblad!M383</f>
        <v>0</v>
      </c>
      <c r="Z388" s="229">
        <f>Invulblad!N383</f>
        <v>0</v>
      </c>
      <c r="AA388" s="211"/>
      <c r="AB388" s="212">
        <f>Invulblad!O383</f>
        <v>0</v>
      </c>
    </row>
    <row r="389" spans="2:28" s="85" customFormat="1" ht="12.75" customHeight="1" x14ac:dyDescent="0.25">
      <c r="B389" s="213">
        <f>Invulblad!B384</f>
        <v>380</v>
      </c>
      <c r="C389" s="214">
        <f>Invulblad!C384</f>
        <v>0</v>
      </c>
      <c r="D389" s="214">
        <f>Invulblad!D384</f>
        <v>0</v>
      </c>
      <c r="E389" s="215">
        <f>Invulblad!E384</f>
        <v>0</v>
      </c>
      <c r="F389" s="215">
        <f>Invulblad!F384</f>
        <v>0</v>
      </c>
      <c r="G389" s="215">
        <f>Invulblad!G384</f>
        <v>0</v>
      </c>
      <c r="H389" s="216">
        <f>Invulblad!H384</f>
        <v>0</v>
      </c>
      <c r="I389" s="217">
        <f>Invulblad!I384</f>
        <v>0</v>
      </c>
      <c r="J389" s="198"/>
      <c r="K389" s="218">
        <f>'PO analyseblad'!J382</f>
        <v>0</v>
      </c>
      <c r="L389" s="219" t="b">
        <f>'PO analyseblad'!K382</f>
        <v>0</v>
      </c>
      <c r="M389" s="220">
        <f>'PO analyseblad'!L382</f>
        <v>0.7</v>
      </c>
      <c r="N389" s="221">
        <f>'PO analyseblad'!M382</f>
        <v>0</v>
      </c>
      <c r="O389" s="203"/>
      <c r="P389" s="218">
        <f>'PO analyseblad'!N382</f>
        <v>0</v>
      </c>
      <c r="Q389" s="222" t="b">
        <f>'PO analyseblad'!O382</f>
        <v>0</v>
      </c>
      <c r="R389" s="222">
        <f>'PO analyseblad'!P382</f>
        <v>0.3</v>
      </c>
      <c r="S389" s="223">
        <f>'PO analyseblad'!Q382</f>
        <v>0</v>
      </c>
      <c r="T389" s="224"/>
      <c r="U389" s="225">
        <f>'PO analyseblad'!R382</f>
        <v>0</v>
      </c>
      <c r="V389" s="226" t="b">
        <f>'PO analyseblad'!S382</f>
        <v>0</v>
      </c>
      <c r="W389" s="207"/>
      <c r="X389" s="227">
        <f>Invulblad!L384</f>
        <v>0</v>
      </c>
      <c r="Y389" s="228">
        <f>Invulblad!M384</f>
        <v>0</v>
      </c>
      <c r="Z389" s="229">
        <f>Invulblad!N384</f>
        <v>0</v>
      </c>
      <c r="AA389" s="211"/>
      <c r="AB389" s="212">
        <f>Invulblad!O384</f>
        <v>0</v>
      </c>
    </row>
    <row r="390" spans="2:28" s="85" customFormat="1" ht="12.75" customHeight="1" x14ac:dyDescent="0.25">
      <c r="B390" s="213">
        <f>Invulblad!B385</f>
        <v>381</v>
      </c>
      <c r="C390" s="214">
        <f>Invulblad!C385</f>
        <v>0</v>
      </c>
      <c r="D390" s="214">
        <f>Invulblad!D385</f>
        <v>0</v>
      </c>
      <c r="E390" s="215">
        <f>Invulblad!E385</f>
        <v>0</v>
      </c>
      <c r="F390" s="215">
        <f>Invulblad!F385</f>
        <v>0</v>
      </c>
      <c r="G390" s="215">
        <f>Invulblad!G385</f>
        <v>0</v>
      </c>
      <c r="H390" s="216">
        <f>Invulblad!H385</f>
        <v>0</v>
      </c>
      <c r="I390" s="217">
        <f>Invulblad!I385</f>
        <v>0</v>
      </c>
      <c r="J390" s="198"/>
      <c r="K390" s="218">
        <f>'PO analyseblad'!J383</f>
        <v>0</v>
      </c>
      <c r="L390" s="219" t="b">
        <f>'PO analyseblad'!K383</f>
        <v>0</v>
      </c>
      <c r="M390" s="220">
        <f>'PO analyseblad'!L383</f>
        <v>0.7</v>
      </c>
      <c r="N390" s="221">
        <f>'PO analyseblad'!M383</f>
        <v>0</v>
      </c>
      <c r="O390" s="203"/>
      <c r="P390" s="218">
        <f>'PO analyseblad'!N383</f>
        <v>0</v>
      </c>
      <c r="Q390" s="222" t="b">
        <f>'PO analyseblad'!O383</f>
        <v>0</v>
      </c>
      <c r="R390" s="222">
        <f>'PO analyseblad'!P383</f>
        <v>0.3</v>
      </c>
      <c r="S390" s="223">
        <f>'PO analyseblad'!Q383</f>
        <v>0</v>
      </c>
      <c r="T390" s="224"/>
      <c r="U390" s="225">
        <f>'PO analyseblad'!R383</f>
        <v>0</v>
      </c>
      <c r="V390" s="226" t="b">
        <f>'PO analyseblad'!S383</f>
        <v>0</v>
      </c>
      <c r="W390" s="207"/>
      <c r="X390" s="227">
        <f>Invulblad!L385</f>
        <v>0</v>
      </c>
      <c r="Y390" s="228">
        <f>Invulblad!M385</f>
        <v>0</v>
      </c>
      <c r="Z390" s="229">
        <f>Invulblad!N385</f>
        <v>0</v>
      </c>
      <c r="AA390" s="211"/>
      <c r="AB390" s="212">
        <f>Invulblad!O385</f>
        <v>0</v>
      </c>
    </row>
    <row r="391" spans="2:28" s="85" customFormat="1" ht="12.75" customHeight="1" x14ac:dyDescent="0.25">
      <c r="B391" s="213">
        <f>Invulblad!B386</f>
        <v>382</v>
      </c>
      <c r="C391" s="214">
        <f>Invulblad!C386</f>
        <v>0</v>
      </c>
      <c r="D391" s="214">
        <f>Invulblad!D386</f>
        <v>0</v>
      </c>
      <c r="E391" s="215">
        <f>Invulblad!E386</f>
        <v>0</v>
      </c>
      <c r="F391" s="215">
        <f>Invulblad!F386</f>
        <v>0</v>
      </c>
      <c r="G391" s="215">
        <f>Invulblad!G386</f>
        <v>0</v>
      </c>
      <c r="H391" s="216">
        <f>Invulblad!H386</f>
        <v>0</v>
      </c>
      <c r="I391" s="217">
        <f>Invulblad!I386</f>
        <v>0</v>
      </c>
      <c r="J391" s="198"/>
      <c r="K391" s="218">
        <f>'PO analyseblad'!J384</f>
        <v>0</v>
      </c>
      <c r="L391" s="219" t="b">
        <f>'PO analyseblad'!K384</f>
        <v>0</v>
      </c>
      <c r="M391" s="220">
        <f>'PO analyseblad'!L384</f>
        <v>0.7</v>
      </c>
      <c r="N391" s="221">
        <f>'PO analyseblad'!M384</f>
        <v>0</v>
      </c>
      <c r="O391" s="203"/>
      <c r="P391" s="218">
        <f>'PO analyseblad'!N384</f>
        <v>0</v>
      </c>
      <c r="Q391" s="222" t="b">
        <f>'PO analyseblad'!O384</f>
        <v>0</v>
      </c>
      <c r="R391" s="222">
        <f>'PO analyseblad'!P384</f>
        <v>0.3</v>
      </c>
      <c r="S391" s="223">
        <f>'PO analyseblad'!Q384</f>
        <v>0</v>
      </c>
      <c r="T391" s="224"/>
      <c r="U391" s="225">
        <f>'PO analyseblad'!R384</f>
        <v>0</v>
      </c>
      <c r="V391" s="226" t="b">
        <f>'PO analyseblad'!S384</f>
        <v>0</v>
      </c>
      <c r="W391" s="207"/>
      <c r="X391" s="227">
        <f>Invulblad!L386</f>
        <v>0</v>
      </c>
      <c r="Y391" s="228">
        <f>Invulblad!M386</f>
        <v>0</v>
      </c>
      <c r="Z391" s="229">
        <f>Invulblad!N386</f>
        <v>0</v>
      </c>
      <c r="AA391" s="211"/>
      <c r="AB391" s="212">
        <f>Invulblad!O386</f>
        <v>0</v>
      </c>
    </row>
    <row r="392" spans="2:28" s="85" customFormat="1" ht="12.75" customHeight="1" x14ac:dyDescent="0.25">
      <c r="B392" s="213">
        <f>Invulblad!B387</f>
        <v>383</v>
      </c>
      <c r="C392" s="214">
        <f>Invulblad!C387</f>
        <v>0</v>
      </c>
      <c r="D392" s="214">
        <f>Invulblad!D387</f>
        <v>0</v>
      </c>
      <c r="E392" s="215">
        <f>Invulblad!E387</f>
        <v>0</v>
      </c>
      <c r="F392" s="215">
        <f>Invulblad!F387</f>
        <v>0</v>
      </c>
      <c r="G392" s="215">
        <f>Invulblad!G387</f>
        <v>0</v>
      </c>
      <c r="H392" s="216">
        <f>Invulblad!H387</f>
        <v>0</v>
      </c>
      <c r="I392" s="217">
        <f>Invulblad!I387</f>
        <v>0</v>
      </c>
      <c r="J392" s="198"/>
      <c r="K392" s="218">
        <f>'PO analyseblad'!J385</f>
        <v>0</v>
      </c>
      <c r="L392" s="219" t="b">
        <f>'PO analyseblad'!K385</f>
        <v>0</v>
      </c>
      <c r="M392" s="220">
        <f>'PO analyseblad'!L385</f>
        <v>0.7</v>
      </c>
      <c r="N392" s="221">
        <f>'PO analyseblad'!M385</f>
        <v>0</v>
      </c>
      <c r="O392" s="203"/>
      <c r="P392" s="218">
        <f>'PO analyseblad'!N385</f>
        <v>0</v>
      </c>
      <c r="Q392" s="222" t="b">
        <f>'PO analyseblad'!O385</f>
        <v>0</v>
      </c>
      <c r="R392" s="222">
        <f>'PO analyseblad'!P385</f>
        <v>0.3</v>
      </c>
      <c r="S392" s="223">
        <f>'PO analyseblad'!Q385</f>
        <v>0</v>
      </c>
      <c r="T392" s="224"/>
      <c r="U392" s="225">
        <f>'PO analyseblad'!R385</f>
        <v>0</v>
      </c>
      <c r="V392" s="226" t="b">
        <f>'PO analyseblad'!S385</f>
        <v>0</v>
      </c>
      <c r="W392" s="207"/>
      <c r="X392" s="227">
        <f>Invulblad!L387</f>
        <v>0</v>
      </c>
      <c r="Y392" s="228">
        <f>Invulblad!M387</f>
        <v>0</v>
      </c>
      <c r="Z392" s="229">
        <f>Invulblad!N387</f>
        <v>0</v>
      </c>
      <c r="AA392" s="211"/>
      <c r="AB392" s="212">
        <f>Invulblad!O387</f>
        <v>0</v>
      </c>
    </row>
    <row r="393" spans="2:28" s="85" customFormat="1" ht="12.75" customHeight="1" x14ac:dyDescent="0.25">
      <c r="B393" s="213">
        <f>Invulblad!B388</f>
        <v>384</v>
      </c>
      <c r="C393" s="214">
        <f>Invulblad!C388</f>
        <v>0</v>
      </c>
      <c r="D393" s="214">
        <f>Invulblad!D388</f>
        <v>0</v>
      </c>
      <c r="E393" s="215">
        <f>Invulblad!E388</f>
        <v>0</v>
      </c>
      <c r="F393" s="215">
        <f>Invulblad!F388</f>
        <v>0</v>
      </c>
      <c r="G393" s="215">
        <f>Invulblad!G388</f>
        <v>0</v>
      </c>
      <c r="H393" s="216">
        <f>Invulblad!H388</f>
        <v>0</v>
      </c>
      <c r="I393" s="217">
        <f>Invulblad!I388</f>
        <v>0</v>
      </c>
      <c r="J393" s="198"/>
      <c r="K393" s="218">
        <f>'PO analyseblad'!J386</f>
        <v>0</v>
      </c>
      <c r="L393" s="219" t="b">
        <f>'PO analyseblad'!K386</f>
        <v>0</v>
      </c>
      <c r="M393" s="220">
        <f>'PO analyseblad'!L386</f>
        <v>0.7</v>
      </c>
      <c r="N393" s="221">
        <f>'PO analyseblad'!M386</f>
        <v>0</v>
      </c>
      <c r="O393" s="203"/>
      <c r="P393" s="218">
        <f>'PO analyseblad'!N386</f>
        <v>0</v>
      </c>
      <c r="Q393" s="222" t="b">
        <f>'PO analyseblad'!O386</f>
        <v>0</v>
      </c>
      <c r="R393" s="222">
        <f>'PO analyseblad'!P386</f>
        <v>0.3</v>
      </c>
      <c r="S393" s="223">
        <f>'PO analyseblad'!Q386</f>
        <v>0</v>
      </c>
      <c r="T393" s="224"/>
      <c r="U393" s="225">
        <f>'PO analyseblad'!R386</f>
        <v>0</v>
      </c>
      <c r="V393" s="226" t="b">
        <f>'PO analyseblad'!S386</f>
        <v>0</v>
      </c>
      <c r="W393" s="207"/>
      <c r="X393" s="227">
        <f>Invulblad!L388</f>
        <v>0</v>
      </c>
      <c r="Y393" s="228">
        <f>Invulblad!M388</f>
        <v>0</v>
      </c>
      <c r="Z393" s="229">
        <f>Invulblad!N388</f>
        <v>0</v>
      </c>
      <c r="AA393" s="211"/>
      <c r="AB393" s="212">
        <f>Invulblad!O388</f>
        <v>0</v>
      </c>
    </row>
    <row r="394" spans="2:28" s="85" customFormat="1" ht="12.75" customHeight="1" x14ac:dyDescent="0.25">
      <c r="B394" s="213">
        <f>Invulblad!B389</f>
        <v>385</v>
      </c>
      <c r="C394" s="214">
        <f>Invulblad!C389</f>
        <v>0</v>
      </c>
      <c r="D394" s="214">
        <f>Invulblad!D389</f>
        <v>0</v>
      </c>
      <c r="E394" s="215">
        <f>Invulblad!E389</f>
        <v>0</v>
      </c>
      <c r="F394" s="215">
        <f>Invulblad!F389</f>
        <v>0</v>
      </c>
      <c r="G394" s="215">
        <f>Invulblad!G389</f>
        <v>0</v>
      </c>
      <c r="H394" s="216">
        <f>Invulblad!H389</f>
        <v>0</v>
      </c>
      <c r="I394" s="217">
        <f>Invulblad!I389</f>
        <v>0</v>
      </c>
      <c r="J394" s="198"/>
      <c r="K394" s="218">
        <f>'PO analyseblad'!J387</f>
        <v>0</v>
      </c>
      <c r="L394" s="219" t="b">
        <f>'PO analyseblad'!K387</f>
        <v>0</v>
      </c>
      <c r="M394" s="220">
        <f>'PO analyseblad'!L387</f>
        <v>0.7</v>
      </c>
      <c r="N394" s="221">
        <f>'PO analyseblad'!M387</f>
        <v>0</v>
      </c>
      <c r="O394" s="203"/>
      <c r="P394" s="218">
        <f>'PO analyseblad'!N387</f>
        <v>0</v>
      </c>
      <c r="Q394" s="222" t="b">
        <f>'PO analyseblad'!O387</f>
        <v>0</v>
      </c>
      <c r="R394" s="222">
        <f>'PO analyseblad'!P387</f>
        <v>0.3</v>
      </c>
      <c r="S394" s="223">
        <f>'PO analyseblad'!Q387</f>
        <v>0</v>
      </c>
      <c r="T394" s="224"/>
      <c r="U394" s="225">
        <f>'PO analyseblad'!R387</f>
        <v>0</v>
      </c>
      <c r="V394" s="226" t="b">
        <f>'PO analyseblad'!S387</f>
        <v>0</v>
      </c>
      <c r="W394" s="207"/>
      <c r="X394" s="227">
        <f>Invulblad!L389</f>
        <v>0</v>
      </c>
      <c r="Y394" s="228">
        <f>Invulblad!M389</f>
        <v>0</v>
      </c>
      <c r="Z394" s="229">
        <f>Invulblad!N389</f>
        <v>0</v>
      </c>
      <c r="AA394" s="211"/>
      <c r="AB394" s="212">
        <f>Invulblad!O389</f>
        <v>0</v>
      </c>
    </row>
    <row r="395" spans="2:28" s="85" customFormat="1" ht="12.75" customHeight="1" x14ac:dyDescent="0.25">
      <c r="B395" s="213">
        <f>Invulblad!B390</f>
        <v>386</v>
      </c>
      <c r="C395" s="214">
        <f>Invulblad!C390</f>
        <v>0</v>
      </c>
      <c r="D395" s="214">
        <f>Invulblad!D390</f>
        <v>0</v>
      </c>
      <c r="E395" s="215">
        <f>Invulblad!E390</f>
        <v>0</v>
      </c>
      <c r="F395" s="215">
        <f>Invulblad!F390</f>
        <v>0</v>
      </c>
      <c r="G395" s="215">
        <f>Invulblad!G390</f>
        <v>0</v>
      </c>
      <c r="H395" s="216">
        <f>Invulblad!H390</f>
        <v>0</v>
      </c>
      <c r="I395" s="217">
        <f>Invulblad!I390</f>
        <v>0</v>
      </c>
      <c r="J395" s="198"/>
      <c r="K395" s="218">
        <f>'PO analyseblad'!J388</f>
        <v>0</v>
      </c>
      <c r="L395" s="219" t="b">
        <f>'PO analyseblad'!K388</f>
        <v>0</v>
      </c>
      <c r="M395" s="220">
        <f>'PO analyseblad'!L388</f>
        <v>0.7</v>
      </c>
      <c r="N395" s="221">
        <f>'PO analyseblad'!M388</f>
        <v>0</v>
      </c>
      <c r="O395" s="203"/>
      <c r="P395" s="218">
        <f>'PO analyseblad'!N388</f>
        <v>0</v>
      </c>
      <c r="Q395" s="222" t="b">
        <f>'PO analyseblad'!O388</f>
        <v>0</v>
      </c>
      <c r="R395" s="222">
        <f>'PO analyseblad'!P388</f>
        <v>0.3</v>
      </c>
      <c r="S395" s="223">
        <f>'PO analyseblad'!Q388</f>
        <v>0</v>
      </c>
      <c r="T395" s="224"/>
      <c r="U395" s="225">
        <f>'PO analyseblad'!R388</f>
        <v>0</v>
      </c>
      <c r="V395" s="226" t="b">
        <f>'PO analyseblad'!S388</f>
        <v>0</v>
      </c>
      <c r="W395" s="207"/>
      <c r="X395" s="227">
        <f>Invulblad!L390</f>
        <v>0</v>
      </c>
      <c r="Y395" s="228">
        <f>Invulblad!M390</f>
        <v>0</v>
      </c>
      <c r="Z395" s="229">
        <f>Invulblad!N390</f>
        <v>0</v>
      </c>
      <c r="AA395" s="211"/>
      <c r="AB395" s="212">
        <f>Invulblad!O390</f>
        <v>0</v>
      </c>
    </row>
    <row r="396" spans="2:28" s="85" customFormat="1" ht="12.75" customHeight="1" x14ac:dyDescent="0.25">
      <c r="B396" s="213">
        <f>Invulblad!B391</f>
        <v>387</v>
      </c>
      <c r="C396" s="214">
        <f>Invulblad!C391</f>
        <v>0</v>
      </c>
      <c r="D396" s="214">
        <f>Invulblad!D391</f>
        <v>0</v>
      </c>
      <c r="E396" s="215">
        <f>Invulblad!E391</f>
        <v>0</v>
      </c>
      <c r="F396" s="215">
        <f>Invulblad!F391</f>
        <v>0</v>
      </c>
      <c r="G396" s="215">
        <f>Invulblad!G391</f>
        <v>0</v>
      </c>
      <c r="H396" s="216">
        <f>Invulblad!H391</f>
        <v>0</v>
      </c>
      <c r="I396" s="217">
        <f>Invulblad!I391</f>
        <v>0</v>
      </c>
      <c r="J396" s="198"/>
      <c r="K396" s="218">
        <f>'PO analyseblad'!J389</f>
        <v>0</v>
      </c>
      <c r="L396" s="219" t="b">
        <f>'PO analyseblad'!K389</f>
        <v>0</v>
      </c>
      <c r="M396" s="220">
        <f>'PO analyseblad'!L389</f>
        <v>0.7</v>
      </c>
      <c r="N396" s="221">
        <f>'PO analyseblad'!M389</f>
        <v>0</v>
      </c>
      <c r="O396" s="203"/>
      <c r="P396" s="218">
        <f>'PO analyseblad'!N389</f>
        <v>0</v>
      </c>
      <c r="Q396" s="222" t="b">
        <f>'PO analyseblad'!O389</f>
        <v>0</v>
      </c>
      <c r="R396" s="222">
        <f>'PO analyseblad'!P389</f>
        <v>0.3</v>
      </c>
      <c r="S396" s="223">
        <f>'PO analyseblad'!Q389</f>
        <v>0</v>
      </c>
      <c r="T396" s="224"/>
      <c r="U396" s="225">
        <f>'PO analyseblad'!R389</f>
        <v>0</v>
      </c>
      <c r="V396" s="226" t="b">
        <f>'PO analyseblad'!S389</f>
        <v>0</v>
      </c>
      <c r="W396" s="207"/>
      <c r="X396" s="227">
        <f>Invulblad!L391</f>
        <v>0</v>
      </c>
      <c r="Y396" s="228">
        <f>Invulblad!M391</f>
        <v>0</v>
      </c>
      <c r="Z396" s="229">
        <f>Invulblad!N391</f>
        <v>0</v>
      </c>
      <c r="AA396" s="211"/>
      <c r="AB396" s="212">
        <f>Invulblad!O391</f>
        <v>0</v>
      </c>
    </row>
    <row r="397" spans="2:28" s="85" customFormat="1" ht="12.75" customHeight="1" x14ac:dyDescent="0.25">
      <c r="B397" s="213">
        <f>Invulblad!B392</f>
        <v>388</v>
      </c>
      <c r="C397" s="214">
        <f>Invulblad!C392</f>
        <v>0</v>
      </c>
      <c r="D397" s="214">
        <f>Invulblad!D392</f>
        <v>0</v>
      </c>
      <c r="E397" s="215">
        <f>Invulblad!E392</f>
        <v>0</v>
      </c>
      <c r="F397" s="215">
        <f>Invulblad!F392</f>
        <v>0</v>
      </c>
      <c r="G397" s="215">
        <f>Invulblad!G392</f>
        <v>0</v>
      </c>
      <c r="H397" s="216">
        <f>Invulblad!H392</f>
        <v>0</v>
      </c>
      <c r="I397" s="217">
        <f>Invulblad!I392</f>
        <v>0</v>
      </c>
      <c r="J397" s="198"/>
      <c r="K397" s="218">
        <f>'PO analyseblad'!J390</f>
        <v>0</v>
      </c>
      <c r="L397" s="219" t="b">
        <f>'PO analyseblad'!K390</f>
        <v>0</v>
      </c>
      <c r="M397" s="220">
        <f>'PO analyseblad'!L390</f>
        <v>0.7</v>
      </c>
      <c r="N397" s="221">
        <f>'PO analyseblad'!M390</f>
        <v>0</v>
      </c>
      <c r="O397" s="203"/>
      <c r="P397" s="218">
        <f>'PO analyseblad'!N390</f>
        <v>0</v>
      </c>
      <c r="Q397" s="222" t="b">
        <f>'PO analyseblad'!O390</f>
        <v>0</v>
      </c>
      <c r="R397" s="222">
        <f>'PO analyseblad'!P390</f>
        <v>0.3</v>
      </c>
      <c r="S397" s="223">
        <f>'PO analyseblad'!Q390</f>
        <v>0</v>
      </c>
      <c r="T397" s="224"/>
      <c r="U397" s="225">
        <f>'PO analyseblad'!R390</f>
        <v>0</v>
      </c>
      <c r="V397" s="226" t="b">
        <f>'PO analyseblad'!S390</f>
        <v>0</v>
      </c>
      <c r="W397" s="207"/>
      <c r="X397" s="227">
        <f>Invulblad!L392</f>
        <v>0</v>
      </c>
      <c r="Y397" s="228">
        <f>Invulblad!M392</f>
        <v>0</v>
      </c>
      <c r="Z397" s="229">
        <f>Invulblad!N392</f>
        <v>0</v>
      </c>
      <c r="AA397" s="211"/>
      <c r="AB397" s="212">
        <f>Invulblad!O392</f>
        <v>0</v>
      </c>
    </row>
    <row r="398" spans="2:28" s="85" customFormat="1" ht="12.75" customHeight="1" x14ac:dyDescent="0.25">
      <c r="B398" s="213">
        <f>Invulblad!B393</f>
        <v>389</v>
      </c>
      <c r="C398" s="214">
        <f>Invulblad!C393</f>
        <v>0</v>
      </c>
      <c r="D398" s="214">
        <f>Invulblad!D393</f>
        <v>0</v>
      </c>
      <c r="E398" s="215">
        <f>Invulblad!E393</f>
        <v>0</v>
      </c>
      <c r="F398" s="215">
        <f>Invulblad!F393</f>
        <v>0</v>
      </c>
      <c r="G398" s="215">
        <f>Invulblad!G393</f>
        <v>0</v>
      </c>
      <c r="H398" s="216">
        <f>Invulblad!H393</f>
        <v>0</v>
      </c>
      <c r="I398" s="217">
        <f>Invulblad!I393</f>
        <v>0</v>
      </c>
      <c r="J398" s="198"/>
      <c r="K398" s="218">
        <f>'PO analyseblad'!J391</f>
        <v>0</v>
      </c>
      <c r="L398" s="219" t="b">
        <f>'PO analyseblad'!K391</f>
        <v>0</v>
      </c>
      <c r="M398" s="220">
        <f>'PO analyseblad'!L391</f>
        <v>0.7</v>
      </c>
      <c r="N398" s="221">
        <f>'PO analyseblad'!M391</f>
        <v>0</v>
      </c>
      <c r="O398" s="203"/>
      <c r="P398" s="218">
        <f>'PO analyseblad'!N391</f>
        <v>0</v>
      </c>
      <c r="Q398" s="222" t="b">
        <f>'PO analyseblad'!O391</f>
        <v>0</v>
      </c>
      <c r="R398" s="222">
        <f>'PO analyseblad'!P391</f>
        <v>0.3</v>
      </c>
      <c r="S398" s="223">
        <f>'PO analyseblad'!Q391</f>
        <v>0</v>
      </c>
      <c r="T398" s="224"/>
      <c r="U398" s="225">
        <f>'PO analyseblad'!R391</f>
        <v>0</v>
      </c>
      <c r="V398" s="226" t="b">
        <f>'PO analyseblad'!S391</f>
        <v>0</v>
      </c>
      <c r="W398" s="207"/>
      <c r="X398" s="227">
        <f>Invulblad!L393</f>
        <v>0</v>
      </c>
      <c r="Y398" s="228">
        <f>Invulblad!M393</f>
        <v>0</v>
      </c>
      <c r="Z398" s="229">
        <f>Invulblad!N393</f>
        <v>0</v>
      </c>
      <c r="AA398" s="211"/>
      <c r="AB398" s="212">
        <f>Invulblad!O393</f>
        <v>0</v>
      </c>
    </row>
    <row r="399" spans="2:28" s="85" customFormat="1" ht="12.75" customHeight="1" x14ac:dyDescent="0.25">
      <c r="B399" s="213">
        <f>Invulblad!B394</f>
        <v>390</v>
      </c>
      <c r="C399" s="214">
        <f>Invulblad!C394</f>
        <v>0</v>
      </c>
      <c r="D399" s="214">
        <f>Invulblad!D394</f>
        <v>0</v>
      </c>
      <c r="E399" s="215">
        <f>Invulblad!E394</f>
        <v>0</v>
      </c>
      <c r="F399" s="215">
        <f>Invulblad!F394</f>
        <v>0</v>
      </c>
      <c r="G399" s="215">
        <f>Invulblad!G394</f>
        <v>0</v>
      </c>
      <c r="H399" s="216">
        <f>Invulblad!H394</f>
        <v>0</v>
      </c>
      <c r="I399" s="217">
        <f>Invulblad!I394</f>
        <v>0</v>
      </c>
      <c r="J399" s="198"/>
      <c r="K399" s="218">
        <f>'PO analyseblad'!J392</f>
        <v>0</v>
      </c>
      <c r="L399" s="219" t="b">
        <f>'PO analyseblad'!K392</f>
        <v>0</v>
      </c>
      <c r="M399" s="220">
        <f>'PO analyseblad'!L392</f>
        <v>0.7</v>
      </c>
      <c r="N399" s="221">
        <f>'PO analyseblad'!M392</f>
        <v>0</v>
      </c>
      <c r="O399" s="203"/>
      <c r="P399" s="218">
        <f>'PO analyseblad'!N392</f>
        <v>0</v>
      </c>
      <c r="Q399" s="222" t="b">
        <f>'PO analyseblad'!O392</f>
        <v>0</v>
      </c>
      <c r="R399" s="222">
        <f>'PO analyseblad'!P392</f>
        <v>0.3</v>
      </c>
      <c r="S399" s="223">
        <f>'PO analyseblad'!Q392</f>
        <v>0</v>
      </c>
      <c r="T399" s="224"/>
      <c r="U399" s="225">
        <f>'PO analyseblad'!R392</f>
        <v>0</v>
      </c>
      <c r="V399" s="226" t="b">
        <f>'PO analyseblad'!S392</f>
        <v>0</v>
      </c>
      <c r="W399" s="207"/>
      <c r="X399" s="227">
        <f>Invulblad!L394</f>
        <v>0</v>
      </c>
      <c r="Y399" s="228">
        <f>Invulblad!M394</f>
        <v>0</v>
      </c>
      <c r="Z399" s="229">
        <f>Invulblad!N394</f>
        <v>0</v>
      </c>
      <c r="AA399" s="211"/>
      <c r="AB399" s="212">
        <f>Invulblad!O394</f>
        <v>0</v>
      </c>
    </row>
    <row r="400" spans="2:28" s="85" customFormat="1" ht="12.75" customHeight="1" x14ac:dyDescent="0.25">
      <c r="B400" s="213">
        <f>Invulblad!B395</f>
        <v>391</v>
      </c>
      <c r="C400" s="214">
        <f>Invulblad!C395</f>
        <v>0</v>
      </c>
      <c r="D400" s="214">
        <f>Invulblad!D395</f>
        <v>0</v>
      </c>
      <c r="E400" s="215">
        <f>Invulblad!E395</f>
        <v>0</v>
      </c>
      <c r="F400" s="215">
        <f>Invulblad!F395</f>
        <v>0</v>
      </c>
      <c r="G400" s="215">
        <f>Invulblad!G395</f>
        <v>0</v>
      </c>
      <c r="H400" s="216">
        <f>Invulblad!H395</f>
        <v>0</v>
      </c>
      <c r="I400" s="217">
        <f>Invulblad!I395</f>
        <v>0</v>
      </c>
      <c r="J400" s="198"/>
      <c r="K400" s="218">
        <f>'PO analyseblad'!J393</f>
        <v>0</v>
      </c>
      <c r="L400" s="219" t="b">
        <f>'PO analyseblad'!K393</f>
        <v>0</v>
      </c>
      <c r="M400" s="220">
        <f>'PO analyseblad'!L393</f>
        <v>0.7</v>
      </c>
      <c r="N400" s="221">
        <f>'PO analyseblad'!M393</f>
        <v>0</v>
      </c>
      <c r="O400" s="203"/>
      <c r="P400" s="218">
        <f>'PO analyseblad'!N393</f>
        <v>0</v>
      </c>
      <c r="Q400" s="222" t="b">
        <f>'PO analyseblad'!O393</f>
        <v>0</v>
      </c>
      <c r="R400" s="222">
        <f>'PO analyseblad'!P393</f>
        <v>0.3</v>
      </c>
      <c r="S400" s="223">
        <f>'PO analyseblad'!Q393</f>
        <v>0</v>
      </c>
      <c r="T400" s="224"/>
      <c r="U400" s="225">
        <f>'PO analyseblad'!R393</f>
        <v>0</v>
      </c>
      <c r="V400" s="226" t="b">
        <f>'PO analyseblad'!S393</f>
        <v>0</v>
      </c>
      <c r="W400" s="207"/>
      <c r="X400" s="227">
        <f>Invulblad!L395</f>
        <v>0</v>
      </c>
      <c r="Y400" s="228">
        <f>Invulblad!M395</f>
        <v>0</v>
      </c>
      <c r="Z400" s="229">
        <f>Invulblad!N395</f>
        <v>0</v>
      </c>
      <c r="AA400" s="211"/>
      <c r="AB400" s="212">
        <f>Invulblad!O395</f>
        <v>0</v>
      </c>
    </row>
    <row r="401" spans="2:28" s="85" customFormat="1" ht="12.75" customHeight="1" x14ac:dyDescent="0.25">
      <c r="B401" s="213">
        <f>Invulblad!B396</f>
        <v>392</v>
      </c>
      <c r="C401" s="214">
        <f>Invulblad!C396</f>
        <v>0</v>
      </c>
      <c r="D401" s="214">
        <f>Invulblad!D396</f>
        <v>0</v>
      </c>
      <c r="E401" s="215">
        <f>Invulblad!E396</f>
        <v>0</v>
      </c>
      <c r="F401" s="215">
        <f>Invulblad!F396</f>
        <v>0</v>
      </c>
      <c r="G401" s="215">
        <f>Invulblad!G396</f>
        <v>0</v>
      </c>
      <c r="H401" s="216">
        <f>Invulblad!H396</f>
        <v>0</v>
      </c>
      <c r="I401" s="217">
        <f>Invulblad!I396</f>
        <v>0</v>
      </c>
      <c r="J401" s="198"/>
      <c r="K401" s="218">
        <f>'PO analyseblad'!J394</f>
        <v>0</v>
      </c>
      <c r="L401" s="219" t="b">
        <f>'PO analyseblad'!K394</f>
        <v>0</v>
      </c>
      <c r="M401" s="220">
        <f>'PO analyseblad'!L394</f>
        <v>0.7</v>
      </c>
      <c r="N401" s="221">
        <f>'PO analyseblad'!M394</f>
        <v>0</v>
      </c>
      <c r="O401" s="203"/>
      <c r="P401" s="218">
        <f>'PO analyseblad'!N394</f>
        <v>0</v>
      </c>
      <c r="Q401" s="222" t="b">
        <f>'PO analyseblad'!O394</f>
        <v>0</v>
      </c>
      <c r="R401" s="222">
        <f>'PO analyseblad'!P394</f>
        <v>0.3</v>
      </c>
      <c r="S401" s="223">
        <f>'PO analyseblad'!Q394</f>
        <v>0</v>
      </c>
      <c r="T401" s="224"/>
      <c r="U401" s="225">
        <f>'PO analyseblad'!R394</f>
        <v>0</v>
      </c>
      <c r="V401" s="226" t="b">
        <f>'PO analyseblad'!S394</f>
        <v>0</v>
      </c>
      <c r="W401" s="207"/>
      <c r="X401" s="227">
        <f>Invulblad!L396</f>
        <v>0</v>
      </c>
      <c r="Y401" s="228">
        <f>Invulblad!M396</f>
        <v>0</v>
      </c>
      <c r="Z401" s="229">
        <f>Invulblad!N396</f>
        <v>0</v>
      </c>
      <c r="AA401" s="211"/>
      <c r="AB401" s="212">
        <f>Invulblad!O396</f>
        <v>0</v>
      </c>
    </row>
    <row r="402" spans="2:28" s="85" customFormat="1" ht="12.75" customHeight="1" x14ac:dyDescent="0.25">
      <c r="B402" s="213">
        <f>Invulblad!B397</f>
        <v>393</v>
      </c>
      <c r="C402" s="214">
        <f>Invulblad!C397</f>
        <v>0</v>
      </c>
      <c r="D402" s="214">
        <f>Invulblad!D397</f>
        <v>0</v>
      </c>
      <c r="E402" s="215">
        <f>Invulblad!E397</f>
        <v>0</v>
      </c>
      <c r="F402" s="215">
        <f>Invulblad!F397</f>
        <v>0</v>
      </c>
      <c r="G402" s="215">
        <f>Invulblad!G397</f>
        <v>0</v>
      </c>
      <c r="H402" s="216">
        <f>Invulblad!H397</f>
        <v>0</v>
      </c>
      <c r="I402" s="217">
        <f>Invulblad!I397</f>
        <v>0</v>
      </c>
      <c r="J402" s="198"/>
      <c r="K402" s="218">
        <f>'PO analyseblad'!J395</f>
        <v>0</v>
      </c>
      <c r="L402" s="219" t="b">
        <f>'PO analyseblad'!K395</f>
        <v>0</v>
      </c>
      <c r="M402" s="220">
        <f>'PO analyseblad'!L395</f>
        <v>0.7</v>
      </c>
      <c r="N402" s="221">
        <f>'PO analyseblad'!M395</f>
        <v>0</v>
      </c>
      <c r="O402" s="203"/>
      <c r="P402" s="218">
        <f>'PO analyseblad'!N395</f>
        <v>0</v>
      </c>
      <c r="Q402" s="222" t="b">
        <f>'PO analyseblad'!O395</f>
        <v>0</v>
      </c>
      <c r="R402" s="222">
        <f>'PO analyseblad'!P395</f>
        <v>0.3</v>
      </c>
      <c r="S402" s="223">
        <f>'PO analyseblad'!Q395</f>
        <v>0</v>
      </c>
      <c r="T402" s="224"/>
      <c r="U402" s="225">
        <f>'PO analyseblad'!R395</f>
        <v>0</v>
      </c>
      <c r="V402" s="226" t="b">
        <f>'PO analyseblad'!S395</f>
        <v>0</v>
      </c>
      <c r="W402" s="207"/>
      <c r="X402" s="227">
        <f>Invulblad!L397</f>
        <v>0</v>
      </c>
      <c r="Y402" s="228">
        <f>Invulblad!M397</f>
        <v>0</v>
      </c>
      <c r="Z402" s="229">
        <f>Invulblad!N397</f>
        <v>0</v>
      </c>
      <c r="AA402" s="211"/>
      <c r="AB402" s="212">
        <f>Invulblad!O397</f>
        <v>0</v>
      </c>
    </row>
    <row r="403" spans="2:28" s="85" customFormat="1" ht="12.75" customHeight="1" x14ac:dyDescent="0.25">
      <c r="B403" s="213">
        <f>Invulblad!B398</f>
        <v>394</v>
      </c>
      <c r="C403" s="214">
        <f>Invulblad!C398</f>
        <v>0</v>
      </c>
      <c r="D403" s="214">
        <f>Invulblad!D398</f>
        <v>0</v>
      </c>
      <c r="E403" s="215">
        <f>Invulblad!E398</f>
        <v>0</v>
      </c>
      <c r="F403" s="215">
        <f>Invulblad!F398</f>
        <v>0</v>
      </c>
      <c r="G403" s="215">
        <f>Invulblad!G398</f>
        <v>0</v>
      </c>
      <c r="H403" s="216">
        <f>Invulblad!H398</f>
        <v>0</v>
      </c>
      <c r="I403" s="217">
        <f>Invulblad!I398</f>
        <v>0</v>
      </c>
      <c r="J403" s="198"/>
      <c r="K403" s="218">
        <f>'PO analyseblad'!J396</f>
        <v>0</v>
      </c>
      <c r="L403" s="219" t="b">
        <f>'PO analyseblad'!K396</f>
        <v>0</v>
      </c>
      <c r="M403" s="220">
        <f>'PO analyseblad'!L396</f>
        <v>0.7</v>
      </c>
      <c r="N403" s="221">
        <f>'PO analyseblad'!M396</f>
        <v>0</v>
      </c>
      <c r="O403" s="203"/>
      <c r="P403" s="218">
        <f>'PO analyseblad'!N396</f>
        <v>0</v>
      </c>
      <c r="Q403" s="222" t="b">
        <f>'PO analyseblad'!O396</f>
        <v>0</v>
      </c>
      <c r="R403" s="222">
        <f>'PO analyseblad'!P396</f>
        <v>0.3</v>
      </c>
      <c r="S403" s="223">
        <f>'PO analyseblad'!Q396</f>
        <v>0</v>
      </c>
      <c r="T403" s="224"/>
      <c r="U403" s="225">
        <f>'PO analyseblad'!R396</f>
        <v>0</v>
      </c>
      <c r="V403" s="226" t="b">
        <f>'PO analyseblad'!S396</f>
        <v>0</v>
      </c>
      <c r="W403" s="207"/>
      <c r="X403" s="227">
        <f>Invulblad!L398</f>
        <v>0</v>
      </c>
      <c r="Y403" s="228">
        <f>Invulblad!M398</f>
        <v>0</v>
      </c>
      <c r="Z403" s="229">
        <f>Invulblad!N398</f>
        <v>0</v>
      </c>
      <c r="AA403" s="211"/>
      <c r="AB403" s="212">
        <f>Invulblad!O398</f>
        <v>0</v>
      </c>
    </row>
    <row r="404" spans="2:28" s="85" customFormat="1" ht="12.75" customHeight="1" x14ac:dyDescent="0.25">
      <c r="B404" s="213">
        <f>Invulblad!B399</f>
        <v>395</v>
      </c>
      <c r="C404" s="214">
        <f>Invulblad!C399</f>
        <v>0</v>
      </c>
      <c r="D404" s="214">
        <f>Invulblad!D399</f>
        <v>0</v>
      </c>
      <c r="E404" s="215">
        <f>Invulblad!E399</f>
        <v>0</v>
      </c>
      <c r="F404" s="215">
        <f>Invulblad!F399</f>
        <v>0</v>
      </c>
      <c r="G404" s="215">
        <f>Invulblad!G399</f>
        <v>0</v>
      </c>
      <c r="H404" s="216">
        <f>Invulblad!H399</f>
        <v>0</v>
      </c>
      <c r="I404" s="217">
        <f>Invulblad!I399</f>
        <v>0</v>
      </c>
      <c r="J404" s="198"/>
      <c r="K404" s="218">
        <f>'PO analyseblad'!J397</f>
        <v>0</v>
      </c>
      <c r="L404" s="219" t="b">
        <f>'PO analyseblad'!K397</f>
        <v>0</v>
      </c>
      <c r="M404" s="220">
        <f>'PO analyseblad'!L397</f>
        <v>0.7</v>
      </c>
      <c r="N404" s="221">
        <f>'PO analyseblad'!M397</f>
        <v>0</v>
      </c>
      <c r="O404" s="203"/>
      <c r="P404" s="218">
        <f>'PO analyseblad'!N397</f>
        <v>0</v>
      </c>
      <c r="Q404" s="222" t="b">
        <f>'PO analyseblad'!O397</f>
        <v>0</v>
      </c>
      <c r="R404" s="222">
        <f>'PO analyseblad'!P397</f>
        <v>0.3</v>
      </c>
      <c r="S404" s="223">
        <f>'PO analyseblad'!Q397</f>
        <v>0</v>
      </c>
      <c r="T404" s="224"/>
      <c r="U404" s="225">
        <f>'PO analyseblad'!R397</f>
        <v>0</v>
      </c>
      <c r="V404" s="226" t="b">
        <f>'PO analyseblad'!S397</f>
        <v>0</v>
      </c>
      <c r="W404" s="207"/>
      <c r="X404" s="227">
        <f>Invulblad!L399</f>
        <v>0</v>
      </c>
      <c r="Y404" s="228">
        <f>Invulblad!M399</f>
        <v>0</v>
      </c>
      <c r="Z404" s="229">
        <f>Invulblad!N399</f>
        <v>0</v>
      </c>
      <c r="AA404" s="211"/>
      <c r="AB404" s="212">
        <f>Invulblad!O399</f>
        <v>0</v>
      </c>
    </row>
    <row r="405" spans="2:28" s="85" customFormat="1" ht="12.75" customHeight="1" x14ac:dyDescent="0.25">
      <c r="B405" s="213">
        <f>Invulblad!B400</f>
        <v>396</v>
      </c>
      <c r="C405" s="214">
        <f>Invulblad!C400</f>
        <v>0</v>
      </c>
      <c r="D405" s="214">
        <f>Invulblad!D400</f>
        <v>0</v>
      </c>
      <c r="E405" s="215">
        <f>Invulblad!E400</f>
        <v>0</v>
      </c>
      <c r="F405" s="215">
        <f>Invulblad!F400</f>
        <v>0</v>
      </c>
      <c r="G405" s="215">
        <f>Invulblad!G400</f>
        <v>0</v>
      </c>
      <c r="H405" s="216">
        <f>Invulblad!H400</f>
        <v>0</v>
      </c>
      <c r="I405" s="217">
        <f>Invulblad!I400</f>
        <v>0</v>
      </c>
      <c r="J405" s="198"/>
      <c r="K405" s="218">
        <f>'PO analyseblad'!J398</f>
        <v>0</v>
      </c>
      <c r="L405" s="219" t="b">
        <f>'PO analyseblad'!K398</f>
        <v>0</v>
      </c>
      <c r="M405" s="220">
        <f>'PO analyseblad'!L398</f>
        <v>0.7</v>
      </c>
      <c r="N405" s="221">
        <f>'PO analyseblad'!M398</f>
        <v>0</v>
      </c>
      <c r="O405" s="203"/>
      <c r="P405" s="218">
        <f>'PO analyseblad'!N398</f>
        <v>0</v>
      </c>
      <c r="Q405" s="222" t="b">
        <f>'PO analyseblad'!O398</f>
        <v>0</v>
      </c>
      <c r="R405" s="222">
        <f>'PO analyseblad'!P398</f>
        <v>0.3</v>
      </c>
      <c r="S405" s="223">
        <f>'PO analyseblad'!Q398</f>
        <v>0</v>
      </c>
      <c r="T405" s="224"/>
      <c r="U405" s="225">
        <f>'PO analyseblad'!R398</f>
        <v>0</v>
      </c>
      <c r="V405" s="226" t="b">
        <f>'PO analyseblad'!S398</f>
        <v>0</v>
      </c>
      <c r="W405" s="207"/>
      <c r="X405" s="227">
        <f>Invulblad!L400</f>
        <v>0</v>
      </c>
      <c r="Y405" s="228">
        <f>Invulblad!M400</f>
        <v>0</v>
      </c>
      <c r="Z405" s="229">
        <f>Invulblad!N400</f>
        <v>0</v>
      </c>
      <c r="AA405" s="211"/>
      <c r="AB405" s="212">
        <f>Invulblad!O400</f>
        <v>0</v>
      </c>
    </row>
    <row r="406" spans="2:28" s="85" customFormat="1" ht="12.75" customHeight="1" x14ac:dyDescent="0.25">
      <c r="B406" s="213">
        <f>Invulblad!B401</f>
        <v>397</v>
      </c>
      <c r="C406" s="214">
        <f>Invulblad!C401</f>
        <v>0</v>
      </c>
      <c r="D406" s="214">
        <f>Invulblad!D401</f>
        <v>0</v>
      </c>
      <c r="E406" s="215">
        <f>Invulblad!E401</f>
        <v>0</v>
      </c>
      <c r="F406" s="215">
        <f>Invulblad!F401</f>
        <v>0</v>
      </c>
      <c r="G406" s="215">
        <f>Invulblad!G401</f>
        <v>0</v>
      </c>
      <c r="H406" s="216">
        <f>Invulblad!H401</f>
        <v>0</v>
      </c>
      <c r="I406" s="217">
        <f>Invulblad!I401</f>
        <v>0</v>
      </c>
      <c r="J406" s="198"/>
      <c r="K406" s="218">
        <f>'PO analyseblad'!J399</f>
        <v>0</v>
      </c>
      <c r="L406" s="219" t="b">
        <f>'PO analyseblad'!K399</f>
        <v>0</v>
      </c>
      <c r="M406" s="220">
        <f>'PO analyseblad'!L399</f>
        <v>0.7</v>
      </c>
      <c r="N406" s="221">
        <f>'PO analyseblad'!M399</f>
        <v>0</v>
      </c>
      <c r="O406" s="203"/>
      <c r="P406" s="218">
        <f>'PO analyseblad'!N399</f>
        <v>0</v>
      </c>
      <c r="Q406" s="222" t="b">
        <f>'PO analyseblad'!O399</f>
        <v>0</v>
      </c>
      <c r="R406" s="222">
        <f>'PO analyseblad'!P399</f>
        <v>0.3</v>
      </c>
      <c r="S406" s="223">
        <f>'PO analyseblad'!Q399</f>
        <v>0</v>
      </c>
      <c r="T406" s="224"/>
      <c r="U406" s="225">
        <f>'PO analyseblad'!R399</f>
        <v>0</v>
      </c>
      <c r="V406" s="226" t="b">
        <f>'PO analyseblad'!S399</f>
        <v>0</v>
      </c>
      <c r="W406" s="207"/>
      <c r="X406" s="227">
        <f>Invulblad!L401</f>
        <v>0</v>
      </c>
      <c r="Y406" s="228">
        <f>Invulblad!M401</f>
        <v>0</v>
      </c>
      <c r="Z406" s="229">
        <f>Invulblad!N401</f>
        <v>0</v>
      </c>
      <c r="AA406" s="211"/>
      <c r="AB406" s="212">
        <f>Invulblad!O401</f>
        <v>0</v>
      </c>
    </row>
    <row r="407" spans="2:28" s="85" customFormat="1" ht="12.75" customHeight="1" x14ac:dyDescent="0.25">
      <c r="B407" s="213">
        <f>Invulblad!B402</f>
        <v>398</v>
      </c>
      <c r="C407" s="214">
        <f>Invulblad!C402</f>
        <v>0</v>
      </c>
      <c r="D407" s="214">
        <f>Invulblad!D402</f>
        <v>0</v>
      </c>
      <c r="E407" s="215">
        <f>Invulblad!E402</f>
        <v>0</v>
      </c>
      <c r="F407" s="215">
        <f>Invulblad!F402</f>
        <v>0</v>
      </c>
      <c r="G407" s="215">
        <f>Invulblad!G402</f>
        <v>0</v>
      </c>
      <c r="H407" s="216">
        <f>Invulblad!H402</f>
        <v>0</v>
      </c>
      <c r="I407" s="217">
        <f>Invulblad!I402</f>
        <v>0</v>
      </c>
      <c r="J407" s="198"/>
      <c r="K407" s="218">
        <f>'PO analyseblad'!J400</f>
        <v>0</v>
      </c>
      <c r="L407" s="219" t="b">
        <f>'PO analyseblad'!K400</f>
        <v>0</v>
      </c>
      <c r="M407" s="220">
        <f>'PO analyseblad'!L400</f>
        <v>0.7</v>
      </c>
      <c r="N407" s="221">
        <f>'PO analyseblad'!M400</f>
        <v>0</v>
      </c>
      <c r="O407" s="203"/>
      <c r="P407" s="218">
        <f>'PO analyseblad'!N400</f>
        <v>0</v>
      </c>
      <c r="Q407" s="222" t="b">
        <f>'PO analyseblad'!O400</f>
        <v>0</v>
      </c>
      <c r="R407" s="222">
        <f>'PO analyseblad'!P400</f>
        <v>0.3</v>
      </c>
      <c r="S407" s="223">
        <f>'PO analyseblad'!Q400</f>
        <v>0</v>
      </c>
      <c r="T407" s="224"/>
      <c r="U407" s="225">
        <f>'PO analyseblad'!R400</f>
        <v>0</v>
      </c>
      <c r="V407" s="226" t="b">
        <f>'PO analyseblad'!S400</f>
        <v>0</v>
      </c>
      <c r="W407" s="207"/>
      <c r="X407" s="227">
        <f>Invulblad!L402</f>
        <v>0</v>
      </c>
      <c r="Y407" s="228">
        <f>Invulblad!M402</f>
        <v>0</v>
      </c>
      <c r="Z407" s="229">
        <f>Invulblad!N402</f>
        <v>0</v>
      </c>
      <c r="AA407" s="211"/>
      <c r="AB407" s="212">
        <f>Invulblad!O402</f>
        <v>0</v>
      </c>
    </row>
    <row r="408" spans="2:28" s="85" customFormat="1" ht="12.75" customHeight="1" x14ac:dyDescent="0.25">
      <c r="B408" s="213">
        <f>Invulblad!B403</f>
        <v>399</v>
      </c>
      <c r="C408" s="214">
        <f>Invulblad!C403</f>
        <v>0</v>
      </c>
      <c r="D408" s="214">
        <f>Invulblad!D403</f>
        <v>0</v>
      </c>
      <c r="E408" s="215">
        <f>Invulblad!E403</f>
        <v>0</v>
      </c>
      <c r="F408" s="215">
        <f>Invulblad!F403</f>
        <v>0</v>
      </c>
      <c r="G408" s="215">
        <f>Invulblad!G403</f>
        <v>0</v>
      </c>
      <c r="H408" s="216">
        <f>Invulblad!H403</f>
        <v>0</v>
      </c>
      <c r="I408" s="217">
        <f>Invulblad!I403</f>
        <v>0</v>
      </c>
      <c r="J408" s="198"/>
      <c r="K408" s="218">
        <f>'PO analyseblad'!J401</f>
        <v>0</v>
      </c>
      <c r="L408" s="219" t="b">
        <f>'PO analyseblad'!K401</f>
        <v>0</v>
      </c>
      <c r="M408" s="220">
        <f>'PO analyseblad'!L401</f>
        <v>0.7</v>
      </c>
      <c r="N408" s="221">
        <f>'PO analyseblad'!M401</f>
        <v>0</v>
      </c>
      <c r="O408" s="203"/>
      <c r="P408" s="218">
        <f>'PO analyseblad'!N401</f>
        <v>0</v>
      </c>
      <c r="Q408" s="222" t="b">
        <f>'PO analyseblad'!O401</f>
        <v>0</v>
      </c>
      <c r="R408" s="222">
        <f>'PO analyseblad'!P401</f>
        <v>0.3</v>
      </c>
      <c r="S408" s="223">
        <f>'PO analyseblad'!Q401</f>
        <v>0</v>
      </c>
      <c r="T408" s="224"/>
      <c r="U408" s="225">
        <f>'PO analyseblad'!R401</f>
        <v>0</v>
      </c>
      <c r="V408" s="226" t="b">
        <f>'PO analyseblad'!S401</f>
        <v>0</v>
      </c>
      <c r="W408" s="207"/>
      <c r="X408" s="227">
        <f>Invulblad!L403</f>
        <v>0</v>
      </c>
      <c r="Y408" s="228">
        <f>Invulblad!M403</f>
        <v>0</v>
      </c>
      <c r="Z408" s="229">
        <f>Invulblad!N403</f>
        <v>0</v>
      </c>
      <c r="AA408" s="211"/>
      <c r="AB408" s="212">
        <f>Invulblad!O403</f>
        <v>0</v>
      </c>
    </row>
    <row r="409" spans="2:28" s="85" customFormat="1" ht="12.75" customHeight="1" x14ac:dyDescent="0.25">
      <c r="B409" s="213">
        <f>Invulblad!B404</f>
        <v>400</v>
      </c>
      <c r="C409" s="214">
        <f>Invulblad!C404</f>
        <v>0</v>
      </c>
      <c r="D409" s="214">
        <f>Invulblad!D404</f>
        <v>0</v>
      </c>
      <c r="E409" s="215">
        <f>Invulblad!E404</f>
        <v>0</v>
      </c>
      <c r="F409" s="215">
        <f>Invulblad!F404</f>
        <v>0</v>
      </c>
      <c r="G409" s="215">
        <f>Invulblad!G404</f>
        <v>0</v>
      </c>
      <c r="H409" s="216">
        <f>Invulblad!H404</f>
        <v>0</v>
      </c>
      <c r="I409" s="217">
        <f>Invulblad!I404</f>
        <v>0</v>
      </c>
      <c r="J409" s="198"/>
      <c r="K409" s="218">
        <f>'PO analyseblad'!J402</f>
        <v>0</v>
      </c>
      <c r="L409" s="219" t="b">
        <f>'PO analyseblad'!K402</f>
        <v>0</v>
      </c>
      <c r="M409" s="220">
        <f>'PO analyseblad'!L402</f>
        <v>0.7</v>
      </c>
      <c r="N409" s="221">
        <f>'PO analyseblad'!M402</f>
        <v>0</v>
      </c>
      <c r="O409" s="203"/>
      <c r="P409" s="218">
        <f>'PO analyseblad'!N402</f>
        <v>0</v>
      </c>
      <c r="Q409" s="222" t="b">
        <f>'PO analyseblad'!O402</f>
        <v>0</v>
      </c>
      <c r="R409" s="222">
        <f>'PO analyseblad'!P402</f>
        <v>0.3</v>
      </c>
      <c r="S409" s="223">
        <f>'PO analyseblad'!Q402</f>
        <v>0</v>
      </c>
      <c r="T409" s="224"/>
      <c r="U409" s="225">
        <f>'PO analyseblad'!R402</f>
        <v>0</v>
      </c>
      <c r="V409" s="226" t="b">
        <f>'PO analyseblad'!S402</f>
        <v>0</v>
      </c>
      <c r="W409" s="207"/>
      <c r="X409" s="227">
        <f>Invulblad!L404</f>
        <v>0</v>
      </c>
      <c r="Y409" s="228">
        <f>Invulblad!M404</f>
        <v>0</v>
      </c>
      <c r="Z409" s="229">
        <f>Invulblad!N404</f>
        <v>0</v>
      </c>
      <c r="AA409" s="211"/>
      <c r="AB409" s="212">
        <f>Invulblad!O404</f>
        <v>0</v>
      </c>
    </row>
    <row r="410" spans="2:28" s="85" customFormat="1" ht="12.75" customHeight="1" x14ac:dyDescent="0.25">
      <c r="B410" s="213">
        <f>Invulblad!B405</f>
        <v>401</v>
      </c>
      <c r="C410" s="214">
        <f>Invulblad!C405</f>
        <v>0</v>
      </c>
      <c r="D410" s="214">
        <f>Invulblad!D405</f>
        <v>0</v>
      </c>
      <c r="E410" s="215">
        <f>Invulblad!E405</f>
        <v>0</v>
      </c>
      <c r="F410" s="215">
        <f>Invulblad!F405</f>
        <v>0</v>
      </c>
      <c r="G410" s="215">
        <f>Invulblad!G405</f>
        <v>0</v>
      </c>
      <c r="H410" s="216">
        <f>Invulblad!H405</f>
        <v>0</v>
      </c>
      <c r="I410" s="217">
        <f>Invulblad!I405</f>
        <v>0</v>
      </c>
      <c r="J410" s="198"/>
      <c r="K410" s="218">
        <f>'PO analyseblad'!J403</f>
        <v>0</v>
      </c>
      <c r="L410" s="219" t="b">
        <f>'PO analyseblad'!K403</f>
        <v>0</v>
      </c>
      <c r="M410" s="220">
        <f>'PO analyseblad'!L403</f>
        <v>0.7</v>
      </c>
      <c r="N410" s="221">
        <f>'PO analyseblad'!M403</f>
        <v>0</v>
      </c>
      <c r="O410" s="203"/>
      <c r="P410" s="218">
        <f>'PO analyseblad'!N403</f>
        <v>0</v>
      </c>
      <c r="Q410" s="222" t="b">
        <f>'PO analyseblad'!O403</f>
        <v>0</v>
      </c>
      <c r="R410" s="222">
        <f>'PO analyseblad'!P403</f>
        <v>0.3</v>
      </c>
      <c r="S410" s="223">
        <f>'PO analyseblad'!Q403</f>
        <v>0</v>
      </c>
      <c r="T410" s="224"/>
      <c r="U410" s="225">
        <f>'PO analyseblad'!R403</f>
        <v>0</v>
      </c>
      <c r="V410" s="226" t="b">
        <f>'PO analyseblad'!S403</f>
        <v>0</v>
      </c>
      <c r="W410" s="207"/>
      <c r="X410" s="227">
        <f>Invulblad!L405</f>
        <v>0</v>
      </c>
      <c r="Y410" s="228">
        <f>Invulblad!M405</f>
        <v>0</v>
      </c>
      <c r="Z410" s="229">
        <f>Invulblad!N405</f>
        <v>0</v>
      </c>
      <c r="AA410" s="211"/>
      <c r="AB410" s="212">
        <f>Invulblad!O405</f>
        <v>0</v>
      </c>
    </row>
    <row r="411" spans="2:28" s="85" customFormat="1" ht="12.75" customHeight="1" x14ac:dyDescent="0.25">
      <c r="B411" s="213">
        <f>Invulblad!B406</f>
        <v>402</v>
      </c>
      <c r="C411" s="214">
        <f>Invulblad!C406</f>
        <v>0</v>
      </c>
      <c r="D411" s="214">
        <f>Invulblad!D406</f>
        <v>0</v>
      </c>
      <c r="E411" s="215">
        <f>Invulblad!E406</f>
        <v>0</v>
      </c>
      <c r="F411" s="215">
        <f>Invulblad!F406</f>
        <v>0</v>
      </c>
      <c r="G411" s="215">
        <f>Invulblad!G406</f>
        <v>0</v>
      </c>
      <c r="H411" s="216">
        <f>Invulblad!H406</f>
        <v>0</v>
      </c>
      <c r="I411" s="217">
        <f>Invulblad!I406</f>
        <v>0</v>
      </c>
      <c r="J411" s="198"/>
      <c r="K411" s="218">
        <f>'PO analyseblad'!J404</f>
        <v>0</v>
      </c>
      <c r="L411" s="219" t="b">
        <f>'PO analyseblad'!K404</f>
        <v>0</v>
      </c>
      <c r="M411" s="220">
        <f>'PO analyseblad'!L404</f>
        <v>0.7</v>
      </c>
      <c r="N411" s="221">
        <f>'PO analyseblad'!M404</f>
        <v>0</v>
      </c>
      <c r="O411" s="203"/>
      <c r="P411" s="218">
        <f>'PO analyseblad'!N404</f>
        <v>0</v>
      </c>
      <c r="Q411" s="222" t="b">
        <f>'PO analyseblad'!O404</f>
        <v>0</v>
      </c>
      <c r="R411" s="222">
        <f>'PO analyseblad'!P404</f>
        <v>0.3</v>
      </c>
      <c r="S411" s="223">
        <f>'PO analyseblad'!Q404</f>
        <v>0</v>
      </c>
      <c r="T411" s="224"/>
      <c r="U411" s="225">
        <f>'PO analyseblad'!R404</f>
        <v>0</v>
      </c>
      <c r="V411" s="226" t="b">
        <f>'PO analyseblad'!S404</f>
        <v>0</v>
      </c>
      <c r="W411" s="207"/>
      <c r="X411" s="227">
        <f>Invulblad!L406</f>
        <v>0</v>
      </c>
      <c r="Y411" s="228">
        <f>Invulblad!M406</f>
        <v>0</v>
      </c>
      <c r="Z411" s="229">
        <f>Invulblad!N406</f>
        <v>0</v>
      </c>
      <c r="AA411" s="211"/>
      <c r="AB411" s="212">
        <f>Invulblad!O406</f>
        <v>0</v>
      </c>
    </row>
    <row r="412" spans="2:28" s="85" customFormat="1" ht="12.75" customHeight="1" x14ac:dyDescent="0.25">
      <c r="B412" s="213">
        <f>Invulblad!B407</f>
        <v>403</v>
      </c>
      <c r="C412" s="214">
        <f>Invulblad!C407</f>
        <v>0</v>
      </c>
      <c r="D412" s="214">
        <f>Invulblad!D407</f>
        <v>0</v>
      </c>
      <c r="E412" s="215">
        <f>Invulblad!E407</f>
        <v>0</v>
      </c>
      <c r="F412" s="215">
        <f>Invulblad!F407</f>
        <v>0</v>
      </c>
      <c r="G412" s="215">
        <f>Invulblad!G407</f>
        <v>0</v>
      </c>
      <c r="H412" s="216">
        <f>Invulblad!H407</f>
        <v>0</v>
      </c>
      <c r="I412" s="217">
        <f>Invulblad!I407</f>
        <v>0</v>
      </c>
      <c r="J412" s="198"/>
      <c r="K412" s="218">
        <f>'PO analyseblad'!J405</f>
        <v>0</v>
      </c>
      <c r="L412" s="219" t="b">
        <f>'PO analyseblad'!K405</f>
        <v>0</v>
      </c>
      <c r="M412" s="220">
        <f>'PO analyseblad'!L405</f>
        <v>0.7</v>
      </c>
      <c r="N412" s="221">
        <f>'PO analyseblad'!M405</f>
        <v>0</v>
      </c>
      <c r="O412" s="203"/>
      <c r="P412" s="218">
        <f>'PO analyseblad'!N405</f>
        <v>0</v>
      </c>
      <c r="Q412" s="222" t="b">
        <f>'PO analyseblad'!O405</f>
        <v>0</v>
      </c>
      <c r="R412" s="222">
        <f>'PO analyseblad'!P405</f>
        <v>0.3</v>
      </c>
      <c r="S412" s="223">
        <f>'PO analyseblad'!Q405</f>
        <v>0</v>
      </c>
      <c r="T412" s="224"/>
      <c r="U412" s="225">
        <f>'PO analyseblad'!R405</f>
        <v>0</v>
      </c>
      <c r="V412" s="226" t="b">
        <f>'PO analyseblad'!S405</f>
        <v>0</v>
      </c>
      <c r="W412" s="207"/>
      <c r="X412" s="227">
        <f>Invulblad!L407</f>
        <v>0</v>
      </c>
      <c r="Y412" s="228">
        <f>Invulblad!M407</f>
        <v>0</v>
      </c>
      <c r="Z412" s="229">
        <f>Invulblad!N407</f>
        <v>0</v>
      </c>
      <c r="AA412" s="211"/>
      <c r="AB412" s="212">
        <f>Invulblad!O407</f>
        <v>0</v>
      </c>
    </row>
    <row r="413" spans="2:28" s="85" customFormat="1" ht="12.75" customHeight="1" x14ac:dyDescent="0.25">
      <c r="B413" s="213">
        <f>Invulblad!B408</f>
        <v>404</v>
      </c>
      <c r="C413" s="214">
        <f>Invulblad!C408</f>
        <v>0</v>
      </c>
      <c r="D413" s="214">
        <f>Invulblad!D408</f>
        <v>0</v>
      </c>
      <c r="E413" s="215">
        <f>Invulblad!E408</f>
        <v>0</v>
      </c>
      <c r="F413" s="215">
        <f>Invulblad!F408</f>
        <v>0</v>
      </c>
      <c r="G413" s="215">
        <f>Invulblad!G408</f>
        <v>0</v>
      </c>
      <c r="H413" s="216">
        <f>Invulblad!H408</f>
        <v>0</v>
      </c>
      <c r="I413" s="217">
        <f>Invulblad!I408</f>
        <v>0</v>
      </c>
      <c r="J413" s="198"/>
      <c r="K413" s="218">
        <f>'PO analyseblad'!J406</f>
        <v>0</v>
      </c>
      <c r="L413" s="219" t="b">
        <f>'PO analyseblad'!K406</f>
        <v>0</v>
      </c>
      <c r="M413" s="220">
        <f>'PO analyseblad'!L406</f>
        <v>0.7</v>
      </c>
      <c r="N413" s="221">
        <f>'PO analyseblad'!M406</f>
        <v>0</v>
      </c>
      <c r="O413" s="203"/>
      <c r="P413" s="218">
        <f>'PO analyseblad'!N406</f>
        <v>0</v>
      </c>
      <c r="Q413" s="222" t="b">
        <f>'PO analyseblad'!O406</f>
        <v>0</v>
      </c>
      <c r="R413" s="222">
        <f>'PO analyseblad'!P406</f>
        <v>0.3</v>
      </c>
      <c r="S413" s="223">
        <f>'PO analyseblad'!Q406</f>
        <v>0</v>
      </c>
      <c r="T413" s="224"/>
      <c r="U413" s="225">
        <f>'PO analyseblad'!R406</f>
        <v>0</v>
      </c>
      <c r="V413" s="226" t="b">
        <f>'PO analyseblad'!S406</f>
        <v>0</v>
      </c>
      <c r="W413" s="207"/>
      <c r="X413" s="227">
        <f>Invulblad!L408</f>
        <v>0</v>
      </c>
      <c r="Y413" s="228">
        <f>Invulblad!M408</f>
        <v>0</v>
      </c>
      <c r="Z413" s="229">
        <f>Invulblad!N408</f>
        <v>0</v>
      </c>
      <c r="AA413" s="211"/>
      <c r="AB413" s="212">
        <f>Invulblad!O408</f>
        <v>0</v>
      </c>
    </row>
    <row r="414" spans="2:28" s="85" customFormat="1" ht="12.75" customHeight="1" x14ac:dyDescent="0.25">
      <c r="B414" s="213">
        <f>Invulblad!B409</f>
        <v>405</v>
      </c>
      <c r="C414" s="214">
        <f>Invulblad!C409</f>
        <v>0</v>
      </c>
      <c r="D414" s="214">
        <f>Invulblad!D409</f>
        <v>0</v>
      </c>
      <c r="E414" s="215">
        <f>Invulblad!E409</f>
        <v>0</v>
      </c>
      <c r="F414" s="215">
        <f>Invulblad!F409</f>
        <v>0</v>
      </c>
      <c r="G414" s="215">
        <f>Invulblad!G409</f>
        <v>0</v>
      </c>
      <c r="H414" s="216">
        <f>Invulblad!H409</f>
        <v>0</v>
      </c>
      <c r="I414" s="217">
        <f>Invulblad!I409</f>
        <v>0</v>
      </c>
      <c r="J414" s="198"/>
      <c r="K414" s="218">
        <f>'PO analyseblad'!J407</f>
        <v>0</v>
      </c>
      <c r="L414" s="219" t="b">
        <f>'PO analyseblad'!K407</f>
        <v>0</v>
      </c>
      <c r="M414" s="220">
        <f>'PO analyseblad'!L407</f>
        <v>0.7</v>
      </c>
      <c r="N414" s="221">
        <f>'PO analyseblad'!M407</f>
        <v>0</v>
      </c>
      <c r="O414" s="203"/>
      <c r="P414" s="218">
        <f>'PO analyseblad'!N407</f>
        <v>0</v>
      </c>
      <c r="Q414" s="222" t="b">
        <f>'PO analyseblad'!O407</f>
        <v>0</v>
      </c>
      <c r="R414" s="222">
        <f>'PO analyseblad'!P407</f>
        <v>0.3</v>
      </c>
      <c r="S414" s="223">
        <f>'PO analyseblad'!Q407</f>
        <v>0</v>
      </c>
      <c r="T414" s="224"/>
      <c r="U414" s="225">
        <f>'PO analyseblad'!R407</f>
        <v>0</v>
      </c>
      <c r="V414" s="226" t="b">
        <f>'PO analyseblad'!S407</f>
        <v>0</v>
      </c>
      <c r="W414" s="207"/>
      <c r="X414" s="227">
        <f>Invulblad!L409</f>
        <v>0</v>
      </c>
      <c r="Y414" s="228">
        <f>Invulblad!M409</f>
        <v>0</v>
      </c>
      <c r="Z414" s="229">
        <f>Invulblad!N409</f>
        <v>0</v>
      </c>
      <c r="AA414" s="211"/>
      <c r="AB414" s="212">
        <f>Invulblad!O409</f>
        <v>0</v>
      </c>
    </row>
    <row r="415" spans="2:28" s="85" customFormat="1" ht="12.75" customHeight="1" x14ac:dyDescent="0.25">
      <c r="B415" s="213">
        <f>Invulblad!B410</f>
        <v>406</v>
      </c>
      <c r="C415" s="214">
        <f>Invulblad!C410</f>
        <v>0</v>
      </c>
      <c r="D415" s="214">
        <f>Invulblad!D410</f>
        <v>0</v>
      </c>
      <c r="E415" s="215">
        <f>Invulblad!E410</f>
        <v>0</v>
      </c>
      <c r="F415" s="215">
        <f>Invulblad!F410</f>
        <v>0</v>
      </c>
      <c r="G415" s="215">
        <f>Invulblad!G410</f>
        <v>0</v>
      </c>
      <c r="H415" s="216">
        <f>Invulblad!H410</f>
        <v>0</v>
      </c>
      <c r="I415" s="217">
        <f>Invulblad!I410</f>
        <v>0</v>
      </c>
      <c r="J415" s="198"/>
      <c r="K415" s="218">
        <f>'PO analyseblad'!J408</f>
        <v>0</v>
      </c>
      <c r="L415" s="219" t="b">
        <f>'PO analyseblad'!K408</f>
        <v>0</v>
      </c>
      <c r="M415" s="220">
        <f>'PO analyseblad'!L408</f>
        <v>0.7</v>
      </c>
      <c r="N415" s="221">
        <f>'PO analyseblad'!M408</f>
        <v>0</v>
      </c>
      <c r="O415" s="203"/>
      <c r="P415" s="218">
        <f>'PO analyseblad'!N408</f>
        <v>0</v>
      </c>
      <c r="Q415" s="222" t="b">
        <f>'PO analyseblad'!O408</f>
        <v>0</v>
      </c>
      <c r="R415" s="222">
        <f>'PO analyseblad'!P408</f>
        <v>0.3</v>
      </c>
      <c r="S415" s="223">
        <f>'PO analyseblad'!Q408</f>
        <v>0</v>
      </c>
      <c r="T415" s="224"/>
      <c r="U415" s="225">
        <f>'PO analyseblad'!R408</f>
        <v>0</v>
      </c>
      <c r="V415" s="226" t="b">
        <f>'PO analyseblad'!S408</f>
        <v>0</v>
      </c>
      <c r="W415" s="207"/>
      <c r="X415" s="227">
        <f>Invulblad!L410</f>
        <v>0</v>
      </c>
      <c r="Y415" s="228">
        <f>Invulblad!M410</f>
        <v>0</v>
      </c>
      <c r="Z415" s="229">
        <f>Invulblad!N410</f>
        <v>0</v>
      </c>
      <c r="AA415" s="211"/>
      <c r="AB415" s="212">
        <f>Invulblad!O410</f>
        <v>0</v>
      </c>
    </row>
    <row r="416" spans="2:28" s="85" customFormat="1" ht="12.75" customHeight="1" x14ac:dyDescent="0.25">
      <c r="B416" s="213">
        <f>Invulblad!B411</f>
        <v>407</v>
      </c>
      <c r="C416" s="214">
        <f>Invulblad!C411</f>
        <v>0</v>
      </c>
      <c r="D416" s="214">
        <f>Invulblad!D411</f>
        <v>0</v>
      </c>
      <c r="E416" s="215">
        <f>Invulblad!E411</f>
        <v>0</v>
      </c>
      <c r="F416" s="215">
        <f>Invulblad!F411</f>
        <v>0</v>
      </c>
      <c r="G416" s="215">
        <f>Invulblad!G411</f>
        <v>0</v>
      </c>
      <c r="H416" s="216">
        <f>Invulblad!H411</f>
        <v>0</v>
      </c>
      <c r="I416" s="217">
        <f>Invulblad!I411</f>
        <v>0</v>
      </c>
      <c r="J416" s="198"/>
      <c r="K416" s="218">
        <f>'PO analyseblad'!J409</f>
        <v>0</v>
      </c>
      <c r="L416" s="219" t="b">
        <f>'PO analyseblad'!K409</f>
        <v>0</v>
      </c>
      <c r="M416" s="220">
        <f>'PO analyseblad'!L409</f>
        <v>0.7</v>
      </c>
      <c r="N416" s="221">
        <f>'PO analyseblad'!M409</f>
        <v>0</v>
      </c>
      <c r="O416" s="203"/>
      <c r="P416" s="218">
        <f>'PO analyseblad'!N409</f>
        <v>0</v>
      </c>
      <c r="Q416" s="222" t="b">
        <f>'PO analyseblad'!O409</f>
        <v>0</v>
      </c>
      <c r="R416" s="222">
        <f>'PO analyseblad'!P409</f>
        <v>0.3</v>
      </c>
      <c r="S416" s="223">
        <f>'PO analyseblad'!Q409</f>
        <v>0</v>
      </c>
      <c r="T416" s="224"/>
      <c r="U416" s="225">
        <f>'PO analyseblad'!R409</f>
        <v>0</v>
      </c>
      <c r="V416" s="226" t="b">
        <f>'PO analyseblad'!S409</f>
        <v>0</v>
      </c>
      <c r="W416" s="207"/>
      <c r="X416" s="227">
        <f>Invulblad!L411</f>
        <v>0</v>
      </c>
      <c r="Y416" s="228">
        <f>Invulblad!M411</f>
        <v>0</v>
      </c>
      <c r="Z416" s="229">
        <f>Invulblad!N411</f>
        <v>0</v>
      </c>
      <c r="AA416" s="211"/>
      <c r="AB416" s="212">
        <f>Invulblad!O411</f>
        <v>0</v>
      </c>
    </row>
    <row r="417" spans="2:28" s="85" customFormat="1" ht="12.75" customHeight="1" x14ac:dyDescent="0.25">
      <c r="B417" s="213">
        <f>Invulblad!B412</f>
        <v>408</v>
      </c>
      <c r="C417" s="214">
        <f>Invulblad!C412</f>
        <v>0</v>
      </c>
      <c r="D417" s="214">
        <f>Invulblad!D412</f>
        <v>0</v>
      </c>
      <c r="E417" s="215">
        <f>Invulblad!E412</f>
        <v>0</v>
      </c>
      <c r="F417" s="215">
        <f>Invulblad!F412</f>
        <v>0</v>
      </c>
      <c r="G417" s="215">
        <f>Invulblad!G412</f>
        <v>0</v>
      </c>
      <c r="H417" s="216">
        <f>Invulblad!H412</f>
        <v>0</v>
      </c>
      <c r="I417" s="217">
        <f>Invulblad!I412</f>
        <v>0</v>
      </c>
      <c r="J417" s="198"/>
      <c r="K417" s="218">
        <f>'PO analyseblad'!J410</f>
        <v>0</v>
      </c>
      <c r="L417" s="219" t="b">
        <f>'PO analyseblad'!K410</f>
        <v>0</v>
      </c>
      <c r="M417" s="220">
        <f>'PO analyseblad'!L410</f>
        <v>0.7</v>
      </c>
      <c r="N417" s="221">
        <f>'PO analyseblad'!M410</f>
        <v>0</v>
      </c>
      <c r="O417" s="203"/>
      <c r="P417" s="218">
        <f>'PO analyseblad'!N410</f>
        <v>0</v>
      </c>
      <c r="Q417" s="222" t="b">
        <f>'PO analyseblad'!O410</f>
        <v>0</v>
      </c>
      <c r="R417" s="222">
        <f>'PO analyseblad'!P410</f>
        <v>0.3</v>
      </c>
      <c r="S417" s="223">
        <f>'PO analyseblad'!Q410</f>
        <v>0</v>
      </c>
      <c r="T417" s="224"/>
      <c r="U417" s="225">
        <f>'PO analyseblad'!R410</f>
        <v>0</v>
      </c>
      <c r="V417" s="226" t="b">
        <f>'PO analyseblad'!S410</f>
        <v>0</v>
      </c>
      <c r="W417" s="207"/>
      <c r="X417" s="227">
        <f>Invulblad!L412</f>
        <v>0</v>
      </c>
      <c r="Y417" s="228">
        <f>Invulblad!M412</f>
        <v>0</v>
      </c>
      <c r="Z417" s="229">
        <f>Invulblad!N412</f>
        <v>0</v>
      </c>
      <c r="AA417" s="211"/>
      <c r="AB417" s="212">
        <f>Invulblad!O412</f>
        <v>0</v>
      </c>
    </row>
    <row r="418" spans="2:28" s="85" customFormat="1" ht="12.75" customHeight="1" x14ac:dyDescent="0.25">
      <c r="B418" s="213">
        <f>Invulblad!B413</f>
        <v>409</v>
      </c>
      <c r="C418" s="214">
        <f>Invulblad!C413</f>
        <v>0</v>
      </c>
      <c r="D418" s="214">
        <f>Invulblad!D413</f>
        <v>0</v>
      </c>
      <c r="E418" s="215">
        <f>Invulblad!E413</f>
        <v>0</v>
      </c>
      <c r="F418" s="215">
        <f>Invulblad!F413</f>
        <v>0</v>
      </c>
      <c r="G418" s="215">
        <f>Invulblad!G413</f>
        <v>0</v>
      </c>
      <c r="H418" s="216">
        <f>Invulblad!H413</f>
        <v>0</v>
      </c>
      <c r="I418" s="217">
        <f>Invulblad!I413</f>
        <v>0</v>
      </c>
      <c r="J418" s="198"/>
      <c r="K418" s="218">
        <f>'PO analyseblad'!J411</f>
        <v>0</v>
      </c>
      <c r="L418" s="219" t="b">
        <f>'PO analyseblad'!K411</f>
        <v>0</v>
      </c>
      <c r="M418" s="220">
        <f>'PO analyseblad'!L411</f>
        <v>0.7</v>
      </c>
      <c r="N418" s="221">
        <f>'PO analyseblad'!M411</f>
        <v>0</v>
      </c>
      <c r="O418" s="203"/>
      <c r="P418" s="218">
        <f>'PO analyseblad'!N411</f>
        <v>0</v>
      </c>
      <c r="Q418" s="222" t="b">
        <f>'PO analyseblad'!O411</f>
        <v>0</v>
      </c>
      <c r="R418" s="222">
        <f>'PO analyseblad'!P411</f>
        <v>0.3</v>
      </c>
      <c r="S418" s="223">
        <f>'PO analyseblad'!Q411</f>
        <v>0</v>
      </c>
      <c r="T418" s="224"/>
      <c r="U418" s="225">
        <f>'PO analyseblad'!R411</f>
        <v>0</v>
      </c>
      <c r="V418" s="226" t="b">
        <f>'PO analyseblad'!S411</f>
        <v>0</v>
      </c>
      <c r="W418" s="207"/>
      <c r="X418" s="227">
        <f>Invulblad!L413</f>
        <v>0</v>
      </c>
      <c r="Y418" s="228">
        <f>Invulblad!M413</f>
        <v>0</v>
      </c>
      <c r="Z418" s="229">
        <f>Invulblad!N413</f>
        <v>0</v>
      </c>
      <c r="AA418" s="211"/>
      <c r="AB418" s="212">
        <f>Invulblad!O413</f>
        <v>0</v>
      </c>
    </row>
    <row r="419" spans="2:28" s="85" customFormat="1" ht="12.75" customHeight="1" x14ac:dyDescent="0.25">
      <c r="B419" s="213">
        <f>Invulblad!B414</f>
        <v>410</v>
      </c>
      <c r="C419" s="214">
        <f>Invulblad!C414</f>
        <v>0</v>
      </c>
      <c r="D419" s="214">
        <f>Invulblad!D414</f>
        <v>0</v>
      </c>
      <c r="E419" s="215">
        <f>Invulblad!E414</f>
        <v>0</v>
      </c>
      <c r="F419" s="215">
        <f>Invulblad!F414</f>
        <v>0</v>
      </c>
      <c r="G419" s="215">
        <f>Invulblad!G414</f>
        <v>0</v>
      </c>
      <c r="H419" s="216">
        <f>Invulblad!H414</f>
        <v>0</v>
      </c>
      <c r="I419" s="217">
        <f>Invulblad!I414</f>
        <v>0</v>
      </c>
      <c r="J419" s="198"/>
      <c r="K419" s="218">
        <f>'PO analyseblad'!J412</f>
        <v>0</v>
      </c>
      <c r="L419" s="219" t="b">
        <f>'PO analyseblad'!K412</f>
        <v>0</v>
      </c>
      <c r="M419" s="220">
        <f>'PO analyseblad'!L412</f>
        <v>0.7</v>
      </c>
      <c r="N419" s="221">
        <f>'PO analyseblad'!M412</f>
        <v>0</v>
      </c>
      <c r="O419" s="203"/>
      <c r="P419" s="218">
        <f>'PO analyseblad'!N412</f>
        <v>0</v>
      </c>
      <c r="Q419" s="222" t="b">
        <f>'PO analyseblad'!O412</f>
        <v>0</v>
      </c>
      <c r="R419" s="222">
        <f>'PO analyseblad'!P412</f>
        <v>0.3</v>
      </c>
      <c r="S419" s="223">
        <f>'PO analyseblad'!Q412</f>
        <v>0</v>
      </c>
      <c r="T419" s="224"/>
      <c r="U419" s="225">
        <f>'PO analyseblad'!R412</f>
        <v>0</v>
      </c>
      <c r="V419" s="226" t="b">
        <f>'PO analyseblad'!S412</f>
        <v>0</v>
      </c>
      <c r="W419" s="207"/>
      <c r="X419" s="227">
        <f>Invulblad!L414</f>
        <v>0</v>
      </c>
      <c r="Y419" s="228">
        <f>Invulblad!M414</f>
        <v>0</v>
      </c>
      <c r="Z419" s="229">
        <f>Invulblad!N414</f>
        <v>0</v>
      </c>
      <c r="AA419" s="211"/>
      <c r="AB419" s="212">
        <f>Invulblad!O414</f>
        <v>0</v>
      </c>
    </row>
    <row r="420" spans="2:28" s="85" customFormat="1" ht="12.75" customHeight="1" x14ac:dyDescent="0.25">
      <c r="B420" s="213">
        <f>Invulblad!B415</f>
        <v>411</v>
      </c>
      <c r="C420" s="214">
        <f>Invulblad!C415</f>
        <v>0</v>
      </c>
      <c r="D420" s="214">
        <f>Invulblad!D415</f>
        <v>0</v>
      </c>
      <c r="E420" s="215">
        <f>Invulblad!E415</f>
        <v>0</v>
      </c>
      <c r="F420" s="215">
        <f>Invulblad!F415</f>
        <v>0</v>
      </c>
      <c r="G420" s="215">
        <f>Invulblad!G415</f>
        <v>0</v>
      </c>
      <c r="H420" s="216">
        <f>Invulblad!H415</f>
        <v>0</v>
      </c>
      <c r="I420" s="217">
        <f>Invulblad!I415</f>
        <v>0</v>
      </c>
      <c r="J420" s="198"/>
      <c r="K420" s="218">
        <f>'PO analyseblad'!J413</f>
        <v>0</v>
      </c>
      <c r="L420" s="219" t="b">
        <f>'PO analyseblad'!K413</f>
        <v>0</v>
      </c>
      <c r="M420" s="220">
        <f>'PO analyseblad'!L413</f>
        <v>0.7</v>
      </c>
      <c r="N420" s="221">
        <f>'PO analyseblad'!M413</f>
        <v>0</v>
      </c>
      <c r="O420" s="203"/>
      <c r="P420" s="218">
        <f>'PO analyseblad'!N413</f>
        <v>0</v>
      </c>
      <c r="Q420" s="222" t="b">
        <f>'PO analyseblad'!O413</f>
        <v>0</v>
      </c>
      <c r="R420" s="222">
        <f>'PO analyseblad'!P413</f>
        <v>0.3</v>
      </c>
      <c r="S420" s="223">
        <f>'PO analyseblad'!Q413</f>
        <v>0</v>
      </c>
      <c r="T420" s="224"/>
      <c r="U420" s="225">
        <f>'PO analyseblad'!R413</f>
        <v>0</v>
      </c>
      <c r="V420" s="226" t="b">
        <f>'PO analyseblad'!S413</f>
        <v>0</v>
      </c>
      <c r="W420" s="207"/>
      <c r="X420" s="227">
        <f>Invulblad!L415</f>
        <v>0</v>
      </c>
      <c r="Y420" s="228">
        <f>Invulblad!M415</f>
        <v>0</v>
      </c>
      <c r="Z420" s="229">
        <f>Invulblad!N415</f>
        <v>0</v>
      </c>
      <c r="AA420" s="211"/>
      <c r="AB420" s="212">
        <f>Invulblad!O415</f>
        <v>0</v>
      </c>
    </row>
    <row r="421" spans="2:28" s="85" customFormat="1" ht="12.75" customHeight="1" x14ac:dyDescent="0.25">
      <c r="B421" s="213">
        <f>Invulblad!B416</f>
        <v>412</v>
      </c>
      <c r="C421" s="214">
        <f>Invulblad!C416</f>
        <v>0</v>
      </c>
      <c r="D421" s="214">
        <f>Invulblad!D416</f>
        <v>0</v>
      </c>
      <c r="E421" s="215">
        <f>Invulblad!E416</f>
        <v>0</v>
      </c>
      <c r="F421" s="215">
        <f>Invulblad!F416</f>
        <v>0</v>
      </c>
      <c r="G421" s="215">
        <f>Invulblad!G416</f>
        <v>0</v>
      </c>
      <c r="H421" s="216">
        <f>Invulblad!H416</f>
        <v>0</v>
      </c>
      <c r="I421" s="217">
        <f>Invulblad!I416</f>
        <v>0</v>
      </c>
      <c r="J421" s="198"/>
      <c r="K421" s="218">
        <f>'PO analyseblad'!J414</f>
        <v>0</v>
      </c>
      <c r="L421" s="219" t="b">
        <f>'PO analyseblad'!K414</f>
        <v>0</v>
      </c>
      <c r="M421" s="220">
        <f>'PO analyseblad'!L414</f>
        <v>0.7</v>
      </c>
      <c r="N421" s="221">
        <f>'PO analyseblad'!M414</f>
        <v>0</v>
      </c>
      <c r="O421" s="203"/>
      <c r="P421" s="218">
        <f>'PO analyseblad'!N414</f>
        <v>0</v>
      </c>
      <c r="Q421" s="222" t="b">
        <f>'PO analyseblad'!O414</f>
        <v>0</v>
      </c>
      <c r="R421" s="222">
        <f>'PO analyseblad'!P414</f>
        <v>0.3</v>
      </c>
      <c r="S421" s="223">
        <f>'PO analyseblad'!Q414</f>
        <v>0</v>
      </c>
      <c r="T421" s="224"/>
      <c r="U421" s="225">
        <f>'PO analyseblad'!R414</f>
        <v>0</v>
      </c>
      <c r="V421" s="226" t="b">
        <f>'PO analyseblad'!S414</f>
        <v>0</v>
      </c>
      <c r="W421" s="207"/>
      <c r="X421" s="227">
        <f>Invulblad!L416</f>
        <v>0</v>
      </c>
      <c r="Y421" s="228">
        <f>Invulblad!M416</f>
        <v>0</v>
      </c>
      <c r="Z421" s="229">
        <f>Invulblad!N416</f>
        <v>0</v>
      </c>
      <c r="AA421" s="211"/>
      <c r="AB421" s="212">
        <f>Invulblad!O416</f>
        <v>0</v>
      </c>
    </row>
    <row r="422" spans="2:28" s="85" customFormat="1" ht="12.75" customHeight="1" x14ac:dyDescent="0.25">
      <c r="B422" s="213">
        <f>Invulblad!B417</f>
        <v>413</v>
      </c>
      <c r="C422" s="214">
        <f>Invulblad!C417</f>
        <v>0</v>
      </c>
      <c r="D422" s="214">
        <f>Invulblad!D417</f>
        <v>0</v>
      </c>
      <c r="E422" s="215">
        <f>Invulblad!E417</f>
        <v>0</v>
      </c>
      <c r="F422" s="215">
        <f>Invulblad!F417</f>
        <v>0</v>
      </c>
      <c r="G422" s="215">
        <f>Invulblad!G417</f>
        <v>0</v>
      </c>
      <c r="H422" s="216">
        <f>Invulblad!H417</f>
        <v>0</v>
      </c>
      <c r="I422" s="217">
        <f>Invulblad!I417</f>
        <v>0</v>
      </c>
      <c r="J422" s="198"/>
      <c r="K422" s="218">
        <f>'PO analyseblad'!J415</f>
        <v>0</v>
      </c>
      <c r="L422" s="219" t="b">
        <f>'PO analyseblad'!K415</f>
        <v>0</v>
      </c>
      <c r="M422" s="220">
        <f>'PO analyseblad'!L415</f>
        <v>0.7</v>
      </c>
      <c r="N422" s="221">
        <f>'PO analyseblad'!M415</f>
        <v>0</v>
      </c>
      <c r="O422" s="203"/>
      <c r="P422" s="218">
        <f>'PO analyseblad'!N415</f>
        <v>0</v>
      </c>
      <c r="Q422" s="222" t="b">
        <f>'PO analyseblad'!O415</f>
        <v>0</v>
      </c>
      <c r="R422" s="222">
        <f>'PO analyseblad'!P415</f>
        <v>0.3</v>
      </c>
      <c r="S422" s="223">
        <f>'PO analyseblad'!Q415</f>
        <v>0</v>
      </c>
      <c r="T422" s="224"/>
      <c r="U422" s="225">
        <f>'PO analyseblad'!R415</f>
        <v>0</v>
      </c>
      <c r="V422" s="226" t="b">
        <f>'PO analyseblad'!S415</f>
        <v>0</v>
      </c>
      <c r="W422" s="207"/>
      <c r="X422" s="227">
        <f>Invulblad!L417</f>
        <v>0</v>
      </c>
      <c r="Y422" s="228">
        <f>Invulblad!M417</f>
        <v>0</v>
      </c>
      <c r="Z422" s="229">
        <f>Invulblad!N417</f>
        <v>0</v>
      </c>
      <c r="AA422" s="211"/>
      <c r="AB422" s="212">
        <f>Invulblad!O417</f>
        <v>0</v>
      </c>
    </row>
    <row r="423" spans="2:28" s="85" customFormat="1" ht="12.75" customHeight="1" x14ac:dyDescent="0.25">
      <c r="B423" s="213">
        <f>Invulblad!B418</f>
        <v>414</v>
      </c>
      <c r="C423" s="214">
        <f>Invulblad!C418</f>
        <v>0</v>
      </c>
      <c r="D423" s="214">
        <f>Invulblad!D418</f>
        <v>0</v>
      </c>
      <c r="E423" s="215">
        <f>Invulblad!E418</f>
        <v>0</v>
      </c>
      <c r="F423" s="215">
        <f>Invulblad!F418</f>
        <v>0</v>
      </c>
      <c r="G423" s="215">
        <f>Invulblad!G418</f>
        <v>0</v>
      </c>
      <c r="H423" s="216">
        <f>Invulblad!H418</f>
        <v>0</v>
      </c>
      <c r="I423" s="217">
        <f>Invulblad!I418</f>
        <v>0</v>
      </c>
      <c r="J423" s="198"/>
      <c r="K423" s="218">
        <f>'PO analyseblad'!J416</f>
        <v>0</v>
      </c>
      <c r="L423" s="219" t="b">
        <f>'PO analyseblad'!K416</f>
        <v>0</v>
      </c>
      <c r="M423" s="220">
        <f>'PO analyseblad'!L416</f>
        <v>0.7</v>
      </c>
      <c r="N423" s="221">
        <f>'PO analyseblad'!M416</f>
        <v>0</v>
      </c>
      <c r="O423" s="203"/>
      <c r="P423" s="218">
        <f>'PO analyseblad'!N416</f>
        <v>0</v>
      </c>
      <c r="Q423" s="222" t="b">
        <f>'PO analyseblad'!O416</f>
        <v>0</v>
      </c>
      <c r="R423" s="222">
        <f>'PO analyseblad'!P416</f>
        <v>0.3</v>
      </c>
      <c r="S423" s="223">
        <f>'PO analyseblad'!Q416</f>
        <v>0</v>
      </c>
      <c r="T423" s="224"/>
      <c r="U423" s="225">
        <f>'PO analyseblad'!R416</f>
        <v>0</v>
      </c>
      <c r="V423" s="226" t="b">
        <f>'PO analyseblad'!S416</f>
        <v>0</v>
      </c>
      <c r="W423" s="207"/>
      <c r="X423" s="227">
        <f>Invulblad!L418</f>
        <v>0</v>
      </c>
      <c r="Y423" s="228">
        <f>Invulblad!M418</f>
        <v>0</v>
      </c>
      <c r="Z423" s="229">
        <f>Invulblad!N418</f>
        <v>0</v>
      </c>
      <c r="AA423" s="211"/>
      <c r="AB423" s="212">
        <f>Invulblad!O418</f>
        <v>0</v>
      </c>
    </row>
    <row r="424" spans="2:28" s="85" customFormat="1" ht="12.75" customHeight="1" x14ac:dyDescent="0.25">
      <c r="B424" s="213">
        <f>Invulblad!B419</f>
        <v>415</v>
      </c>
      <c r="C424" s="214">
        <f>Invulblad!C419</f>
        <v>0</v>
      </c>
      <c r="D424" s="214">
        <f>Invulblad!D419</f>
        <v>0</v>
      </c>
      <c r="E424" s="215">
        <f>Invulblad!E419</f>
        <v>0</v>
      </c>
      <c r="F424" s="215">
        <f>Invulblad!F419</f>
        <v>0</v>
      </c>
      <c r="G424" s="215">
        <f>Invulblad!G419</f>
        <v>0</v>
      </c>
      <c r="H424" s="216">
        <f>Invulblad!H419</f>
        <v>0</v>
      </c>
      <c r="I424" s="217">
        <f>Invulblad!I419</f>
        <v>0</v>
      </c>
      <c r="J424" s="198"/>
      <c r="K424" s="218">
        <f>'PO analyseblad'!J417</f>
        <v>0</v>
      </c>
      <c r="L424" s="219" t="b">
        <f>'PO analyseblad'!K417</f>
        <v>0</v>
      </c>
      <c r="M424" s="220">
        <f>'PO analyseblad'!L417</f>
        <v>0.7</v>
      </c>
      <c r="N424" s="221">
        <f>'PO analyseblad'!M417</f>
        <v>0</v>
      </c>
      <c r="O424" s="203"/>
      <c r="P424" s="218">
        <f>'PO analyseblad'!N417</f>
        <v>0</v>
      </c>
      <c r="Q424" s="222" t="b">
        <f>'PO analyseblad'!O417</f>
        <v>0</v>
      </c>
      <c r="R424" s="222">
        <f>'PO analyseblad'!P417</f>
        <v>0.3</v>
      </c>
      <c r="S424" s="223">
        <f>'PO analyseblad'!Q417</f>
        <v>0</v>
      </c>
      <c r="T424" s="224"/>
      <c r="U424" s="225">
        <f>'PO analyseblad'!R417</f>
        <v>0</v>
      </c>
      <c r="V424" s="226" t="b">
        <f>'PO analyseblad'!S417</f>
        <v>0</v>
      </c>
      <c r="W424" s="207"/>
      <c r="X424" s="227">
        <f>Invulblad!L419</f>
        <v>0</v>
      </c>
      <c r="Y424" s="228">
        <f>Invulblad!M419</f>
        <v>0</v>
      </c>
      <c r="Z424" s="229">
        <f>Invulblad!N419</f>
        <v>0</v>
      </c>
      <c r="AA424" s="211"/>
      <c r="AB424" s="212">
        <f>Invulblad!O419</f>
        <v>0</v>
      </c>
    </row>
    <row r="425" spans="2:28" s="85" customFormat="1" ht="12.75" customHeight="1" x14ac:dyDescent="0.25">
      <c r="B425" s="213">
        <f>Invulblad!B420</f>
        <v>416</v>
      </c>
      <c r="C425" s="214">
        <f>Invulblad!C420</f>
        <v>0</v>
      </c>
      <c r="D425" s="214">
        <f>Invulblad!D420</f>
        <v>0</v>
      </c>
      <c r="E425" s="215">
        <f>Invulblad!E420</f>
        <v>0</v>
      </c>
      <c r="F425" s="215">
        <f>Invulblad!F420</f>
        <v>0</v>
      </c>
      <c r="G425" s="215">
        <f>Invulblad!G420</f>
        <v>0</v>
      </c>
      <c r="H425" s="216">
        <f>Invulblad!H420</f>
        <v>0</v>
      </c>
      <c r="I425" s="217">
        <f>Invulblad!I420</f>
        <v>0</v>
      </c>
      <c r="J425" s="198"/>
      <c r="K425" s="218">
        <f>'PO analyseblad'!J418</f>
        <v>0</v>
      </c>
      <c r="L425" s="219" t="b">
        <f>'PO analyseblad'!K418</f>
        <v>0</v>
      </c>
      <c r="M425" s="220">
        <f>'PO analyseblad'!L418</f>
        <v>0.7</v>
      </c>
      <c r="N425" s="221">
        <f>'PO analyseblad'!M418</f>
        <v>0</v>
      </c>
      <c r="O425" s="203"/>
      <c r="P425" s="218">
        <f>'PO analyseblad'!N418</f>
        <v>0</v>
      </c>
      <c r="Q425" s="222" t="b">
        <f>'PO analyseblad'!O418</f>
        <v>0</v>
      </c>
      <c r="R425" s="222">
        <f>'PO analyseblad'!P418</f>
        <v>0.3</v>
      </c>
      <c r="S425" s="223">
        <f>'PO analyseblad'!Q418</f>
        <v>0</v>
      </c>
      <c r="T425" s="224"/>
      <c r="U425" s="225">
        <f>'PO analyseblad'!R418</f>
        <v>0</v>
      </c>
      <c r="V425" s="226" t="b">
        <f>'PO analyseblad'!S418</f>
        <v>0</v>
      </c>
      <c r="W425" s="207"/>
      <c r="X425" s="227">
        <f>Invulblad!L420</f>
        <v>0</v>
      </c>
      <c r="Y425" s="228">
        <f>Invulblad!M420</f>
        <v>0</v>
      </c>
      <c r="Z425" s="229">
        <f>Invulblad!N420</f>
        <v>0</v>
      </c>
      <c r="AA425" s="211"/>
      <c r="AB425" s="212">
        <f>Invulblad!O420</f>
        <v>0</v>
      </c>
    </row>
    <row r="426" spans="2:28" s="85" customFormat="1" ht="12.75" customHeight="1" x14ac:dyDescent="0.25">
      <c r="B426" s="213">
        <f>Invulblad!B421</f>
        <v>417</v>
      </c>
      <c r="C426" s="214">
        <f>Invulblad!C421</f>
        <v>0</v>
      </c>
      <c r="D426" s="214">
        <f>Invulblad!D421</f>
        <v>0</v>
      </c>
      <c r="E426" s="215">
        <f>Invulblad!E421</f>
        <v>0</v>
      </c>
      <c r="F426" s="215">
        <f>Invulblad!F421</f>
        <v>0</v>
      </c>
      <c r="G426" s="215">
        <f>Invulblad!G421</f>
        <v>0</v>
      </c>
      <c r="H426" s="216">
        <f>Invulblad!H421</f>
        <v>0</v>
      </c>
      <c r="I426" s="217">
        <f>Invulblad!I421</f>
        <v>0</v>
      </c>
      <c r="J426" s="198"/>
      <c r="K426" s="218">
        <f>'PO analyseblad'!J419</f>
        <v>0</v>
      </c>
      <c r="L426" s="219" t="b">
        <f>'PO analyseblad'!K419</f>
        <v>0</v>
      </c>
      <c r="M426" s="220">
        <f>'PO analyseblad'!L419</f>
        <v>0.7</v>
      </c>
      <c r="N426" s="221">
        <f>'PO analyseblad'!M419</f>
        <v>0</v>
      </c>
      <c r="O426" s="203"/>
      <c r="P426" s="218">
        <f>'PO analyseblad'!N419</f>
        <v>0</v>
      </c>
      <c r="Q426" s="222" t="b">
        <f>'PO analyseblad'!O419</f>
        <v>0</v>
      </c>
      <c r="R426" s="222">
        <f>'PO analyseblad'!P419</f>
        <v>0.3</v>
      </c>
      <c r="S426" s="223">
        <f>'PO analyseblad'!Q419</f>
        <v>0</v>
      </c>
      <c r="T426" s="224"/>
      <c r="U426" s="225">
        <f>'PO analyseblad'!R419</f>
        <v>0</v>
      </c>
      <c r="V426" s="226" t="b">
        <f>'PO analyseblad'!S419</f>
        <v>0</v>
      </c>
      <c r="W426" s="207"/>
      <c r="X426" s="227">
        <f>Invulblad!L421</f>
        <v>0</v>
      </c>
      <c r="Y426" s="228">
        <f>Invulblad!M421</f>
        <v>0</v>
      </c>
      <c r="Z426" s="229">
        <f>Invulblad!N421</f>
        <v>0</v>
      </c>
      <c r="AA426" s="211"/>
      <c r="AB426" s="212">
        <f>Invulblad!O421</f>
        <v>0</v>
      </c>
    </row>
    <row r="427" spans="2:28" s="85" customFormat="1" ht="12.75" customHeight="1" x14ac:dyDescent="0.25">
      <c r="B427" s="213">
        <f>Invulblad!B422</f>
        <v>418</v>
      </c>
      <c r="C427" s="214">
        <f>Invulblad!C422</f>
        <v>0</v>
      </c>
      <c r="D427" s="214">
        <f>Invulblad!D422</f>
        <v>0</v>
      </c>
      <c r="E427" s="215">
        <f>Invulblad!E422</f>
        <v>0</v>
      </c>
      <c r="F427" s="215">
        <f>Invulblad!F422</f>
        <v>0</v>
      </c>
      <c r="G427" s="215">
        <f>Invulblad!G422</f>
        <v>0</v>
      </c>
      <c r="H427" s="216">
        <f>Invulblad!H422</f>
        <v>0</v>
      </c>
      <c r="I427" s="217">
        <f>Invulblad!I422</f>
        <v>0</v>
      </c>
      <c r="J427" s="198"/>
      <c r="K427" s="218">
        <f>'PO analyseblad'!J420</f>
        <v>0</v>
      </c>
      <c r="L427" s="219" t="b">
        <f>'PO analyseblad'!K420</f>
        <v>0</v>
      </c>
      <c r="M427" s="220">
        <f>'PO analyseblad'!L420</f>
        <v>0.7</v>
      </c>
      <c r="N427" s="221">
        <f>'PO analyseblad'!M420</f>
        <v>0</v>
      </c>
      <c r="O427" s="203"/>
      <c r="P427" s="218">
        <f>'PO analyseblad'!N420</f>
        <v>0</v>
      </c>
      <c r="Q427" s="222" t="b">
        <f>'PO analyseblad'!O420</f>
        <v>0</v>
      </c>
      <c r="R427" s="222">
        <f>'PO analyseblad'!P420</f>
        <v>0.3</v>
      </c>
      <c r="S427" s="223">
        <f>'PO analyseblad'!Q420</f>
        <v>0</v>
      </c>
      <c r="T427" s="224"/>
      <c r="U427" s="225">
        <f>'PO analyseblad'!R420</f>
        <v>0</v>
      </c>
      <c r="V427" s="226" t="b">
        <f>'PO analyseblad'!S420</f>
        <v>0</v>
      </c>
      <c r="W427" s="207"/>
      <c r="X427" s="227">
        <f>Invulblad!L422</f>
        <v>0</v>
      </c>
      <c r="Y427" s="228">
        <f>Invulblad!M422</f>
        <v>0</v>
      </c>
      <c r="Z427" s="229">
        <f>Invulblad!N422</f>
        <v>0</v>
      </c>
      <c r="AA427" s="211"/>
      <c r="AB427" s="212">
        <f>Invulblad!O422</f>
        <v>0</v>
      </c>
    </row>
    <row r="428" spans="2:28" s="85" customFormat="1" ht="12.75" customHeight="1" x14ac:dyDescent="0.25">
      <c r="B428" s="213">
        <f>Invulblad!B423</f>
        <v>419</v>
      </c>
      <c r="C428" s="214">
        <f>Invulblad!C423</f>
        <v>0</v>
      </c>
      <c r="D428" s="214">
        <f>Invulblad!D423</f>
        <v>0</v>
      </c>
      <c r="E428" s="215">
        <f>Invulblad!E423</f>
        <v>0</v>
      </c>
      <c r="F428" s="215">
        <f>Invulblad!F423</f>
        <v>0</v>
      </c>
      <c r="G428" s="215">
        <f>Invulblad!G423</f>
        <v>0</v>
      </c>
      <c r="H428" s="216">
        <f>Invulblad!H423</f>
        <v>0</v>
      </c>
      <c r="I428" s="217">
        <f>Invulblad!I423</f>
        <v>0</v>
      </c>
      <c r="J428" s="198"/>
      <c r="K428" s="218">
        <f>'PO analyseblad'!J421</f>
        <v>0</v>
      </c>
      <c r="L428" s="219" t="b">
        <f>'PO analyseblad'!K421</f>
        <v>0</v>
      </c>
      <c r="M428" s="220">
        <f>'PO analyseblad'!L421</f>
        <v>0.7</v>
      </c>
      <c r="N428" s="221">
        <f>'PO analyseblad'!M421</f>
        <v>0</v>
      </c>
      <c r="O428" s="203"/>
      <c r="P428" s="218">
        <f>'PO analyseblad'!N421</f>
        <v>0</v>
      </c>
      <c r="Q428" s="222" t="b">
        <f>'PO analyseblad'!O421</f>
        <v>0</v>
      </c>
      <c r="R428" s="222">
        <f>'PO analyseblad'!P421</f>
        <v>0.3</v>
      </c>
      <c r="S428" s="223">
        <f>'PO analyseblad'!Q421</f>
        <v>0</v>
      </c>
      <c r="T428" s="224"/>
      <c r="U428" s="225">
        <f>'PO analyseblad'!R421</f>
        <v>0</v>
      </c>
      <c r="V428" s="226" t="b">
        <f>'PO analyseblad'!S421</f>
        <v>0</v>
      </c>
      <c r="W428" s="207"/>
      <c r="X428" s="227">
        <f>Invulblad!L423</f>
        <v>0</v>
      </c>
      <c r="Y428" s="228">
        <f>Invulblad!M423</f>
        <v>0</v>
      </c>
      <c r="Z428" s="229">
        <f>Invulblad!N423</f>
        <v>0</v>
      </c>
      <c r="AA428" s="211"/>
      <c r="AB428" s="212">
        <f>Invulblad!O423</f>
        <v>0</v>
      </c>
    </row>
    <row r="429" spans="2:28" s="85" customFormat="1" ht="12.75" customHeight="1" x14ac:dyDescent="0.25">
      <c r="B429" s="213">
        <f>Invulblad!B424</f>
        <v>420</v>
      </c>
      <c r="C429" s="214">
        <f>Invulblad!C424</f>
        <v>0</v>
      </c>
      <c r="D429" s="214">
        <f>Invulblad!D424</f>
        <v>0</v>
      </c>
      <c r="E429" s="215">
        <f>Invulblad!E424</f>
        <v>0</v>
      </c>
      <c r="F429" s="215">
        <f>Invulblad!F424</f>
        <v>0</v>
      </c>
      <c r="G429" s="215">
        <f>Invulblad!G424</f>
        <v>0</v>
      </c>
      <c r="H429" s="216">
        <f>Invulblad!H424</f>
        <v>0</v>
      </c>
      <c r="I429" s="217">
        <f>Invulblad!I424</f>
        <v>0</v>
      </c>
      <c r="J429" s="198"/>
      <c r="K429" s="218">
        <f>'PO analyseblad'!J422</f>
        <v>0</v>
      </c>
      <c r="L429" s="219" t="b">
        <f>'PO analyseblad'!K422</f>
        <v>0</v>
      </c>
      <c r="M429" s="220">
        <f>'PO analyseblad'!L422</f>
        <v>0.7</v>
      </c>
      <c r="N429" s="221">
        <f>'PO analyseblad'!M422</f>
        <v>0</v>
      </c>
      <c r="O429" s="203"/>
      <c r="P429" s="218">
        <f>'PO analyseblad'!N422</f>
        <v>0</v>
      </c>
      <c r="Q429" s="222" t="b">
        <f>'PO analyseblad'!O422</f>
        <v>0</v>
      </c>
      <c r="R429" s="222">
        <f>'PO analyseblad'!P422</f>
        <v>0.3</v>
      </c>
      <c r="S429" s="223">
        <f>'PO analyseblad'!Q422</f>
        <v>0</v>
      </c>
      <c r="T429" s="224"/>
      <c r="U429" s="225">
        <f>'PO analyseblad'!R422</f>
        <v>0</v>
      </c>
      <c r="V429" s="226" t="b">
        <f>'PO analyseblad'!S422</f>
        <v>0</v>
      </c>
      <c r="W429" s="207"/>
      <c r="X429" s="227">
        <f>Invulblad!L424</f>
        <v>0</v>
      </c>
      <c r="Y429" s="228">
        <f>Invulblad!M424</f>
        <v>0</v>
      </c>
      <c r="Z429" s="229">
        <f>Invulblad!N424</f>
        <v>0</v>
      </c>
      <c r="AA429" s="211"/>
      <c r="AB429" s="212">
        <f>Invulblad!O424</f>
        <v>0</v>
      </c>
    </row>
    <row r="430" spans="2:28" s="85" customFormat="1" ht="12.75" customHeight="1" x14ac:dyDescent="0.25">
      <c r="B430" s="213">
        <f>Invulblad!B425</f>
        <v>421</v>
      </c>
      <c r="C430" s="214">
        <f>Invulblad!C425</f>
        <v>0</v>
      </c>
      <c r="D430" s="214">
        <f>Invulblad!D425</f>
        <v>0</v>
      </c>
      <c r="E430" s="215">
        <f>Invulblad!E425</f>
        <v>0</v>
      </c>
      <c r="F430" s="215">
        <f>Invulblad!F425</f>
        <v>0</v>
      </c>
      <c r="G430" s="215">
        <f>Invulblad!G425</f>
        <v>0</v>
      </c>
      <c r="H430" s="216">
        <f>Invulblad!H425</f>
        <v>0</v>
      </c>
      <c r="I430" s="217">
        <f>Invulblad!I425</f>
        <v>0</v>
      </c>
      <c r="J430" s="198"/>
      <c r="K430" s="218">
        <f>'PO analyseblad'!J423</f>
        <v>0</v>
      </c>
      <c r="L430" s="219" t="b">
        <f>'PO analyseblad'!K423</f>
        <v>0</v>
      </c>
      <c r="M430" s="220">
        <f>'PO analyseblad'!L423</f>
        <v>0.7</v>
      </c>
      <c r="N430" s="221">
        <f>'PO analyseblad'!M423</f>
        <v>0</v>
      </c>
      <c r="O430" s="203"/>
      <c r="P430" s="218">
        <f>'PO analyseblad'!N423</f>
        <v>0</v>
      </c>
      <c r="Q430" s="222" t="b">
        <f>'PO analyseblad'!O423</f>
        <v>0</v>
      </c>
      <c r="R430" s="222">
        <f>'PO analyseblad'!P423</f>
        <v>0.3</v>
      </c>
      <c r="S430" s="223">
        <f>'PO analyseblad'!Q423</f>
        <v>0</v>
      </c>
      <c r="T430" s="224"/>
      <c r="U430" s="225">
        <f>'PO analyseblad'!R423</f>
        <v>0</v>
      </c>
      <c r="V430" s="226" t="b">
        <f>'PO analyseblad'!S423</f>
        <v>0</v>
      </c>
      <c r="W430" s="207"/>
      <c r="X430" s="227">
        <f>Invulblad!L425</f>
        <v>0</v>
      </c>
      <c r="Y430" s="228">
        <f>Invulblad!M425</f>
        <v>0</v>
      </c>
      <c r="Z430" s="229">
        <f>Invulblad!N425</f>
        <v>0</v>
      </c>
      <c r="AA430" s="211"/>
      <c r="AB430" s="212">
        <f>Invulblad!O425</f>
        <v>0</v>
      </c>
    </row>
    <row r="431" spans="2:28" s="85" customFormat="1" ht="12.75" customHeight="1" x14ac:dyDescent="0.25">
      <c r="B431" s="213">
        <f>Invulblad!B426</f>
        <v>422</v>
      </c>
      <c r="C431" s="214">
        <f>Invulblad!C426</f>
        <v>0</v>
      </c>
      <c r="D431" s="214">
        <f>Invulblad!D426</f>
        <v>0</v>
      </c>
      <c r="E431" s="215">
        <f>Invulblad!E426</f>
        <v>0</v>
      </c>
      <c r="F431" s="215">
        <f>Invulblad!F426</f>
        <v>0</v>
      </c>
      <c r="G431" s="215">
        <f>Invulblad!G426</f>
        <v>0</v>
      </c>
      <c r="H431" s="216">
        <f>Invulblad!H426</f>
        <v>0</v>
      </c>
      <c r="I431" s="217">
        <f>Invulblad!I426</f>
        <v>0</v>
      </c>
      <c r="J431" s="198"/>
      <c r="K431" s="218">
        <f>'PO analyseblad'!J424</f>
        <v>0</v>
      </c>
      <c r="L431" s="219" t="b">
        <f>'PO analyseblad'!K424</f>
        <v>0</v>
      </c>
      <c r="M431" s="220">
        <f>'PO analyseblad'!L424</f>
        <v>0.7</v>
      </c>
      <c r="N431" s="221">
        <f>'PO analyseblad'!M424</f>
        <v>0</v>
      </c>
      <c r="O431" s="203"/>
      <c r="P431" s="218">
        <f>'PO analyseblad'!N424</f>
        <v>0</v>
      </c>
      <c r="Q431" s="222" t="b">
        <f>'PO analyseblad'!O424</f>
        <v>0</v>
      </c>
      <c r="R431" s="222">
        <f>'PO analyseblad'!P424</f>
        <v>0.3</v>
      </c>
      <c r="S431" s="223">
        <f>'PO analyseblad'!Q424</f>
        <v>0</v>
      </c>
      <c r="T431" s="224"/>
      <c r="U431" s="225">
        <f>'PO analyseblad'!R424</f>
        <v>0</v>
      </c>
      <c r="V431" s="226" t="b">
        <f>'PO analyseblad'!S424</f>
        <v>0</v>
      </c>
      <c r="W431" s="207"/>
      <c r="X431" s="227">
        <f>Invulblad!L426</f>
        <v>0</v>
      </c>
      <c r="Y431" s="228">
        <f>Invulblad!M426</f>
        <v>0</v>
      </c>
      <c r="Z431" s="229">
        <f>Invulblad!N426</f>
        <v>0</v>
      </c>
      <c r="AA431" s="211"/>
      <c r="AB431" s="212">
        <f>Invulblad!O426</f>
        <v>0</v>
      </c>
    </row>
    <row r="432" spans="2:28" s="85" customFormat="1" ht="12.75" customHeight="1" x14ac:dyDescent="0.25">
      <c r="B432" s="213">
        <f>Invulblad!B427</f>
        <v>423</v>
      </c>
      <c r="C432" s="214">
        <f>Invulblad!C427</f>
        <v>0</v>
      </c>
      <c r="D432" s="214">
        <f>Invulblad!D427</f>
        <v>0</v>
      </c>
      <c r="E432" s="215">
        <f>Invulblad!E427</f>
        <v>0</v>
      </c>
      <c r="F432" s="215">
        <f>Invulblad!F427</f>
        <v>0</v>
      </c>
      <c r="G432" s="215">
        <f>Invulblad!G427</f>
        <v>0</v>
      </c>
      <c r="H432" s="216">
        <f>Invulblad!H427</f>
        <v>0</v>
      </c>
      <c r="I432" s="217">
        <f>Invulblad!I427</f>
        <v>0</v>
      </c>
      <c r="J432" s="198"/>
      <c r="K432" s="218">
        <f>'PO analyseblad'!J425</f>
        <v>0</v>
      </c>
      <c r="L432" s="219" t="b">
        <f>'PO analyseblad'!K425</f>
        <v>0</v>
      </c>
      <c r="M432" s="220">
        <f>'PO analyseblad'!L425</f>
        <v>0.7</v>
      </c>
      <c r="N432" s="221">
        <f>'PO analyseblad'!M425</f>
        <v>0</v>
      </c>
      <c r="O432" s="203"/>
      <c r="P432" s="218">
        <f>'PO analyseblad'!N425</f>
        <v>0</v>
      </c>
      <c r="Q432" s="222" t="b">
        <f>'PO analyseblad'!O425</f>
        <v>0</v>
      </c>
      <c r="R432" s="222">
        <f>'PO analyseblad'!P425</f>
        <v>0.3</v>
      </c>
      <c r="S432" s="223">
        <f>'PO analyseblad'!Q425</f>
        <v>0</v>
      </c>
      <c r="T432" s="224"/>
      <c r="U432" s="225">
        <f>'PO analyseblad'!R425</f>
        <v>0</v>
      </c>
      <c r="V432" s="226" t="b">
        <f>'PO analyseblad'!S425</f>
        <v>0</v>
      </c>
      <c r="W432" s="207"/>
      <c r="X432" s="227">
        <f>Invulblad!L427</f>
        <v>0</v>
      </c>
      <c r="Y432" s="228">
        <f>Invulblad!M427</f>
        <v>0</v>
      </c>
      <c r="Z432" s="229">
        <f>Invulblad!N427</f>
        <v>0</v>
      </c>
      <c r="AA432" s="211"/>
      <c r="AB432" s="212">
        <f>Invulblad!O427</f>
        <v>0</v>
      </c>
    </row>
    <row r="433" spans="2:28" s="85" customFormat="1" ht="12.75" customHeight="1" x14ac:dyDescent="0.25">
      <c r="B433" s="213">
        <f>Invulblad!B428</f>
        <v>424</v>
      </c>
      <c r="C433" s="214">
        <f>Invulblad!C428</f>
        <v>0</v>
      </c>
      <c r="D433" s="214">
        <f>Invulblad!D428</f>
        <v>0</v>
      </c>
      <c r="E433" s="215">
        <f>Invulblad!E428</f>
        <v>0</v>
      </c>
      <c r="F433" s="215">
        <f>Invulblad!F428</f>
        <v>0</v>
      </c>
      <c r="G433" s="215">
        <f>Invulblad!G428</f>
        <v>0</v>
      </c>
      <c r="H433" s="216">
        <f>Invulblad!H428</f>
        <v>0</v>
      </c>
      <c r="I433" s="217">
        <f>Invulblad!I428</f>
        <v>0</v>
      </c>
      <c r="J433" s="198"/>
      <c r="K433" s="218">
        <f>'PO analyseblad'!J426</f>
        <v>0</v>
      </c>
      <c r="L433" s="219" t="b">
        <f>'PO analyseblad'!K426</f>
        <v>0</v>
      </c>
      <c r="M433" s="220">
        <f>'PO analyseblad'!L426</f>
        <v>0.7</v>
      </c>
      <c r="N433" s="221">
        <f>'PO analyseblad'!M426</f>
        <v>0</v>
      </c>
      <c r="O433" s="203"/>
      <c r="P433" s="218">
        <f>'PO analyseblad'!N426</f>
        <v>0</v>
      </c>
      <c r="Q433" s="222" t="b">
        <f>'PO analyseblad'!O426</f>
        <v>0</v>
      </c>
      <c r="R433" s="222">
        <f>'PO analyseblad'!P426</f>
        <v>0.3</v>
      </c>
      <c r="S433" s="223">
        <f>'PO analyseblad'!Q426</f>
        <v>0</v>
      </c>
      <c r="T433" s="224"/>
      <c r="U433" s="225">
        <f>'PO analyseblad'!R426</f>
        <v>0</v>
      </c>
      <c r="V433" s="226" t="b">
        <f>'PO analyseblad'!S426</f>
        <v>0</v>
      </c>
      <c r="W433" s="207"/>
      <c r="X433" s="227">
        <f>Invulblad!L428</f>
        <v>0</v>
      </c>
      <c r="Y433" s="228">
        <f>Invulblad!M428</f>
        <v>0</v>
      </c>
      <c r="Z433" s="229">
        <f>Invulblad!N428</f>
        <v>0</v>
      </c>
      <c r="AA433" s="211"/>
      <c r="AB433" s="212">
        <f>Invulblad!O428</f>
        <v>0</v>
      </c>
    </row>
    <row r="434" spans="2:28" s="85" customFormat="1" ht="12.75" customHeight="1" x14ac:dyDescent="0.25">
      <c r="B434" s="213">
        <f>Invulblad!B429</f>
        <v>425</v>
      </c>
      <c r="C434" s="214">
        <f>Invulblad!C429</f>
        <v>0</v>
      </c>
      <c r="D434" s="214">
        <f>Invulblad!D429</f>
        <v>0</v>
      </c>
      <c r="E434" s="215">
        <f>Invulblad!E429</f>
        <v>0</v>
      </c>
      <c r="F434" s="215">
        <f>Invulblad!F429</f>
        <v>0</v>
      </c>
      <c r="G434" s="215">
        <f>Invulblad!G429</f>
        <v>0</v>
      </c>
      <c r="H434" s="216">
        <f>Invulblad!H429</f>
        <v>0</v>
      </c>
      <c r="I434" s="217">
        <f>Invulblad!I429</f>
        <v>0</v>
      </c>
      <c r="J434" s="198"/>
      <c r="K434" s="218">
        <f>'PO analyseblad'!J427</f>
        <v>0</v>
      </c>
      <c r="L434" s="219" t="b">
        <f>'PO analyseblad'!K427</f>
        <v>0</v>
      </c>
      <c r="M434" s="220">
        <f>'PO analyseblad'!L427</f>
        <v>0.7</v>
      </c>
      <c r="N434" s="221">
        <f>'PO analyseblad'!M427</f>
        <v>0</v>
      </c>
      <c r="O434" s="203"/>
      <c r="P434" s="218">
        <f>'PO analyseblad'!N427</f>
        <v>0</v>
      </c>
      <c r="Q434" s="222" t="b">
        <f>'PO analyseblad'!O427</f>
        <v>0</v>
      </c>
      <c r="R434" s="222">
        <f>'PO analyseblad'!P427</f>
        <v>0.3</v>
      </c>
      <c r="S434" s="223">
        <f>'PO analyseblad'!Q427</f>
        <v>0</v>
      </c>
      <c r="T434" s="224"/>
      <c r="U434" s="225">
        <f>'PO analyseblad'!R427</f>
        <v>0</v>
      </c>
      <c r="V434" s="226" t="b">
        <f>'PO analyseblad'!S427</f>
        <v>0</v>
      </c>
      <c r="W434" s="207"/>
      <c r="X434" s="227">
        <f>Invulblad!L429</f>
        <v>0</v>
      </c>
      <c r="Y434" s="228">
        <f>Invulblad!M429</f>
        <v>0</v>
      </c>
      <c r="Z434" s="229">
        <f>Invulblad!N429</f>
        <v>0</v>
      </c>
      <c r="AA434" s="211"/>
      <c r="AB434" s="212">
        <f>Invulblad!O429</f>
        <v>0</v>
      </c>
    </row>
    <row r="435" spans="2:28" s="85" customFormat="1" ht="12.75" customHeight="1" x14ac:dyDescent="0.25">
      <c r="B435" s="213">
        <f>Invulblad!B430</f>
        <v>426</v>
      </c>
      <c r="C435" s="214">
        <f>Invulblad!C430</f>
        <v>0</v>
      </c>
      <c r="D435" s="214">
        <f>Invulblad!D430</f>
        <v>0</v>
      </c>
      <c r="E435" s="215">
        <f>Invulblad!E430</f>
        <v>0</v>
      </c>
      <c r="F435" s="215">
        <f>Invulblad!F430</f>
        <v>0</v>
      </c>
      <c r="G435" s="215">
        <f>Invulblad!G430</f>
        <v>0</v>
      </c>
      <c r="H435" s="216">
        <f>Invulblad!H430</f>
        <v>0</v>
      </c>
      <c r="I435" s="217">
        <f>Invulblad!I430</f>
        <v>0</v>
      </c>
      <c r="J435" s="198"/>
      <c r="K435" s="218">
        <f>'PO analyseblad'!J428</f>
        <v>0</v>
      </c>
      <c r="L435" s="219" t="b">
        <f>'PO analyseblad'!K428</f>
        <v>0</v>
      </c>
      <c r="M435" s="220">
        <f>'PO analyseblad'!L428</f>
        <v>0.7</v>
      </c>
      <c r="N435" s="221">
        <f>'PO analyseblad'!M428</f>
        <v>0</v>
      </c>
      <c r="O435" s="203"/>
      <c r="P435" s="218">
        <f>'PO analyseblad'!N428</f>
        <v>0</v>
      </c>
      <c r="Q435" s="222" t="b">
        <f>'PO analyseblad'!O428</f>
        <v>0</v>
      </c>
      <c r="R435" s="222">
        <f>'PO analyseblad'!P428</f>
        <v>0.3</v>
      </c>
      <c r="S435" s="223">
        <f>'PO analyseblad'!Q428</f>
        <v>0</v>
      </c>
      <c r="T435" s="224"/>
      <c r="U435" s="225">
        <f>'PO analyseblad'!R428</f>
        <v>0</v>
      </c>
      <c r="V435" s="226" t="b">
        <f>'PO analyseblad'!S428</f>
        <v>0</v>
      </c>
      <c r="W435" s="207"/>
      <c r="X435" s="227">
        <f>Invulblad!L430</f>
        <v>0</v>
      </c>
      <c r="Y435" s="228">
        <f>Invulblad!M430</f>
        <v>0</v>
      </c>
      <c r="Z435" s="229">
        <f>Invulblad!N430</f>
        <v>0</v>
      </c>
      <c r="AA435" s="211"/>
      <c r="AB435" s="212">
        <f>Invulblad!O430</f>
        <v>0</v>
      </c>
    </row>
    <row r="436" spans="2:28" s="85" customFormat="1" ht="12.75" customHeight="1" x14ac:dyDescent="0.25">
      <c r="B436" s="213">
        <f>Invulblad!B431</f>
        <v>427</v>
      </c>
      <c r="C436" s="214">
        <f>Invulblad!C431</f>
        <v>0</v>
      </c>
      <c r="D436" s="214">
        <f>Invulblad!D431</f>
        <v>0</v>
      </c>
      <c r="E436" s="215">
        <f>Invulblad!E431</f>
        <v>0</v>
      </c>
      <c r="F436" s="215">
        <f>Invulblad!F431</f>
        <v>0</v>
      </c>
      <c r="G436" s="215">
        <f>Invulblad!G431</f>
        <v>0</v>
      </c>
      <c r="H436" s="216">
        <f>Invulblad!H431</f>
        <v>0</v>
      </c>
      <c r="I436" s="217">
        <f>Invulblad!I431</f>
        <v>0</v>
      </c>
      <c r="J436" s="198"/>
      <c r="K436" s="218">
        <f>'PO analyseblad'!J429</f>
        <v>0</v>
      </c>
      <c r="L436" s="219" t="b">
        <f>'PO analyseblad'!K429</f>
        <v>0</v>
      </c>
      <c r="M436" s="220">
        <f>'PO analyseblad'!L429</f>
        <v>0.7</v>
      </c>
      <c r="N436" s="221">
        <f>'PO analyseblad'!M429</f>
        <v>0</v>
      </c>
      <c r="O436" s="203"/>
      <c r="P436" s="218">
        <f>'PO analyseblad'!N429</f>
        <v>0</v>
      </c>
      <c r="Q436" s="222" t="b">
        <f>'PO analyseblad'!O429</f>
        <v>0</v>
      </c>
      <c r="R436" s="222">
        <f>'PO analyseblad'!P429</f>
        <v>0.3</v>
      </c>
      <c r="S436" s="223">
        <f>'PO analyseblad'!Q429</f>
        <v>0</v>
      </c>
      <c r="T436" s="224"/>
      <c r="U436" s="225">
        <f>'PO analyseblad'!R429</f>
        <v>0</v>
      </c>
      <c r="V436" s="226" t="b">
        <f>'PO analyseblad'!S429</f>
        <v>0</v>
      </c>
      <c r="W436" s="207"/>
      <c r="X436" s="227">
        <f>Invulblad!L431</f>
        <v>0</v>
      </c>
      <c r="Y436" s="228">
        <f>Invulblad!M431</f>
        <v>0</v>
      </c>
      <c r="Z436" s="229">
        <f>Invulblad!N431</f>
        <v>0</v>
      </c>
      <c r="AA436" s="211"/>
      <c r="AB436" s="212">
        <f>Invulblad!O431</f>
        <v>0</v>
      </c>
    </row>
    <row r="437" spans="2:28" s="85" customFormat="1" ht="12.75" customHeight="1" x14ac:dyDescent="0.25">
      <c r="B437" s="213">
        <f>Invulblad!B432</f>
        <v>428</v>
      </c>
      <c r="C437" s="214">
        <f>Invulblad!C432</f>
        <v>0</v>
      </c>
      <c r="D437" s="214">
        <f>Invulblad!D432</f>
        <v>0</v>
      </c>
      <c r="E437" s="215">
        <f>Invulblad!E432</f>
        <v>0</v>
      </c>
      <c r="F437" s="215">
        <f>Invulblad!F432</f>
        <v>0</v>
      </c>
      <c r="G437" s="215">
        <f>Invulblad!G432</f>
        <v>0</v>
      </c>
      <c r="H437" s="216">
        <f>Invulblad!H432</f>
        <v>0</v>
      </c>
      <c r="I437" s="217">
        <f>Invulblad!I432</f>
        <v>0</v>
      </c>
      <c r="J437" s="198"/>
      <c r="K437" s="218">
        <f>'PO analyseblad'!J430</f>
        <v>0</v>
      </c>
      <c r="L437" s="219" t="b">
        <f>'PO analyseblad'!K430</f>
        <v>0</v>
      </c>
      <c r="M437" s="220">
        <f>'PO analyseblad'!L430</f>
        <v>0.7</v>
      </c>
      <c r="N437" s="221">
        <f>'PO analyseblad'!M430</f>
        <v>0</v>
      </c>
      <c r="O437" s="203"/>
      <c r="P437" s="218">
        <f>'PO analyseblad'!N430</f>
        <v>0</v>
      </c>
      <c r="Q437" s="222" t="b">
        <f>'PO analyseblad'!O430</f>
        <v>0</v>
      </c>
      <c r="R437" s="222">
        <f>'PO analyseblad'!P430</f>
        <v>0.3</v>
      </c>
      <c r="S437" s="223">
        <f>'PO analyseblad'!Q430</f>
        <v>0</v>
      </c>
      <c r="T437" s="224"/>
      <c r="U437" s="225">
        <f>'PO analyseblad'!R430</f>
        <v>0</v>
      </c>
      <c r="V437" s="226" t="b">
        <f>'PO analyseblad'!S430</f>
        <v>0</v>
      </c>
      <c r="W437" s="207"/>
      <c r="X437" s="227">
        <f>Invulblad!L432</f>
        <v>0</v>
      </c>
      <c r="Y437" s="228">
        <f>Invulblad!M432</f>
        <v>0</v>
      </c>
      <c r="Z437" s="229">
        <f>Invulblad!N432</f>
        <v>0</v>
      </c>
      <c r="AA437" s="211"/>
      <c r="AB437" s="212">
        <f>Invulblad!O432</f>
        <v>0</v>
      </c>
    </row>
    <row r="438" spans="2:28" s="85" customFormat="1" ht="12.75" customHeight="1" x14ac:dyDescent="0.25">
      <c r="B438" s="213">
        <f>Invulblad!B433</f>
        <v>429</v>
      </c>
      <c r="C438" s="214">
        <f>Invulblad!C433</f>
        <v>0</v>
      </c>
      <c r="D438" s="214">
        <f>Invulblad!D433</f>
        <v>0</v>
      </c>
      <c r="E438" s="215">
        <f>Invulblad!E433</f>
        <v>0</v>
      </c>
      <c r="F438" s="215">
        <f>Invulblad!F433</f>
        <v>0</v>
      </c>
      <c r="G438" s="215">
        <f>Invulblad!G433</f>
        <v>0</v>
      </c>
      <c r="H438" s="216">
        <f>Invulblad!H433</f>
        <v>0</v>
      </c>
      <c r="I438" s="217">
        <f>Invulblad!I433</f>
        <v>0</v>
      </c>
      <c r="J438" s="198"/>
      <c r="K438" s="218">
        <f>'PO analyseblad'!J431</f>
        <v>0</v>
      </c>
      <c r="L438" s="219" t="b">
        <f>'PO analyseblad'!K431</f>
        <v>0</v>
      </c>
      <c r="M438" s="220">
        <f>'PO analyseblad'!L431</f>
        <v>0.7</v>
      </c>
      <c r="N438" s="221">
        <f>'PO analyseblad'!M431</f>
        <v>0</v>
      </c>
      <c r="O438" s="203"/>
      <c r="P438" s="218">
        <f>'PO analyseblad'!N431</f>
        <v>0</v>
      </c>
      <c r="Q438" s="222" t="b">
        <f>'PO analyseblad'!O431</f>
        <v>0</v>
      </c>
      <c r="R438" s="222">
        <f>'PO analyseblad'!P431</f>
        <v>0.3</v>
      </c>
      <c r="S438" s="223">
        <f>'PO analyseblad'!Q431</f>
        <v>0</v>
      </c>
      <c r="T438" s="224"/>
      <c r="U438" s="225">
        <f>'PO analyseblad'!R431</f>
        <v>0</v>
      </c>
      <c r="V438" s="226" t="b">
        <f>'PO analyseblad'!S431</f>
        <v>0</v>
      </c>
      <c r="W438" s="207"/>
      <c r="X438" s="227">
        <f>Invulblad!L433</f>
        <v>0</v>
      </c>
      <c r="Y438" s="228">
        <f>Invulblad!M433</f>
        <v>0</v>
      </c>
      <c r="Z438" s="229">
        <f>Invulblad!N433</f>
        <v>0</v>
      </c>
      <c r="AA438" s="211"/>
      <c r="AB438" s="212">
        <f>Invulblad!O433</f>
        <v>0</v>
      </c>
    </row>
    <row r="439" spans="2:28" s="85" customFormat="1" ht="12.75" customHeight="1" x14ac:dyDescent="0.25">
      <c r="B439" s="213">
        <f>Invulblad!B434</f>
        <v>430</v>
      </c>
      <c r="C439" s="214">
        <f>Invulblad!C434</f>
        <v>0</v>
      </c>
      <c r="D439" s="214">
        <f>Invulblad!D434</f>
        <v>0</v>
      </c>
      <c r="E439" s="215">
        <f>Invulblad!E434</f>
        <v>0</v>
      </c>
      <c r="F439" s="215">
        <f>Invulblad!F434</f>
        <v>0</v>
      </c>
      <c r="G439" s="215">
        <f>Invulblad!G434</f>
        <v>0</v>
      </c>
      <c r="H439" s="216">
        <f>Invulblad!H434</f>
        <v>0</v>
      </c>
      <c r="I439" s="217">
        <f>Invulblad!I434</f>
        <v>0</v>
      </c>
      <c r="J439" s="198"/>
      <c r="K439" s="218">
        <f>'PO analyseblad'!J432</f>
        <v>0</v>
      </c>
      <c r="L439" s="219" t="b">
        <f>'PO analyseblad'!K432</f>
        <v>0</v>
      </c>
      <c r="M439" s="220">
        <f>'PO analyseblad'!L432</f>
        <v>0.7</v>
      </c>
      <c r="N439" s="221">
        <f>'PO analyseblad'!M432</f>
        <v>0</v>
      </c>
      <c r="O439" s="203"/>
      <c r="P439" s="218">
        <f>'PO analyseblad'!N432</f>
        <v>0</v>
      </c>
      <c r="Q439" s="222" t="b">
        <f>'PO analyseblad'!O432</f>
        <v>0</v>
      </c>
      <c r="R439" s="222">
        <f>'PO analyseblad'!P432</f>
        <v>0.3</v>
      </c>
      <c r="S439" s="223">
        <f>'PO analyseblad'!Q432</f>
        <v>0</v>
      </c>
      <c r="T439" s="224"/>
      <c r="U439" s="225">
        <f>'PO analyseblad'!R432</f>
        <v>0</v>
      </c>
      <c r="V439" s="226" t="b">
        <f>'PO analyseblad'!S432</f>
        <v>0</v>
      </c>
      <c r="W439" s="207"/>
      <c r="X439" s="227">
        <f>Invulblad!L434</f>
        <v>0</v>
      </c>
      <c r="Y439" s="228">
        <f>Invulblad!M434</f>
        <v>0</v>
      </c>
      <c r="Z439" s="229">
        <f>Invulblad!N434</f>
        <v>0</v>
      </c>
      <c r="AA439" s="211"/>
      <c r="AB439" s="212">
        <f>Invulblad!O434</f>
        <v>0</v>
      </c>
    </row>
    <row r="440" spans="2:28" s="85" customFormat="1" ht="12.75" customHeight="1" x14ac:dyDescent="0.25">
      <c r="B440" s="213">
        <f>Invulblad!B435</f>
        <v>431</v>
      </c>
      <c r="C440" s="214">
        <f>Invulblad!C435</f>
        <v>0</v>
      </c>
      <c r="D440" s="214">
        <f>Invulblad!D435</f>
        <v>0</v>
      </c>
      <c r="E440" s="215">
        <f>Invulblad!E435</f>
        <v>0</v>
      </c>
      <c r="F440" s="215">
        <f>Invulblad!F435</f>
        <v>0</v>
      </c>
      <c r="G440" s="215">
        <f>Invulblad!G435</f>
        <v>0</v>
      </c>
      <c r="H440" s="216">
        <f>Invulblad!H435</f>
        <v>0</v>
      </c>
      <c r="I440" s="217">
        <f>Invulblad!I435</f>
        <v>0</v>
      </c>
      <c r="J440" s="198"/>
      <c r="K440" s="218">
        <f>'PO analyseblad'!J433</f>
        <v>0</v>
      </c>
      <c r="L440" s="219" t="b">
        <f>'PO analyseblad'!K433</f>
        <v>0</v>
      </c>
      <c r="M440" s="220">
        <f>'PO analyseblad'!L433</f>
        <v>0.7</v>
      </c>
      <c r="N440" s="221">
        <f>'PO analyseblad'!M433</f>
        <v>0</v>
      </c>
      <c r="O440" s="203"/>
      <c r="P440" s="218">
        <f>'PO analyseblad'!N433</f>
        <v>0</v>
      </c>
      <c r="Q440" s="222" t="b">
        <f>'PO analyseblad'!O433</f>
        <v>0</v>
      </c>
      <c r="R440" s="222">
        <f>'PO analyseblad'!P433</f>
        <v>0.3</v>
      </c>
      <c r="S440" s="223">
        <f>'PO analyseblad'!Q433</f>
        <v>0</v>
      </c>
      <c r="T440" s="224"/>
      <c r="U440" s="225">
        <f>'PO analyseblad'!R433</f>
        <v>0</v>
      </c>
      <c r="V440" s="226" t="b">
        <f>'PO analyseblad'!S433</f>
        <v>0</v>
      </c>
      <c r="W440" s="207"/>
      <c r="X440" s="227">
        <f>Invulblad!L435</f>
        <v>0</v>
      </c>
      <c r="Y440" s="228">
        <f>Invulblad!M435</f>
        <v>0</v>
      </c>
      <c r="Z440" s="229">
        <f>Invulblad!N435</f>
        <v>0</v>
      </c>
      <c r="AA440" s="211"/>
      <c r="AB440" s="212">
        <f>Invulblad!O435</f>
        <v>0</v>
      </c>
    </row>
    <row r="441" spans="2:28" s="85" customFormat="1" ht="12.75" customHeight="1" x14ac:dyDescent="0.25">
      <c r="B441" s="213">
        <f>Invulblad!B436</f>
        <v>432</v>
      </c>
      <c r="C441" s="214">
        <f>Invulblad!C436</f>
        <v>0</v>
      </c>
      <c r="D441" s="214">
        <f>Invulblad!D436</f>
        <v>0</v>
      </c>
      <c r="E441" s="215">
        <f>Invulblad!E436</f>
        <v>0</v>
      </c>
      <c r="F441" s="215">
        <f>Invulblad!F436</f>
        <v>0</v>
      </c>
      <c r="G441" s="215">
        <f>Invulblad!G436</f>
        <v>0</v>
      </c>
      <c r="H441" s="216">
        <f>Invulblad!H436</f>
        <v>0</v>
      </c>
      <c r="I441" s="217">
        <f>Invulblad!I436</f>
        <v>0</v>
      </c>
      <c r="J441" s="198"/>
      <c r="K441" s="218">
        <f>'PO analyseblad'!J434</f>
        <v>0</v>
      </c>
      <c r="L441" s="219" t="b">
        <f>'PO analyseblad'!K434</f>
        <v>0</v>
      </c>
      <c r="M441" s="220">
        <f>'PO analyseblad'!L434</f>
        <v>0.7</v>
      </c>
      <c r="N441" s="221">
        <f>'PO analyseblad'!M434</f>
        <v>0</v>
      </c>
      <c r="O441" s="203"/>
      <c r="P441" s="218">
        <f>'PO analyseblad'!N434</f>
        <v>0</v>
      </c>
      <c r="Q441" s="222" t="b">
        <f>'PO analyseblad'!O434</f>
        <v>0</v>
      </c>
      <c r="R441" s="222">
        <f>'PO analyseblad'!P434</f>
        <v>0.3</v>
      </c>
      <c r="S441" s="223">
        <f>'PO analyseblad'!Q434</f>
        <v>0</v>
      </c>
      <c r="T441" s="224"/>
      <c r="U441" s="225">
        <f>'PO analyseblad'!R434</f>
        <v>0</v>
      </c>
      <c r="V441" s="226" t="b">
        <f>'PO analyseblad'!S434</f>
        <v>0</v>
      </c>
      <c r="W441" s="207"/>
      <c r="X441" s="227">
        <f>Invulblad!L436</f>
        <v>0</v>
      </c>
      <c r="Y441" s="228">
        <f>Invulblad!M436</f>
        <v>0</v>
      </c>
      <c r="Z441" s="229">
        <f>Invulblad!N436</f>
        <v>0</v>
      </c>
      <c r="AA441" s="211"/>
      <c r="AB441" s="212">
        <f>Invulblad!O436</f>
        <v>0</v>
      </c>
    </row>
    <row r="442" spans="2:28" s="85" customFormat="1" ht="12.75" customHeight="1" x14ac:dyDescent="0.25">
      <c r="B442" s="213">
        <f>Invulblad!B437</f>
        <v>433</v>
      </c>
      <c r="C442" s="214">
        <f>Invulblad!C437</f>
        <v>0</v>
      </c>
      <c r="D442" s="214">
        <f>Invulblad!D437</f>
        <v>0</v>
      </c>
      <c r="E442" s="215">
        <f>Invulblad!E437</f>
        <v>0</v>
      </c>
      <c r="F442" s="215">
        <f>Invulblad!F437</f>
        <v>0</v>
      </c>
      <c r="G442" s="215">
        <f>Invulblad!G437</f>
        <v>0</v>
      </c>
      <c r="H442" s="216">
        <f>Invulblad!H437</f>
        <v>0</v>
      </c>
      <c r="I442" s="217">
        <f>Invulblad!I437</f>
        <v>0</v>
      </c>
      <c r="J442" s="198"/>
      <c r="K442" s="218">
        <f>'PO analyseblad'!J435</f>
        <v>0</v>
      </c>
      <c r="L442" s="219" t="b">
        <f>'PO analyseblad'!K435</f>
        <v>0</v>
      </c>
      <c r="M442" s="220">
        <f>'PO analyseblad'!L435</f>
        <v>0.7</v>
      </c>
      <c r="N442" s="221">
        <f>'PO analyseblad'!M435</f>
        <v>0</v>
      </c>
      <c r="O442" s="203"/>
      <c r="P442" s="218">
        <f>'PO analyseblad'!N435</f>
        <v>0</v>
      </c>
      <c r="Q442" s="222" t="b">
        <f>'PO analyseblad'!O435</f>
        <v>0</v>
      </c>
      <c r="R442" s="222">
        <f>'PO analyseblad'!P435</f>
        <v>0.3</v>
      </c>
      <c r="S442" s="223">
        <f>'PO analyseblad'!Q435</f>
        <v>0</v>
      </c>
      <c r="T442" s="224"/>
      <c r="U442" s="225">
        <f>'PO analyseblad'!R435</f>
        <v>0</v>
      </c>
      <c r="V442" s="226" t="b">
        <f>'PO analyseblad'!S435</f>
        <v>0</v>
      </c>
      <c r="W442" s="207"/>
      <c r="X442" s="227">
        <f>Invulblad!L437</f>
        <v>0</v>
      </c>
      <c r="Y442" s="228">
        <f>Invulblad!M437</f>
        <v>0</v>
      </c>
      <c r="Z442" s="229">
        <f>Invulblad!N437</f>
        <v>0</v>
      </c>
      <c r="AA442" s="211"/>
      <c r="AB442" s="212">
        <f>Invulblad!O437</f>
        <v>0</v>
      </c>
    </row>
    <row r="443" spans="2:28" s="85" customFormat="1" ht="12.75" customHeight="1" x14ac:dyDescent="0.25">
      <c r="B443" s="213">
        <f>Invulblad!B438</f>
        <v>434</v>
      </c>
      <c r="C443" s="214">
        <f>Invulblad!C438</f>
        <v>0</v>
      </c>
      <c r="D443" s="214">
        <f>Invulblad!D438</f>
        <v>0</v>
      </c>
      <c r="E443" s="215">
        <f>Invulblad!E438</f>
        <v>0</v>
      </c>
      <c r="F443" s="215">
        <f>Invulblad!F438</f>
        <v>0</v>
      </c>
      <c r="G443" s="215">
        <f>Invulblad!G438</f>
        <v>0</v>
      </c>
      <c r="H443" s="216">
        <f>Invulblad!H438</f>
        <v>0</v>
      </c>
      <c r="I443" s="217">
        <f>Invulblad!I438</f>
        <v>0</v>
      </c>
      <c r="J443" s="198"/>
      <c r="K443" s="218">
        <f>'PO analyseblad'!J436</f>
        <v>0</v>
      </c>
      <c r="L443" s="219" t="b">
        <f>'PO analyseblad'!K436</f>
        <v>0</v>
      </c>
      <c r="M443" s="220">
        <f>'PO analyseblad'!L436</f>
        <v>0.7</v>
      </c>
      <c r="N443" s="221">
        <f>'PO analyseblad'!M436</f>
        <v>0</v>
      </c>
      <c r="O443" s="203"/>
      <c r="P443" s="218">
        <f>'PO analyseblad'!N436</f>
        <v>0</v>
      </c>
      <c r="Q443" s="222" t="b">
        <f>'PO analyseblad'!O436</f>
        <v>0</v>
      </c>
      <c r="R443" s="222">
        <f>'PO analyseblad'!P436</f>
        <v>0.3</v>
      </c>
      <c r="S443" s="223">
        <f>'PO analyseblad'!Q436</f>
        <v>0</v>
      </c>
      <c r="T443" s="224"/>
      <c r="U443" s="225">
        <f>'PO analyseblad'!R436</f>
        <v>0</v>
      </c>
      <c r="V443" s="226" t="b">
        <f>'PO analyseblad'!S436</f>
        <v>0</v>
      </c>
      <c r="W443" s="207"/>
      <c r="X443" s="227">
        <f>Invulblad!L438</f>
        <v>0</v>
      </c>
      <c r="Y443" s="228">
        <f>Invulblad!M438</f>
        <v>0</v>
      </c>
      <c r="Z443" s="229">
        <f>Invulblad!N438</f>
        <v>0</v>
      </c>
      <c r="AA443" s="211"/>
      <c r="AB443" s="212">
        <f>Invulblad!O438</f>
        <v>0</v>
      </c>
    </row>
    <row r="444" spans="2:28" s="85" customFormat="1" ht="12.75" customHeight="1" x14ac:dyDescent="0.25">
      <c r="B444" s="213">
        <f>Invulblad!B439</f>
        <v>435</v>
      </c>
      <c r="C444" s="214">
        <f>Invulblad!C439</f>
        <v>0</v>
      </c>
      <c r="D444" s="214">
        <f>Invulblad!D439</f>
        <v>0</v>
      </c>
      <c r="E444" s="215">
        <f>Invulblad!E439</f>
        <v>0</v>
      </c>
      <c r="F444" s="215">
        <f>Invulblad!F439</f>
        <v>0</v>
      </c>
      <c r="G444" s="215">
        <f>Invulblad!G439</f>
        <v>0</v>
      </c>
      <c r="H444" s="216">
        <f>Invulblad!H439</f>
        <v>0</v>
      </c>
      <c r="I444" s="217">
        <f>Invulblad!I439</f>
        <v>0</v>
      </c>
      <c r="J444" s="198"/>
      <c r="K444" s="218">
        <f>'PO analyseblad'!J437</f>
        <v>0</v>
      </c>
      <c r="L444" s="219" t="b">
        <f>'PO analyseblad'!K437</f>
        <v>0</v>
      </c>
      <c r="M444" s="220">
        <f>'PO analyseblad'!L437</f>
        <v>0.7</v>
      </c>
      <c r="N444" s="221">
        <f>'PO analyseblad'!M437</f>
        <v>0</v>
      </c>
      <c r="O444" s="203"/>
      <c r="P444" s="218">
        <f>'PO analyseblad'!N437</f>
        <v>0</v>
      </c>
      <c r="Q444" s="222" t="b">
        <f>'PO analyseblad'!O437</f>
        <v>0</v>
      </c>
      <c r="R444" s="222">
        <f>'PO analyseblad'!P437</f>
        <v>0.3</v>
      </c>
      <c r="S444" s="223">
        <f>'PO analyseblad'!Q437</f>
        <v>0</v>
      </c>
      <c r="T444" s="224"/>
      <c r="U444" s="225">
        <f>'PO analyseblad'!R437</f>
        <v>0</v>
      </c>
      <c r="V444" s="226" t="b">
        <f>'PO analyseblad'!S437</f>
        <v>0</v>
      </c>
      <c r="W444" s="207"/>
      <c r="X444" s="227">
        <f>Invulblad!L439</f>
        <v>0</v>
      </c>
      <c r="Y444" s="228">
        <f>Invulblad!M439</f>
        <v>0</v>
      </c>
      <c r="Z444" s="229">
        <f>Invulblad!N439</f>
        <v>0</v>
      </c>
      <c r="AA444" s="211"/>
      <c r="AB444" s="212">
        <f>Invulblad!O439</f>
        <v>0</v>
      </c>
    </row>
    <row r="445" spans="2:28" s="85" customFormat="1" ht="12.75" customHeight="1" x14ac:dyDescent="0.25">
      <c r="B445" s="213">
        <f>Invulblad!B440</f>
        <v>436</v>
      </c>
      <c r="C445" s="214">
        <f>Invulblad!C440</f>
        <v>0</v>
      </c>
      <c r="D445" s="214">
        <f>Invulblad!D440</f>
        <v>0</v>
      </c>
      <c r="E445" s="215">
        <f>Invulblad!E440</f>
        <v>0</v>
      </c>
      <c r="F445" s="215">
        <f>Invulblad!F440</f>
        <v>0</v>
      </c>
      <c r="G445" s="215">
        <f>Invulblad!G440</f>
        <v>0</v>
      </c>
      <c r="H445" s="216">
        <f>Invulblad!H440</f>
        <v>0</v>
      </c>
      <c r="I445" s="217">
        <f>Invulblad!I440</f>
        <v>0</v>
      </c>
      <c r="J445" s="198"/>
      <c r="K445" s="218">
        <f>'PO analyseblad'!J438</f>
        <v>0</v>
      </c>
      <c r="L445" s="219" t="b">
        <f>'PO analyseblad'!K438</f>
        <v>0</v>
      </c>
      <c r="M445" s="220">
        <f>'PO analyseblad'!L438</f>
        <v>0.7</v>
      </c>
      <c r="N445" s="221">
        <f>'PO analyseblad'!M438</f>
        <v>0</v>
      </c>
      <c r="O445" s="203"/>
      <c r="P445" s="218">
        <f>'PO analyseblad'!N438</f>
        <v>0</v>
      </c>
      <c r="Q445" s="222" t="b">
        <f>'PO analyseblad'!O438</f>
        <v>0</v>
      </c>
      <c r="R445" s="222">
        <f>'PO analyseblad'!P438</f>
        <v>0.3</v>
      </c>
      <c r="S445" s="223">
        <f>'PO analyseblad'!Q438</f>
        <v>0</v>
      </c>
      <c r="T445" s="224"/>
      <c r="U445" s="225">
        <f>'PO analyseblad'!R438</f>
        <v>0</v>
      </c>
      <c r="V445" s="226" t="b">
        <f>'PO analyseblad'!S438</f>
        <v>0</v>
      </c>
      <c r="W445" s="207"/>
      <c r="X445" s="227">
        <f>Invulblad!L440</f>
        <v>0</v>
      </c>
      <c r="Y445" s="228">
        <f>Invulblad!M440</f>
        <v>0</v>
      </c>
      <c r="Z445" s="229">
        <f>Invulblad!N440</f>
        <v>0</v>
      </c>
      <c r="AA445" s="211"/>
      <c r="AB445" s="212">
        <f>Invulblad!O440</f>
        <v>0</v>
      </c>
    </row>
    <row r="446" spans="2:28" s="85" customFormat="1" ht="12.75" customHeight="1" x14ac:dyDescent="0.25">
      <c r="B446" s="213">
        <f>Invulblad!B441</f>
        <v>437</v>
      </c>
      <c r="C446" s="214">
        <f>Invulblad!C441</f>
        <v>0</v>
      </c>
      <c r="D446" s="214">
        <f>Invulblad!D441</f>
        <v>0</v>
      </c>
      <c r="E446" s="215">
        <f>Invulblad!E441</f>
        <v>0</v>
      </c>
      <c r="F446" s="215">
        <f>Invulblad!F441</f>
        <v>0</v>
      </c>
      <c r="G446" s="215">
        <f>Invulblad!G441</f>
        <v>0</v>
      </c>
      <c r="H446" s="216">
        <f>Invulblad!H441</f>
        <v>0</v>
      </c>
      <c r="I446" s="217">
        <f>Invulblad!I441</f>
        <v>0</v>
      </c>
      <c r="J446" s="198"/>
      <c r="K446" s="218">
        <f>'PO analyseblad'!J439</f>
        <v>0</v>
      </c>
      <c r="L446" s="219" t="b">
        <f>'PO analyseblad'!K439</f>
        <v>0</v>
      </c>
      <c r="M446" s="220">
        <f>'PO analyseblad'!L439</f>
        <v>0.7</v>
      </c>
      <c r="N446" s="221">
        <f>'PO analyseblad'!M439</f>
        <v>0</v>
      </c>
      <c r="O446" s="203"/>
      <c r="P446" s="218">
        <f>'PO analyseblad'!N439</f>
        <v>0</v>
      </c>
      <c r="Q446" s="222" t="b">
        <f>'PO analyseblad'!O439</f>
        <v>0</v>
      </c>
      <c r="R446" s="222">
        <f>'PO analyseblad'!P439</f>
        <v>0.3</v>
      </c>
      <c r="S446" s="223">
        <f>'PO analyseblad'!Q439</f>
        <v>0</v>
      </c>
      <c r="T446" s="224"/>
      <c r="U446" s="225">
        <f>'PO analyseblad'!R439</f>
        <v>0</v>
      </c>
      <c r="V446" s="226" t="b">
        <f>'PO analyseblad'!S439</f>
        <v>0</v>
      </c>
      <c r="W446" s="207"/>
      <c r="X446" s="227">
        <f>Invulblad!L441</f>
        <v>0</v>
      </c>
      <c r="Y446" s="228">
        <f>Invulblad!M441</f>
        <v>0</v>
      </c>
      <c r="Z446" s="229">
        <f>Invulblad!N441</f>
        <v>0</v>
      </c>
      <c r="AA446" s="211"/>
      <c r="AB446" s="212">
        <f>Invulblad!O441</f>
        <v>0</v>
      </c>
    </row>
    <row r="447" spans="2:28" s="85" customFormat="1" ht="12.75" customHeight="1" x14ac:dyDescent="0.25">
      <c r="B447" s="213">
        <f>Invulblad!B442</f>
        <v>438</v>
      </c>
      <c r="C447" s="214">
        <f>Invulblad!C442</f>
        <v>0</v>
      </c>
      <c r="D447" s="214">
        <f>Invulblad!D442</f>
        <v>0</v>
      </c>
      <c r="E447" s="215">
        <f>Invulblad!E442</f>
        <v>0</v>
      </c>
      <c r="F447" s="215">
        <f>Invulblad!F442</f>
        <v>0</v>
      </c>
      <c r="G447" s="215">
        <f>Invulblad!G442</f>
        <v>0</v>
      </c>
      <c r="H447" s="216">
        <f>Invulblad!H442</f>
        <v>0</v>
      </c>
      <c r="I447" s="217">
        <f>Invulblad!I442</f>
        <v>0</v>
      </c>
      <c r="J447" s="198"/>
      <c r="K447" s="218">
        <f>'PO analyseblad'!J440</f>
        <v>0</v>
      </c>
      <c r="L447" s="219" t="b">
        <f>'PO analyseblad'!K440</f>
        <v>0</v>
      </c>
      <c r="M447" s="220">
        <f>'PO analyseblad'!L440</f>
        <v>0.7</v>
      </c>
      <c r="N447" s="221">
        <f>'PO analyseblad'!M440</f>
        <v>0</v>
      </c>
      <c r="O447" s="203"/>
      <c r="P447" s="218">
        <f>'PO analyseblad'!N440</f>
        <v>0</v>
      </c>
      <c r="Q447" s="222" t="b">
        <f>'PO analyseblad'!O440</f>
        <v>0</v>
      </c>
      <c r="R447" s="222">
        <f>'PO analyseblad'!P440</f>
        <v>0.3</v>
      </c>
      <c r="S447" s="223">
        <f>'PO analyseblad'!Q440</f>
        <v>0</v>
      </c>
      <c r="T447" s="224"/>
      <c r="U447" s="225">
        <f>'PO analyseblad'!R440</f>
        <v>0</v>
      </c>
      <c r="V447" s="226" t="b">
        <f>'PO analyseblad'!S440</f>
        <v>0</v>
      </c>
      <c r="W447" s="207"/>
      <c r="X447" s="227">
        <f>Invulblad!L442</f>
        <v>0</v>
      </c>
      <c r="Y447" s="228">
        <f>Invulblad!M442</f>
        <v>0</v>
      </c>
      <c r="Z447" s="229">
        <f>Invulblad!N442</f>
        <v>0</v>
      </c>
      <c r="AA447" s="211"/>
      <c r="AB447" s="212">
        <f>Invulblad!O442</f>
        <v>0</v>
      </c>
    </row>
    <row r="448" spans="2:28" s="85" customFormat="1" ht="12.75" customHeight="1" x14ac:dyDescent="0.25">
      <c r="B448" s="213">
        <f>Invulblad!B443</f>
        <v>439</v>
      </c>
      <c r="C448" s="214">
        <f>Invulblad!C443</f>
        <v>0</v>
      </c>
      <c r="D448" s="214">
        <f>Invulblad!D443</f>
        <v>0</v>
      </c>
      <c r="E448" s="215">
        <f>Invulblad!E443</f>
        <v>0</v>
      </c>
      <c r="F448" s="215">
        <f>Invulblad!F443</f>
        <v>0</v>
      </c>
      <c r="G448" s="215">
        <f>Invulblad!G443</f>
        <v>0</v>
      </c>
      <c r="H448" s="216">
        <f>Invulblad!H443</f>
        <v>0</v>
      </c>
      <c r="I448" s="217">
        <f>Invulblad!I443</f>
        <v>0</v>
      </c>
      <c r="J448" s="198"/>
      <c r="K448" s="218">
        <f>'PO analyseblad'!J441</f>
        <v>0</v>
      </c>
      <c r="L448" s="219" t="b">
        <f>'PO analyseblad'!K441</f>
        <v>0</v>
      </c>
      <c r="M448" s="220">
        <f>'PO analyseblad'!L441</f>
        <v>0.7</v>
      </c>
      <c r="N448" s="221">
        <f>'PO analyseblad'!M441</f>
        <v>0</v>
      </c>
      <c r="O448" s="203"/>
      <c r="P448" s="218">
        <f>'PO analyseblad'!N441</f>
        <v>0</v>
      </c>
      <c r="Q448" s="222" t="b">
        <f>'PO analyseblad'!O441</f>
        <v>0</v>
      </c>
      <c r="R448" s="222">
        <f>'PO analyseblad'!P441</f>
        <v>0.3</v>
      </c>
      <c r="S448" s="223">
        <f>'PO analyseblad'!Q441</f>
        <v>0</v>
      </c>
      <c r="T448" s="224"/>
      <c r="U448" s="225">
        <f>'PO analyseblad'!R441</f>
        <v>0</v>
      </c>
      <c r="V448" s="226" t="b">
        <f>'PO analyseblad'!S441</f>
        <v>0</v>
      </c>
      <c r="W448" s="207"/>
      <c r="X448" s="227">
        <f>Invulblad!L443</f>
        <v>0</v>
      </c>
      <c r="Y448" s="228">
        <f>Invulblad!M443</f>
        <v>0</v>
      </c>
      <c r="Z448" s="229">
        <f>Invulblad!N443</f>
        <v>0</v>
      </c>
      <c r="AA448" s="211"/>
      <c r="AB448" s="212">
        <f>Invulblad!O443</f>
        <v>0</v>
      </c>
    </row>
    <row r="449" spans="2:28" s="85" customFormat="1" ht="12.75" customHeight="1" x14ac:dyDescent="0.25">
      <c r="B449" s="213">
        <f>Invulblad!B444</f>
        <v>440</v>
      </c>
      <c r="C449" s="214">
        <f>Invulblad!C444</f>
        <v>0</v>
      </c>
      <c r="D449" s="214">
        <f>Invulblad!D444</f>
        <v>0</v>
      </c>
      <c r="E449" s="215">
        <f>Invulblad!E444</f>
        <v>0</v>
      </c>
      <c r="F449" s="215">
        <f>Invulblad!F444</f>
        <v>0</v>
      </c>
      <c r="G449" s="215">
        <f>Invulblad!G444</f>
        <v>0</v>
      </c>
      <c r="H449" s="216">
        <f>Invulblad!H444</f>
        <v>0</v>
      </c>
      <c r="I449" s="217">
        <f>Invulblad!I444</f>
        <v>0</v>
      </c>
      <c r="J449" s="198"/>
      <c r="K449" s="218">
        <f>'PO analyseblad'!J442</f>
        <v>0</v>
      </c>
      <c r="L449" s="219" t="b">
        <f>'PO analyseblad'!K442</f>
        <v>0</v>
      </c>
      <c r="M449" s="220">
        <f>'PO analyseblad'!L442</f>
        <v>0.7</v>
      </c>
      <c r="N449" s="221">
        <f>'PO analyseblad'!M442</f>
        <v>0</v>
      </c>
      <c r="O449" s="203"/>
      <c r="P449" s="218">
        <f>'PO analyseblad'!N442</f>
        <v>0</v>
      </c>
      <c r="Q449" s="222" t="b">
        <f>'PO analyseblad'!O442</f>
        <v>0</v>
      </c>
      <c r="R449" s="222">
        <f>'PO analyseblad'!P442</f>
        <v>0.3</v>
      </c>
      <c r="S449" s="223">
        <f>'PO analyseblad'!Q442</f>
        <v>0</v>
      </c>
      <c r="T449" s="224"/>
      <c r="U449" s="225">
        <f>'PO analyseblad'!R442</f>
        <v>0</v>
      </c>
      <c r="V449" s="226" t="b">
        <f>'PO analyseblad'!S442</f>
        <v>0</v>
      </c>
      <c r="W449" s="207"/>
      <c r="X449" s="227">
        <f>Invulblad!L444</f>
        <v>0</v>
      </c>
      <c r="Y449" s="228">
        <f>Invulblad!M444</f>
        <v>0</v>
      </c>
      <c r="Z449" s="229">
        <f>Invulblad!N444</f>
        <v>0</v>
      </c>
      <c r="AA449" s="211"/>
      <c r="AB449" s="212">
        <f>Invulblad!O444</f>
        <v>0</v>
      </c>
    </row>
    <row r="450" spans="2:28" s="85" customFormat="1" ht="12.75" customHeight="1" x14ac:dyDescent="0.25">
      <c r="B450" s="213">
        <f>Invulblad!B445</f>
        <v>441</v>
      </c>
      <c r="C450" s="214">
        <f>Invulblad!C445</f>
        <v>0</v>
      </c>
      <c r="D450" s="214">
        <f>Invulblad!D445</f>
        <v>0</v>
      </c>
      <c r="E450" s="215">
        <f>Invulblad!E445</f>
        <v>0</v>
      </c>
      <c r="F450" s="215">
        <f>Invulblad!F445</f>
        <v>0</v>
      </c>
      <c r="G450" s="215">
        <f>Invulblad!G445</f>
        <v>0</v>
      </c>
      <c r="H450" s="216">
        <f>Invulblad!H445</f>
        <v>0</v>
      </c>
      <c r="I450" s="217">
        <f>Invulblad!I445</f>
        <v>0</v>
      </c>
      <c r="J450" s="198"/>
      <c r="K450" s="218">
        <f>'PO analyseblad'!J443</f>
        <v>0</v>
      </c>
      <c r="L450" s="219" t="b">
        <f>'PO analyseblad'!K443</f>
        <v>0</v>
      </c>
      <c r="M450" s="220">
        <f>'PO analyseblad'!L443</f>
        <v>0.7</v>
      </c>
      <c r="N450" s="221">
        <f>'PO analyseblad'!M443</f>
        <v>0</v>
      </c>
      <c r="O450" s="203"/>
      <c r="P450" s="218">
        <f>'PO analyseblad'!N443</f>
        <v>0</v>
      </c>
      <c r="Q450" s="222" t="b">
        <f>'PO analyseblad'!O443</f>
        <v>0</v>
      </c>
      <c r="R450" s="222">
        <f>'PO analyseblad'!P443</f>
        <v>0.3</v>
      </c>
      <c r="S450" s="223">
        <f>'PO analyseblad'!Q443</f>
        <v>0</v>
      </c>
      <c r="T450" s="224"/>
      <c r="U450" s="225">
        <f>'PO analyseblad'!R443</f>
        <v>0</v>
      </c>
      <c r="V450" s="226" t="b">
        <f>'PO analyseblad'!S443</f>
        <v>0</v>
      </c>
      <c r="W450" s="207"/>
      <c r="X450" s="227">
        <f>Invulblad!L445</f>
        <v>0</v>
      </c>
      <c r="Y450" s="228">
        <f>Invulblad!M445</f>
        <v>0</v>
      </c>
      <c r="Z450" s="229">
        <f>Invulblad!N445</f>
        <v>0</v>
      </c>
      <c r="AA450" s="211"/>
      <c r="AB450" s="212">
        <f>Invulblad!O445</f>
        <v>0</v>
      </c>
    </row>
    <row r="451" spans="2:28" s="85" customFormat="1" ht="12.75" customHeight="1" x14ac:dyDescent="0.25">
      <c r="B451" s="213">
        <f>Invulblad!B446</f>
        <v>442</v>
      </c>
      <c r="C451" s="214">
        <f>Invulblad!C446</f>
        <v>0</v>
      </c>
      <c r="D451" s="214">
        <f>Invulblad!D446</f>
        <v>0</v>
      </c>
      <c r="E451" s="215">
        <f>Invulblad!E446</f>
        <v>0</v>
      </c>
      <c r="F451" s="215">
        <f>Invulblad!F446</f>
        <v>0</v>
      </c>
      <c r="G451" s="215">
        <f>Invulblad!G446</f>
        <v>0</v>
      </c>
      <c r="H451" s="216">
        <f>Invulblad!H446</f>
        <v>0</v>
      </c>
      <c r="I451" s="217">
        <f>Invulblad!I446</f>
        <v>0</v>
      </c>
      <c r="J451" s="198"/>
      <c r="K451" s="218">
        <f>'PO analyseblad'!J444</f>
        <v>0</v>
      </c>
      <c r="L451" s="219" t="b">
        <f>'PO analyseblad'!K444</f>
        <v>0</v>
      </c>
      <c r="M451" s="220">
        <f>'PO analyseblad'!L444</f>
        <v>0.7</v>
      </c>
      <c r="N451" s="221">
        <f>'PO analyseblad'!M444</f>
        <v>0</v>
      </c>
      <c r="O451" s="203"/>
      <c r="P451" s="218">
        <f>'PO analyseblad'!N444</f>
        <v>0</v>
      </c>
      <c r="Q451" s="222" t="b">
        <f>'PO analyseblad'!O444</f>
        <v>0</v>
      </c>
      <c r="R451" s="222">
        <f>'PO analyseblad'!P444</f>
        <v>0.3</v>
      </c>
      <c r="S451" s="223">
        <f>'PO analyseblad'!Q444</f>
        <v>0</v>
      </c>
      <c r="T451" s="224"/>
      <c r="U451" s="225">
        <f>'PO analyseblad'!R444</f>
        <v>0</v>
      </c>
      <c r="V451" s="226" t="b">
        <f>'PO analyseblad'!S444</f>
        <v>0</v>
      </c>
      <c r="W451" s="207"/>
      <c r="X451" s="227">
        <f>Invulblad!L446</f>
        <v>0</v>
      </c>
      <c r="Y451" s="228">
        <f>Invulblad!M446</f>
        <v>0</v>
      </c>
      <c r="Z451" s="229">
        <f>Invulblad!N446</f>
        <v>0</v>
      </c>
      <c r="AA451" s="211"/>
      <c r="AB451" s="212">
        <f>Invulblad!O446</f>
        <v>0</v>
      </c>
    </row>
    <row r="452" spans="2:28" s="85" customFormat="1" ht="12.75" customHeight="1" x14ac:dyDescent="0.25">
      <c r="B452" s="213">
        <f>Invulblad!B447</f>
        <v>443</v>
      </c>
      <c r="C452" s="214">
        <f>Invulblad!C447</f>
        <v>0</v>
      </c>
      <c r="D452" s="214">
        <f>Invulblad!D447</f>
        <v>0</v>
      </c>
      <c r="E452" s="215">
        <f>Invulblad!E447</f>
        <v>0</v>
      </c>
      <c r="F452" s="215">
        <f>Invulblad!F447</f>
        <v>0</v>
      </c>
      <c r="G452" s="215">
        <f>Invulblad!G447</f>
        <v>0</v>
      </c>
      <c r="H452" s="216">
        <f>Invulblad!H447</f>
        <v>0</v>
      </c>
      <c r="I452" s="217">
        <f>Invulblad!I447</f>
        <v>0</v>
      </c>
      <c r="J452" s="198"/>
      <c r="K452" s="218">
        <f>'PO analyseblad'!J445</f>
        <v>0</v>
      </c>
      <c r="L452" s="219" t="b">
        <f>'PO analyseblad'!K445</f>
        <v>0</v>
      </c>
      <c r="M452" s="220">
        <f>'PO analyseblad'!L445</f>
        <v>0.7</v>
      </c>
      <c r="N452" s="221">
        <f>'PO analyseblad'!M445</f>
        <v>0</v>
      </c>
      <c r="O452" s="203"/>
      <c r="P452" s="218">
        <f>'PO analyseblad'!N445</f>
        <v>0</v>
      </c>
      <c r="Q452" s="222" t="b">
        <f>'PO analyseblad'!O445</f>
        <v>0</v>
      </c>
      <c r="R452" s="222">
        <f>'PO analyseblad'!P445</f>
        <v>0.3</v>
      </c>
      <c r="S452" s="223">
        <f>'PO analyseblad'!Q445</f>
        <v>0</v>
      </c>
      <c r="T452" s="224"/>
      <c r="U452" s="225">
        <f>'PO analyseblad'!R445</f>
        <v>0</v>
      </c>
      <c r="V452" s="226" t="b">
        <f>'PO analyseblad'!S445</f>
        <v>0</v>
      </c>
      <c r="W452" s="207"/>
      <c r="X452" s="227">
        <f>Invulblad!L447</f>
        <v>0</v>
      </c>
      <c r="Y452" s="228">
        <f>Invulblad!M447</f>
        <v>0</v>
      </c>
      <c r="Z452" s="229">
        <f>Invulblad!N447</f>
        <v>0</v>
      </c>
      <c r="AA452" s="211"/>
      <c r="AB452" s="212">
        <f>Invulblad!O447</f>
        <v>0</v>
      </c>
    </row>
    <row r="453" spans="2:28" s="85" customFormat="1" ht="12.75" customHeight="1" x14ac:dyDescent="0.25">
      <c r="B453" s="213">
        <f>Invulblad!B448</f>
        <v>444</v>
      </c>
      <c r="C453" s="214">
        <f>Invulblad!C448</f>
        <v>0</v>
      </c>
      <c r="D453" s="214">
        <f>Invulblad!D448</f>
        <v>0</v>
      </c>
      <c r="E453" s="215">
        <f>Invulblad!E448</f>
        <v>0</v>
      </c>
      <c r="F453" s="215">
        <f>Invulblad!F448</f>
        <v>0</v>
      </c>
      <c r="G453" s="215">
        <f>Invulblad!G448</f>
        <v>0</v>
      </c>
      <c r="H453" s="216">
        <f>Invulblad!H448</f>
        <v>0</v>
      </c>
      <c r="I453" s="217">
        <f>Invulblad!I448</f>
        <v>0</v>
      </c>
      <c r="J453" s="198"/>
      <c r="K453" s="218">
        <f>'PO analyseblad'!J446</f>
        <v>0</v>
      </c>
      <c r="L453" s="219" t="b">
        <f>'PO analyseblad'!K446</f>
        <v>0</v>
      </c>
      <c r="M453" s="220">
        <f>'PO analyseblad'!L446</f>
        <v>0.7</v>
      </c>
      <c r="N453" s="221">
        <f>'PO analyseblad'!M446</f>
        <v>0</v>
      </c>
      <c r="O453" s="203"/>
      <c r="P453" s="218">
        <f>'PO analyseblad'!N446</f>
        <v>0</v>
      </c>
      <c r="Q453" s="222" t="b">
        <f>'PO analyseblad'!O446</f>
        <v>0</v>
      </c>
      <c r="R453" s="222">
        <f>'PO analyseblad'!P446</f>
        <v>0.3</v>
      </c>
      <c r="S453" s="223">
        <f>'PO analyseblad'!Q446</f>
        <v>0</v>
      </c>
      <c r="T453" s="224"/>
      <c r="U453" s="225">
        <f>'PO analyseblad'!R446</f>
        <v>0</v>
      </c>
      <c r="V453" s="226" t="b">
        <f>'PO analyseblad'!S446</f>
        <v>0</v>
      </c>
      <c r="W453" s="207"/>
      <c r="X453" s="227">
        <f>Invulblad!L448</f>
        <v>0</v>
      </c>
      <c r="Y453" s="228">
        <f>Invulblad!M448</f>
        <v>0</v>
      </c>
      <c r="Z453" s="229">
        <f>Invulblad!N448</f>
        <v>0</v>
      </c>
      <c r="AA453" s="211"/>
      <c r="AB453" s="212">
        <f>Invulblad!O448</f>
        <v>0</v>
      </c>
    </row>
    <row r="454" spans="2:28" s="85" customFormat="1" ht="12.75" customHeight="1" x14ac:dyDescent="0.25">
      <c r="B454" s="213">
        <f>Invulblad!B449</f>
        <v>445</v>
      </c>
      <c r="C454" s="214">
        <f>Invulblad!C449</f>
        <v>0</v>
      </c>
      <c r="D454" s="214">
        <f>Invulblad!D449</f>
        <v>0</v>
      </c>
      <c r="E454" s="215">
        <f>Invulblad!E449</f>
        <v>0</v>
      </c>
      <c r="F454" s="215">
        <f>Invulblad!F449</f>
        <v>0</v>
      </c>
      <c r="G454" s="215">
        <f>Invulblad!G449</f>
        <v>0</v>
      </c>
      <c r="H454" s="216">
        <f>Invulblad!H449</f>
        <v>0</v>
      </c>
      <c r="I454" s="217">
        <f>Invulblad!I449</f>
        <v>0</v>
      </c>
      <c r="J454" s="198"/>
      <c r="K454" s="218">
        <f>'PO analyseblad'!J447</f>
        <v>0</v>
      </c>
      <c r="L454" s="219" t="b">
        <f>'PO analyseblad'!K447</f>
        <v>0</v>
      </c>
      <c r="M454" s="220">
        <f>'PO analyseblad'!L447</f>
        <v>0.7</v>
      </c>
      <c r="N454" s="221">
        <f>'PO analyseblad'!M447</f>
        <v>0</v>
      </c>
      <c r="O454" s="203"/>
      <c r="P454" s="218">
        <f>'PO analyseblad'!N447</f>
        <v>0</v>
      </c>
      <c r="Q454" s="222" t="b">
        <f>'PO analyseblad'!O447</f>
        <v>0</v>
      </c>
      <c r="R454" s="222">
        <f>'PO analyseblad'!P447</f>
        <v>0.3</v>
      </c>
      <c r="S454" s="223">
        <f>'PO analyseblad'!Q447</f>
        <v>0</v>
      </c>
      <c r="T454" s="224"/>
      <c r="U454" s="225">
        <f>'PO analyseblad'!R447</f>
        <v>0</v>
      </c>
      <c r="V454" s="226" t="b">
        <f>'PO analyseblad'!S447</f>
        <v>0</v>
      </c>
      <c r="W454" s="207"/>
      <c r="X454" s="227">
        <f>Invulblad!L449</f>
        <v>0</v>
      </c>
      <c r="Y454" s="228">
        <f>Invulblad!M449</f>
        <v>0</v>
      </c>
      <c r="Z454" s="229">
        <f>Invulblad!N449</f>
        <v>0</v>
      </c>
      <c r="AA454" s="211"/>
      <c r="AB454" s="212">
        <f>Invulblad!O449</f>
        <v>0</v>
      </c>
    </row>
    <row r="455" spans="2:28" s="85" customFormat="1" ht="12.75" customHeight="1" x14ac:dyDescent="0.25">
      <c r="B455" s="213">
        <f>Invulblad!B450</f>
        <v>446</v>
      </c>
      <c r="C455" s="214">
        <f>Invulblad!C450</f>
        <v>0</v>
      </c>
      <c r="D455" s="214">
        <f>Invulblad!D450</f>
        <v>0</v>
      </c>
      <c r="E455" s="215">
        <f>Invulblad!E450</f>
        <v>0</v>
      </c>
      <c r="F455" s="215">
        <f>Invulblad!F450</f>
        <v>0</v>
      </c>
      <c r="G455" s="215">
        <f>Invulblad!G450</f>
        <v>0</v>
      </c>
      <c r="H455" s="216">
        <f>Invulblad!H450</f>
        <v>0</v>
      </c>
      <c r="I455" s="217">
        <f>Invulblad!I450</f>
        <v>0</v>
      </c>
      <c r="J455" s="198"/>
      <c r="K455" s="218">
        <f>'PO analyseblad'!J448</f>
        <v>0</v>
      </c>
      <c r="L455" s="219" t="b">
        <f>'PO analyseblad'!K448</f>
        <v>0</v>
      </c>
      <c r="M455" s="220">
        <f>'PO analyseblad'!L448</f>
        <v>0.7</v>
      </c>
      <c r="N455" s="221">
        <f>'PO analyseblad'!M448</f>
        <v>0</v>
      </c>
      <c r="O455" s="203"/>
      <c r="P455" s="218">
        <f>'PO analyseblad'!N448</f>
        <v>0</v>
      </c>
      <c r="Q455" s="222" t="b">
        <f>'PO analyseblad'!O448</f>
        <v>0</v>
      </c>
      <c r="R455" s="222">
        <f>'PO analyseblad'!P448</f>
        <v>0.3</v>
      </c>
      <c r="S455" s="223">
        <f>'PO analyseblad'!Q448</f>
        <v>0</v>
      </c>
      <c r="T455" s="224"/>
      <c r="U455" s="225">
        <f>'PO analyseblad'!R448</f>
        <v>0</v>
      </c>
      <c r="V455" s="226" t="b">
        <f>'PO analyseblad'!S448</f>
        <v>0</v>
      </c>
      <c r="W455" s="207"/>
      <c r="X455" s="227">
        <f>Invulblad!L450</f>
        <v>0</v>
      </c>
      <c r="Y455" s="228">
        <f>Invulblad!M450</f>
        <v>0</v>
      </c>
      <c r="Z455" s="229">
        <f>Invulblad!N450</f>
        <v>0</v>
      </c>
      <c r="AA455" s="211"/>
      <c r="AB455" s="212">
        <f>Invulblad!O450</f>
        <v>0</v>
      </c>
    </row>
    <row r="456" spans="2:28" s="85" customFormat="1" ht="12.75" customHeight="1" x14ac:dyDescent="0.25">
      <c r="B456" s="213">
        <f>Invulblad!B451</f>
        <v>447</v>
      </c>
      <c r="C456" s="214">
        <f>Invulblad!C451</f>
        <v>0</v>
      </c>
      <c r="D456" s="214">
        <f>Invulblad!D451</f>
        <v>0</v>
      </c>
      <c r="E456" s="215">
        <f>Invulblad!E451</f>
        <v>0</v>
      </c>
      <c r="F456" s="215">
        <f>Invulblad!F451</f>
        <v>0</v>
      </c>
      <c r="G456" s="215">
        <f>Invulblad!G451</f>
        <v>0</v>
      </c>
      <c r="H456" s="216">
        <f>Invulblad!H451</f>
        <v>0</v>
      </c>
      <c r="I456" s="217">
        <f>Invulblad!I451</f>
        <v>0</v>
      </c>
      <c r="J456" s="198"/>
      <c r="K456" s="218">
        <f>'PO analyseblad'!J449</f>
        <v>0</v>
      </c>
      <c r="L456" s="219" t="b">
        <f>'PO analyseblad'!K449</f>
        <v>0</v>
      </c>
      <c r="M456" s="220">
        <f>'PO analyseblad'!L449</f>
        <v>0.7</v>
      </c>
      <c r="N456" s="221">
        <f>'PO analyseblad'!M449</f>
        <v>0</v>
      </c>
      <c r="O456" s="203"/>
      <c r="P456" s="218">
        <f>'PO analyseblad'!N449</f>
        <v>0</v>
      </c>
      <c r="Q456" s="222" t="b">
        <f>'PO analyseblad'!O449</f>
        <v>0</v>
      </c>
      <c r="R456" s="222">
        <f>'PO analyseblad'!P449</f>
        <v>0.3</v>
      </c>
      <c r="S456" s="223">
        <f>'PO analyseblad'!Q449</f>
        <v>0</v>
      </c>
      <c r="T456" s="224"/>
      <c r="U456" s="225">
        <f>'PO analyseblad'!R449</f>
        <v>0</v>
      </c>
      <c r="V456" s="226" t="b">
        <f>'PO analyseblad'!S449</f>
        <v>0</v>
      </c>
      <c r="W456" s="207"/>
      <c r="X456" s="227">
        <f>Invulblad!L451</f>
        <v>0</v>
      </c>
      <c r="Y456" s="228">
        <f>Invulblad!M451</f>
        <v>0</v>
      </c>
      <c r="Z456" s="229">
        <f>Invulblad!N451</f>
        <v>0</v>
      </c>
      <c r="AA456" s="211"/>
      <c r="AB456" s="212">
        <f>Invulblad!O451</f>
        <v>0</v>
      </c>
    </row>
    <row r="457" spans="2:28" s="85" customFormat="1" ht="12.75" customHeight="1" x14ac:dyDescent="0.25">
      <c r="B457" s="213">
        <f>Invulblad!B452</f>
        <v>448</v>
      </c>
      <c r="C457" s="214">
        <f>Invulblad!C452</f>
        <v>0</v>
      </c>
      <c r="D457" s="214">
        <f>Invulblad!D452</f>
        <v>0</v>
      </c>
      <c r="E457" s="215">
        <f>Invulblad!E452</f>
        <v>0</v>
      </c>
      <c r="F457" s="215">
        <f>Invulblad!F452</f>
        <v>0</v>
      </c>
      <c r="G457" s="215">
        <f>Invulblad!G452</f>
        <v>0</v>
      </c>
      <c r="H457" s="216">
        <f>Invulblad!H452</f>
        <v>0</v>
      </c>
      <c r="I457" s="217">
        <f>Invulblad!I452</f>
        <v>0</v>
      </c>
      <c r="J457" s="198"/>
      <c r="K457" s="218">
        <f>'PO analyseblad'!J450</f>
        <v>0</v>
      </c>
      <c r="L457" s="219" t="b">
        <f>'PO analyseblad'!K450</f>
        <v>0</v>
      </c>
      <c r="M457" s="220">
        <f>'PO analyseblad'!L450</f>
        <v>0.7</v>
      </c>
      <c r="N457" s="221">
        <f>'PO analyseblad'!M450</f>
        <v>0</v>
      </c>
      <c r="O457" s="203"/>
      <c r="P457" s="218">
        <f>'PO analyseblad'!N450</f>
        <v>0</v>
      </c>
      <c r="Q457" s="222" t="b">
        <f>'PO analyseblad'!O450</f>
        <v>0</v>
      </c>
      <c r="R457" s="222">
        <f>'PO analyseblad'!P450</f>
        <v>0.3</v>
      </c>
      <c r="S457" s="223">
        <f>'PO analyseblad'!Q450</f>
        <v>0</v>
      </c>
      <c r="T457" s="224"/>
      <c r="U457" s="225">
        <f>'PO analyseblad'!R450</f>
        <v>0</v>
      </c>
      <c r="V457" s="226" t="b">
        <f>'PO analyseblad'!S450</f>
        <v>0</v>
      </c>
      <c r="W457" s="207"/>
      <c r="X457" s="227">
        <f>Invulblad!L452</f>
        <v>0</v>
      </c>
      <c r="Y457" s="228">
        <f>Invulblad!M452</f>
        <v>0</v>
      </c>
      <c r="Z457" s="229">
        <f>Invulblad!N452</f>
        <v>0</v>
      </c>
      <c r="AA457" s="211"/>
      <c r="AB457" s="212">
        <f>Invulblad!O452</f>
        <v>0</v>
      </c>
    </row>
    <row r="458" spans="2:28" s="85" customFormat="1" ht="12.75" customHeight="1" x14ac:dyDescent="0.25">
      <c r="B458" s="213">
        <f>Invulblad!B453</f>
        <v>449</v>
      </c>
      <c r="C458" s="214">
        <f>Invulblad!C453</f>
        <v>0</v>
      </c>
      <c r="D458" s="214">
        <f>Invulblad!D453</f>
        <v>0</v>
      </c>
      <c r="E458" s="215">
        <f>Invulblad!E453</f>
        <v>0</v>
      </c>
      <c r="F458" s="215">
        <f>Invulblad!F453</f>
        <v>0</v>
      </c>
      <c r="G458" s="215">
        <f>Invulblad!G453</f>
        <v>0</v>
      </c>
      <c r="H458" s="216">
        <f>Invulblad!H453</f>
        <v>0</v>
      </c>
      <c r="I458" s="217">
        <f>Invulblad!I453</f>
        <v>0</v>
      </c>
      <c r="J458" s="198"/>
      <c r="K458" s="218">
        <f>'PO analyseblad'!J451</f>
        <v>0</v>
      </c>
      <c r="L458" s="219" t="b">
        <f>'PO analyseblad'!K451</f>
        <v>0</v>
      </c>
      <c r="M458" s="220">
        <f>'PO analyseblad'!L451</f>
        <v>0.7</v>
      </c>
      <c r="N458" s="221">
        <f>'PO analyseblad'!M451</f>
        <v>0</v>
      </c>
      <c r="O458" s="203"/>
      <c r="P458" s="218">
        <f>'PO analyseblad'!N451</f>
        <v>0</v>
      </c>
      <c r="Q458" s="222" t="b">
        <f>'PO analyseblad'!O451</f>
        <v>0</v>
      </c>
      <c r="R458" s="222">
        <f>'PO analyseblad'!P451</f>
        <v>0.3</v>
      </c>
      <c r="S458" s="223">
        <f>'PO analyseblad'!Q451</f>
        <v>0</v>
      </c>
      <c r="T458" s="224"/>
      <c r="U458" s="225">
        <f>'PO analyseblad'!R451</f>
        <v>0</v>
      </c>
      <c r="V458" s="226" t="b">
        <f>'PO analyseblad'!S451</f>
        <v>0</v>
      </c>
      <c r="W458" s="207"/>
      <c r="X458" s="227">
        <f>Invulblad!L453</f>
        <v>0</v>
      </c>
      <c r="Y458" s="228">
        <f>Invulblad!M453</f>
        <v>0</v>
      </c>
      <c r="Z458" s="229">
        <f>Invulblad!N453</f>
        <v>0</v>
      </c>
      <c r="AA458" s="211"/>
      <c r="AB458" s="212">
        <f>Invulblad!O453</f>
        <v>0</v>
      </c>
    </row>
    <row r="459" spans="2:28" s="85" customFormat="1" ht="12.75" customHeight="1" x14ac:dyDescent="0.25">
      <c r="B459" s="213">
        <f>Invulblad!B454</f>
        <v>450</v>
      </c>
      <c r="C459" s="214">
        <f>Invulblad!C454</f>
        <v>0</v>
      </c>
      <c r="D459" s="214">
        <f>Invulblad!D454</f>
        <v>0</v>
      </c>
      <c r="E459" s="215">
        <f>Invulblad!E454</f>
        <v>0</v>
      </c>
      <c r="F459" s="215">
        <f>Invulblad!F454</f>
        <v>0</v>
      </c>
      <c r="G459" s="215">
        <f>Invulblad!G454</f>
        <v>0</v>
      </c>
      <c r="H459" s="216">
        <f>Invulblad!H454</f>
        <v>0</v>
      </c>
      <c r="I459" s="217">
        <f>Invulblad!I454</f>
        <v>0</v>
      </c>
      <c r="J459" s="198"/>
      <c r="K459" s="218">
        <f>'PO analyseblad'!J452</f>
        <v>0</v>
      </c>
      <c r="L459" s="219" t="b">
        <f>'PO analyseblad'!K452</f>
        <v>0</v>
      </c>
      <c r="M459" s="220">
        <f>'PO analyseblad'!L452</f>
        <v>0.7</v>
      </c>
      <c r="N459" s="221">
        <f>'PO analyseblad'!M452</f>
        <v>0</v>
      </c>
      <c r="O459" s="203"/>
      <c r="P459" s="218">
        <f>'PO analyseblad'!N452</f>
        <v>0</v>
      </c>
      <c r="Q459" s="222" t="b">
        <f>'PO analyseblad'!O452</f>
        <v>0</v>
      </c>
      <c r="R459" s="222">
        <f>'PO analyseblad'!P452</f>
        <v>0.3</v>
      </c>
      <c r="S459" s="223">
        <f>'PO analyseblad'!Q452</f>
        <v>0</v>
      </c>
      <c r="T459" s="224"/>
      <c r="U459" s="225">
        <f>'PO analyseblad'!R452</f>
        <v>0</v>
      </c>
      <c r="V459" s="226" t="b">
        <f>'PO analyseblad'!S452</f>
        <v>0</v>
      </c>
      <c r="W459" s="207"/>
      <c r="X459" s="227">
        <f>Invulblad!L454</f>
        <v>0</v>
      </c>
      <c r="Y459" s="228">
        <f>Invulblad!M454</f>
        <v>0</v>
      </c>
      <c r="Z459" s="229">
        <f>Invulblad!N454</f>
        <v>0</v>
      </c>
      <c r="AA459" s="211"/>
      <c r="AB459" s="212">
        <f>Invulblad!O454</f>
        <v>0</v>
      </c>
    </row>
    <row r="460" spans="2:28" s="85" customFormat="1" ht="12.75" customHeight="1" x14ac:dyDescent="0.25">
      <c r="B460" s="213">
        <f>Invulblad!B455</f>
        <v>451</v>
      </c>
      <c r="C460" s="214">
        <f>Invulblad!C455</f>
        <v>0</v>
      </c>
      <c r="D460" s="214">
        <f>Invulblad!D455</f>
        <v>0</v>
      </c>
      <c r="E460" s="215">
        <f>Invulblad!E455</f>
        <v>0</v>
      </c>
      <c r="F460" s="215">
        <f>Invulblad!F455</f>
        <v>0</v>
      </c>
      <c r="G460" s="215">
        <f>Invulblad!G455</f>
        <v>0</v>
      </c>
      <c r="H460" s="216">
        <f>Invulblad!H455</f>
        <v>0</v>
      </c>
      <c r="I460" s="217">
        <f>Invulblad!I455</f>
        <v>0</v>
      </c>
      <c r="J460" s="198"/>
      <c r="K460" s="218">
        <f>'PO analyseblad'!J453</f>
        <v>0</v>
      </c>
      <c r="L460" s="219" t="b">
        <f>'PO analyseblad'!K453</f>
        <v>0</v>
      </c>
      <c r="M460" s="220">
        <f>'PO analyseblad'!L453</f>
        <v>0.7</v>
      </c>
      <c r="N460" s="221">
        <f>'PO analyseblad'!M453</f>
        <v>0</v>
      </c>
      <c r="O460" s="203"/>
      <c r="P460" s="218">
        <f>'PO analyseblad'!N453</f>
        <v>0</v>
      </c>
      <c r="Q460" s="222" t="b">
        <f>'PO analyseblad'!O453</f>
        <v>0</v>
      </c>
      <c r="R460" s="222">
        <f>'PO analyseblad'!P453</f>
        <v>0.3</v>
      </c>
      <c r="S460" s="223">
        <f>'PO analyseblad'!Q453</f>
        <v>0</v>
      </c>
      <c r="T460" s="224"/>
      <c r="U460" s="225">
        <f>'PO analyseblad'!R453</f>
        <v>0</v>
      </c>
      <c r="V460" s="226" t="b">
        <f>'PO analyseblad'!S453</f>
        <v>0</v>
      </c>
      <c r="W460" s="207"/>
      <c r="X460" s="227">
        <f>Invulblad!L455</f>
        <v>0</v>
      </c>
      <c r="Y460" s="228">
        <f>Invulblad!M455</f>
        <v>0</v>
      </c>
      <c r="Z460" s="229">
        <f>Invulblad!N455</f>
        <v>0</v>
      </c>
      <c r="AA460" s="211"/>
      <c r="AB460" s="212">
        <f>Invulblad!O455</f>
        <v>0</v>
      </c>
    </row>
    <row r="461" spans="2:28" s="85" customFormat="1" ht="12.75" customHeight="1" x14ac:dyDescent="0.25">
      <c r="B461" s="213">
        <f>Invulblad!B456</f>
        <v>452</v>
      </c>
      <c r="C461" s="214">
        <f>Invulblad!C456</f>
        <v>0</v>
      </c>
      <c r="D461" s="214">
        <f>Invulblad!D456</f>
        <v>0</v>
      </c>
      <c r="E461" s="215">
        <f>Invulblad!E456</f>
        <v>0</v>
      </c>
      <c r="F461" s="215">
        <f>Invulblad!F456</f>
        <v>0</v>
      </c>
      <c r="G461" s="215">
        <f>Invulblad!G456</f>
        <v>0</v>
      </c>
      <c r="H461" s="216">
        <f>Invulblad!H456</f>
        <v>0</v>
      </c>
      <c r="I461" s="217">
        <f>Invulblad!I456</f>
        <v>0</v>
      </c>
      <c r="J461" s="198"/>
      <c r="K461" s="218">
        <f>'PO analyseblad'!J454</f>
        <v>0</v>
      </c>
      <c r="L461" s="219" t="b">
        <f>'PO analyseblad'!K454</f>
        <v>0</v>
      </c>
      <c r="M461" s="220">
        <f>'PO analyseblad'!L454</f>
        <v>0.7</v>
      </c>
      <c r="N461" s="221">
        <f>'PO analyseblad'!M454</f>
        <v>0</v>
      </c>
      <c r="O461" s="203"/>
      <c r="P461" s="218">
        <f>'PO analyseblad'!N454</f>
        <v>0</v>
      </c>
      <c r="Q461" s="222" t="b">
        <f>'PO analyseblad'!O454</f>
        <v>0</v>
      </c>
      <c r="R461" s="222">
        <f>'PO analyseblad'!P454</f>
        <v>0.3</v>
      </c>
      <c r="S461" s="223">
        <f>'PO analyseblad'!Q454</f>
        <v>0</v>
      </c>
      <c r="T461" s="224"/>
      <c r="U461" s="225">
        <f>'PO analyseblad'!R454</f>
        <v>0</v>
      </c>
      <c r="V461" s="226" t="b">
        <f>'PO analyseblad'!S454</f>
        <v>0</v>
      </c>
      <c r="W461" s="207"/>
      <c r="X461" s="227">
        <f>Invulblad!L456</f>
        <v>0</v>
      </c>
      <c r="Y461" s="228">
        <f>Invulblad!M456</f>
        <v>0</v>
      </c>
      <c r="Z461" s="229">
        <f>Invulblad!N456</f>
        <v>0</v>
      </c>
      <c r="AA461" s="211"/>
      <c r="AB461" s="212">
        <f>Invulblad!O456</f>
        <v>0</v>
      </c>
    </row>
    <row r="462" spans="2:28" s="85" customFormat="1" ht="12.75" customHeight="1" x14ac:dyDescent="0.25">
      <c r="B462" s="213">
        <f>Invulblad!B457</f>
        <v>453</v>
      </c>
      <c r="C462" s="214">
        <f>Invulblad!C457</f>
        <v>0</v>
      </c>
      <c r="D462" s="214">
        <f>Invulblad!D457</f>
        <v>0</v>
      </c>
      <c r="E462" s="215">
        <f>Invulblad!E457</f>
        <v>0</v>
      </c>
      <c r="F462" s="215">
        <f>Invulblad!F457</f>
        <v>0</v>
      </c>
      <c r="G462" s="215">
        <f>Invulblad!G457</f>
        <v>0</v>
      </c>
      <c r="H462" s="216">
        <f>Invulblad!H457</f>
        <v>0</v>
      </c>
      <c r="I462" s="217">
        <f>Invulblad!I457</f>
        <v>0</v>
      </c>
      <c r="J462" s="198"/>
      <c r="K462" s="218">
        <f>'PO analyseblad'!J455</f>
        <v>0</v>
      </c>
      <c r="L462" s="219" t="b">
        <f>'PO analyseblad'!K455</f>
        <v>0</v>
      </c>
      <c r="M462" s="220">
        <f>'PO analyseblad'!L455</f>
        <v>0.7</v>
      </c>
      <c r="N462" s="221">
        <f>'PO analyseblad'!M455</f>
        <v>0</v>
      </c>
      <c r="O462" s="203"/>
      <c r="P462" s="218">
        <f>'PO analyseblad'!N455</f>
        <v>0</v>
      </c>
      <c r="Q462" s="222" t="b">
        <f>'PO analyseblad'!O455</f>
        <v>0</v>
      </c>
      <c r="R462" s="222">
        <f>'PO analyseblad'!P455</f>
        <v>0.3</v>
      </c>
      <c r="S462" s="223">
        <f>'PO analyseblad'!Q455</f>
        <v>0</v>
      </c>
      <c r="T462" s="224"/>
      <c r="U462" s="225">
        <f>'PO analyseblad'!R455</f>
        <v>0</v>
      </c>
      <c r="V462" s="226" t="b">
        <f>'PO analyseblad'!S455</f>
        <v>0</v>
      </c>
      <c r="W462" s="207"/>
      <c r="X462" s="227">
        <f>Invulblad!L457</f>
        <v>0</v>
      </c>
      <c r="Y462" s="228">
        <f>Invulblad!M457</f>
        <v>0</v>
      </c>
      <c r="Z462" s="229">
        <f>Invulblad!N457</f>
        <v>0</v>
      </c>
      <c r="AA462" s="211"/>
      <c r="AB462" s="212">
        <f>Invulblad!O457</f>
        <v>0</v>
      </c>
    </row>
    <row r="463" spans="2:28" s="85" customFormat="1" ht="12.75" customHeight="1" x14ac:dyDescent="0.25">
      <c r="B463" s="213">
        <f>Invulblad!B458</f>
        <v>454</v>
      </c>
      <c r="C463" s="214">
        <f>Invulblad!C458</f>
        <v>0</v>
      </c>
      <c r="D463" s="214">
        <f>Invulblad!D458</f>
        <v>0</v>
      </c>
      <c r="E463" s="215">
        <f>Invulblad!E458</f>
        <v>0</v>
      </c>
      <c r="F463" s="215">
        <f>Invulblad!F458</f>
        <v>0</v>
      </c>
      <c r="G463" s="215">
        <f>Invulblad!G458</f>
        <v>0</v>
      </c>
      <c r="H463" s="216">
        <f>Invulblad!H458</f>
        <v>0</v>
      </c>
      <c r="I463" s="217">
        <f>Invulblad!I458</f>
        <v>0</v>
      </c>
      <c r="J463" s="198"/>
      <c r="K463" s="218">
        <f>'PO analyseblad'!J456</f>
        <v>0</v>
      </c>
      <c r="L463" s="219" t="b">
        <f>'PO analyseblad'!K456</f>
        <v>0</v>
      </c>
      <c r="M463" s="220">
        <f>'PO analyseblad'!L456</f>
        <v>0.7</v>
      </c>
      <c r="N463" s="221">
        <f>'PO analyseblad'!M456</f>
        <v>0</v>
      </c>
      <c r="O463" s="203"/>
      <c r="P463" s="218">
        <f>'PO analyseblad'!N456</f>
        <v>0</v>
      </c>
      <c r="Q463" s="222" t="b">
        <f>'PO analyseblad'!O456</f>
        <v>0</v>
      </c>
      <c r="R463" s="222">
        <f>'PO analyseblad'!P456</f>
        <v>0.3</v>
      </c>
      <c r="S463" s="223">
        <f>'PO analyseblad'!Q456</f>
        <v>0</v>
      </c>
      <c r="T463" s="224"/>
      <c r="U463" s="225">
        <f>'PO analyseblad'!R456</f>
        <v>0</v>
      </c>
      <c r="V463" s="226" t="b">
        <f>'PO analyseblad'!S456</f>
        <v>0</v>
      </c>
      <c r="W463" s="207"/>
      <c r="X463" s="227">
        <f>Invulblad!L458</f>
        <v>0</v>
      </c>
      <c r="Y463" s="228">
        <f>Invulblad!M458</f>
        <v>0</v>
      </c>
      <c r="Z463" s="229">
        <f>Invulblad!N458</f>
        <v>0</v>
      </c>
      <c r="AA463" s="211"/>
      <c r="AB463" s="212">
        <f>Invulblad!O458</f>
        <v>0</v>
      </c>
    </row>
    <row r="464" spans="2:28" s="85" customFormat="1" ht="12.75" customHeight="1" x14ac:dyDescent="0.25">
      <c r="B464" s="213">
        <f>Invulblad!B459</f>
        <v>455</v>
      </c>
      <c r="C464" s="214">
        <f>Invulblad!C459</f>
        <v>0</v>
      </c>
      <c r="D464" s="214">
        <f>Invulblad!D459</f>
        <v>0</v>
      </c>
      <c r="E464" s="215">
        <f>Invulblad!E459</f>
        <v>0</v>
      </c>
      <c r="F464" s="215">
        <f>Invulblad!F459</f>
        <v>0</v>
      </c>
      <c r="G464" s="215">
        <f>Invulblad!G459</f>
        <v>0</v>
      </c>
      <c r="H464" s="216">
        <f>Invulblad!H459</f>
        <v>0</v>
      </c>
      <c r="I464" s="217">
        <f>Invulblad!I459</f>
        <v>0</v>
      </c>
      <c r="J464" s="198"/>
      <c r="K464" s="218">
        <f>'PO analyseblad'!J457</f>
        <v>0</v>
      </c>
      <c r="L464" s="219" t="b">
        <f>'PO analyseblad'!K457</f>
        <v>0</v>
      </c>
      <c r="M464" s="220">
        <f>'PO analyseblad'!L457</f>
        <v>0.7</v>
      </c>
      <c r="N464" s="221">
        <f>'PO analyseblad'!M457</f>
        <v>0</v>
      </c>
      <c r="O464" s="203"/>
      <c r="P464" s="218">
        <f>'PO analyseblad'!N457</f>
        <v>0</v>
      </c>
      <c r="Q464" s="222" t="b">
        <f>'PO analyseblad'!O457</f>
        <v>0</v>
      </c>
      <c r="R464" s="222">
        <f>'PO analyseblad'!P457</f>
        <v>0.3</v>
      </c>
      <c r="S464" s="223">
        <f>'PO analyseblad'!Q457</f>
        <v>0</v>
      </c>
      <c r="T464" s="224"/>
      <c r="U464" s="225">
        <f>'PO analyseblad'!R457</f>
        <v>0</v>
      </c>
      <c r="V464" s="226" t="b">
        <f>'PO analyseblad'!S457</f>
        <v>0</v>
      </c>
      <c r="W464" s="207"/>
      <c r="X464" s="227">
        <f>Invulblad!L459</f>
        <v>0</v>
      </c>
      <c r="Y464" s="228">
        <f>Invulblad!M459</f>
        <v>0</v>
      </c>
      <c r="Z464" s="229">
        <f>Invulblad!N459</f>
        <v>0</v>
      </c>
      <c r="AA464" s="211"/>
      <c r="AB464" s="212">
        <f>Invulblad!O459</f>
        <v>0</v>
      </c>
    </row>
    <row r="465" spans="2:28" s="85" customFormat="1" ht="12.75" customHeight="1" x14ac:dyDescent="0.25">
      <c r="B465" s="213">
        <f>Invulblad!B460</f>
        <v>456</v>
      </c>
      <c r="C465" s="214">
        <f>Invulblad!C460</f>
        <v>0</v>
      </c>
      <c r="D465" s="214">
        <f>Invulblad!D460</f>
        <v>0</v>
      </c>
      <c r="E465" s="215">
        <f>Invulblad!E460</f>
        <v>0</v>
      </c>
      <c r="F465" s="215">
        <f>Invulblad!F460</f>
        <v>0</v>
      </c>
      <c r="G465" s="215">
        <f>Invulblad!G460</f>
        <v>0</v>
      </c>
      <c r="H465" s="216">
        <f>Invulblad!H460</f>
        <v>0</v>
      </c>
      <c r="I465" s="217">
        <f>Invulblad!I460</f>
        <v>0</v>
      </c>
      <c r="J465" s="198"/>
      <c r="K465" s="218">
        <f>'PO analyseblad'!J458</f>
        <v>0</v>
      </c>
      <c r="L465" s="219" t="b">
        <f>'PO analyseblad'!K458</f>
        <v>0</v>
      </c>
      <c r="M465" s="220">
        <f>'PO analyseblad'!L458</f>
        <v>0.7</v>
      </c>
      <c r="N465" s="221">
        <f>'PO analyseblad'!M458</f>
        <v>0</v>
      </c>
      <c r="O465" s="203"/>
      <c r="P465" s="218">
        <f>'PO analyseblad'!N458</f>
        <v>0</v>
      </c>
      <c r="Q465" s="222" t="b">
        <f>'PO analyseblad'!O458</f>
        <v>0</v>
      </c>
      <c r="R465" s="222">
        <f>'PO analyseblad'!P458</f>
        <v>0.3</v>
      </c>
      <c r="S465" s="223">
        <f>'PO analyseblad'!Q458</f>
        <v>0</v>
      </c>
      <c r="T465" s="224"/>
      <c r="U465" s="225">
        <f>'PO analyseblad'!R458</f>
        <v>0</v>
      </c>
      <c r="V465" s="226" t="b">
        <f>'PO analyseblad'!S458</f>
        <v>0</v>
      </c>
      <c r="W465" s="207"/>
      <c r="X465" s="227">
        <f>Invulblad!L460</f>
        <v>0</v>
      </c>
      <c r="Y465" s="228">
        <f>Invulblad!M460</f>
        <v>0</v>
      </c>
      <c r="Z465" s="229">
        <f>Invulblad!N460</f>
        <v>0</v>
      </c>
      <c r="AA465" s="211"/>
      <c r="AB465" s="212">
        <f>Invulblad!O460</f>
        <v>0</v>
      </c>
    </row>
    <row r="466" spans="2:28" s="85" customFormat="1" ht="12.75" customHeight="1" x14ac:dyDescent="0.25">
      <c r="B466" s="213">
        <f>Invulblad!B461</f>
        <v>457</v>
      </c>
      <c r="C466" s="214">
        <f>Invulblad!C461</f>
        <v>0</v>
      </c>
      <c r="D466" s="214">
        <f>Invulblad!D461</f>
        <v>0</v>
      </c>
      <c r="E466" s="215">
        <f>Invulblad!E461</f>
        <v>0</v>
      </c>
      <c r="F466" s="215">
        <f>Invulblad!F461</f>
        <v>0</v>
      </c>
      <c r="G466" s="215">
        <f>Invulblad!G461</f>
        <v>0</v>
      </c>
      <c r="H466" s="216">
        <f>Invulblad!H461</f>
        <v>0</v>
      </c>
      <c r="I466" s="217">
        <f>Invulblad!I461</f>
        <v>0</v>
      </c>
      <c r="J466" s="198"/>
      <c r="K466" s="218">
        <f>'PO analyseblad'!J459</f>
        <v>0</v>
      </c>
      <c r="L466" s="219" t="b">
        <f>'PO analyseblad'!K459</f>
        <v>0</v>
      </c>
      <c r="M466" s="220">
        <f>'PO analyseblad'!L459</f>
        <v>0.7</v>
      </c>
      <c r="N466" s="221">
        <f>'PO analyseblad'!M459</f>
        <v>0</v>
      </c>
      <c r="O466" s="203"/>
      <c r="P466" s="218">
        <f>'PO analyseblad'!N459</f>
        <v>0</v>
      </c>
      <c r="Q466" s="222" t="b">
        <f>'PO analyseblad'!O459</f>
        <v>0</v>
      </c>
      <c r="R466" s="222">
        <f>'PO analyseblad'!P459</f>
        <v>0.3</v>
      </c>
      <c r="S466" s="223">
        <f>'PO analyseblad'!Q459</f>
        <v>0</v>
      </c>
      <c r="T466" s="224"/>
      <c r="U466" s="225">
        <f>'PO analyseblad'!R459</f>
        <v>0</v>
      </c>
      <c r="V466" s="226" t="b">
        <f>'PO analyseblad'!S459</f>
        <v>0</v>
      </c>
      <c r="W466" s="207"/>
      <c r="X466" s="227">
        <f>Invulblad!L461</f>
        <v>0</v>
      </c>
      <c r="Y466" s="228">
        <f>Invulblad!M461</f>
        <v>0</v>
      </c>
      <c r="Z466" s="229">
        <f>Invulblad!N461</f>
        <v>0</v>
      </c>
      <c r="AA466" s="211"/>
      <c r="AB466" s="212">
        <f>Invulblad!O461</f>
        <v>0</v>
      </c>
    </row>
    <row r="467" spans="2:28" s="85" customFormat="1" ht="12.75" customHeight="1" x14ac:dyDescent="0.25">
      <c r="B467" s="213">
        <f>Invulblad!B462</f>
        <v>458</v>
      </c>
      <c r="C467" s="214">
        <f>Invulblad!C462</f>
        <v>0</v>
      </c>
      <c r="D467" s="214">
        <f>Invulblad!D462</f>
        <v>0</v>
      </c>
      <c r="E467" s="215">
        <f>Invulblad!E462</f>
        <v>0</v>
      </c>
      <c r="F467" s="215">
        <f>Invulblad!F462</f>
        <v>0</v>
      </c>
      <c r="G467" s="215">
        <f>Invulblad!G462</f>
        <v>0</v>
      </c>
      <c r="H467" s="216">
        <f>Invulblad!H462</f>
        <v>0</v>
      </c>
      <c r="I467" s="217">
        <f>Invulblad!I462</f>
        <v>0</v>
      </c>
      <c r="J467" s="198"/>
      <c r="K467" s="218">
        <f>'PO analyseblad'!J460</f>
        <v>0</v>
      </c>
      <c r="L467" s="219" t="b">
        <f>'PO analyseblad'!K460</f>
        <v>0</v>
      </c>
      <c r="M467" s="220">
        <f>'PO analyseblad'!L460</f>
        <v>0.7</v>
      </c>
      <c r="N467" s="221">
        <f>'PO analyseblad'!M460</f>
        <v>0</v>
      </c>
      <c r="O467" s="203"/>
      <c r="P467" s="218">
        <f>'PO analyseblad'!N460</f>
        <v>0</v>
      </c>
      <c r="Q467" s="222" t="b">
        <f>'PO analyseblad'!O460</f>
        <v>0</v>
      </c>
      <c r="R467" s="222">
        <f>'PO analyseblad'!P460</f>
        <v>0.3</v>
      </c>
      <c r="S467" s="223">
        <f>'PO analyseblad'!Q460</f>
        <v>0</v>
      </c>
      <c r="T467" s="224"/>
      <c r="U467" s="225">
        <f>'PO analyseblad'!R460</f>
        <v>0</v>
      </c>
      <c r="V467" s="226" t="b">
        <f>'PO analyseblad'!S460</f>
        <v>0</v>
      </c>
      <c r="W467" s="207"/>
      <c r="X467" s="227">
        <f>Invulblad!L462</f>
        <v>0</v>
      </c>
      <c r="Y467" s="228">
        <f>Invulblad!M462</f>
        <v>0</v>
      </c>
      <c r="Z467" s="229">
        <f>Invulblad!N462</f>
        <v>0</v>
      </c>
      <c r="AA467" s="211"/>
      <c r="AB467" s="212">
        <f>Invulblad!O462</f>
        <v>0</v>
      </c>
    </row>
    <row r="468" spans="2:28" s="85" customFormat="1" ht="12.75" customHeight="1" x14ac:dyDescent="0.25">
      <c r="B468" s="213">
        <f>Invulblad!B463</f>
        <v>459</v>
      </c>
      <c r="C468" s="214">
        <f>Invulblad!C463</f>
        <v>0</v>
      </c>
      <c r="D468" s="214">
        <f>Invulblad!D463</f>
        <v>0</v>
      </c>
      <c r="E468" s="215">
        <f>Invulblad!E463</f>
        <v>0</v>
      </c>
      <c r="F468" s="215">
        <f>Invulblad!F463</f>
        <v>0</v>
      </c>
      <c r="G468" s="215">
        <f>Invulblad!G463</f>
        <v>0</v>
      </c>
      <c r="H468" s="216">
        <f>Invulblad!H463</f>
        <v>0</v>
      </c>
      <c r="I468" s="217">
        <f>Invulblad!I463</f>
        <v>0</v>
      </c>
      <c r="J468" s="198"/>
      <c r="K468" s="218">
        <f>'PO analyseblad'!J461</f>
        <v>0</v>
      </c>
      <c r="L468" s="219" t="b">
        <f>'PO analyseblad'!K461</f>
        <v>0</v>
      </c>
      <c r="M468" s="220">
        <f>'PO analyseblad'!L461</f>
        <v>0.7</v>
      </c>
      <c r="N468" s="221">
        <f>'PO analyseblad'!M461</f>
        <v>0</v>
      </c>
      <c r="O468" s="203"/>
      <c r="P468" s="218">
        <f>'PO analyseblad'!N461</f>
        <v>0</v>
      </c>
      <c r="Q468" s="222" t="b">
        <f>'PO analyseblad'!O461</f>
        <v>0</v>
      </c>
      <c r="R468" s="222">
        <f>'PO analyseblad'!P461</f>
        <v>0.3</v>
      </c>
      <c r="S468" s="223">
        <f>'PO analyseblad'!Q461</f>
        <v>0</v>
      </c>
      <c r="T468" s="224"/>
      <c r="U468" s="225">
        <f>'PO analyseblad'!R461</f>
        <v>0</v>
      </c>
      <c r="V468" s="226" t="b">
        <f>'PO analyseblad'!S461</f>
        <v>0</v>
      </c>
      <c r="W468" s="207"/>
      <c r="X468" s="227">
        <f>Invulblad!L463</f>
        <v>0</v>
      </c>
      <c r="Y468" s="228">
        <f>Invulblad!M463</f>
        <v>0</v>
      </c>
      <c r="Z468" s="229">
        <f>Invulblad!N463</f>
        <v>0</v>
      </c>
      <c r="AA468" s="211"/>
      <c r="AB468" s="212">
        <f>Invulblad!O463</f>
        <v>0</v>
      </c>
    </row>
    <row r="469" spans="2:28" s="85" customFormat="1" ht="12.75" customHeight="1" x14ac:dyDescent="0.25">
      <c r="B469" s="213">
        <f>Invulblad!B464</f>
        <v>460</v>
      </c>
      <c r="C469" s="214">
        <f>Invulblad!C464</f>
        <v>0</v>
      </c>
      <c r="D469" s="214">
        <f>Invulblad!D464</f>
        <v>0</v>
      </c>
      <c r="E469" s="215">
        <f>Invulblad!E464</f>
        <v>0</v>
      </c>
      <c r="F469" s="215">
        <f>Invulblad!F464</f>
        <v>0</v>
      </c>
      <c r="G469" s="215">
        <f>Invulblad!G464</f>
        <v>0</v>
      </c>
      <c r="H469" s="216">
        <f>Invulblad!H464</f>
        <v>0</v>
      </c>
      <c r="I469" s="217">
        <f>Invulblad!I464</f>
        <v>0</v>
      </c>
      <c r="J469" s="198"/>
      <c r="K469" s="218">
        <f>'PO analyseblad'!J462</f>
        <v>0</v>
      </c>
      <c r="L469" s="219" t="b">
        <f>'PO analyseblad'!K462</f>
        <v>0</v>
      </c>
      <c r="M469" s="220">
        <f>'PO analyseblad'!L462</f>
        <v>0.7</v>
      </c>
      <c r="N469" s="221">
        <f>'PO analyseblad'!M462</f>
        <v>0</v>
      </c>
      <c r="O469" s="203"/>
      <c r="P469" s="218">
        <f>'PO analyseblad'!N462</f>
        <v>0</v>
      </c>
      <c r="Q469" s="222" t="b">
        <f>'PO analyseblad'!O462</f>
        <v>0</v>
      </c>
      <c r="R469" s="222">
        <f>'PO analyseblad'!P462</f>
        <v>0.3</v>
      </c>
      <c r="S469" s="223">
        <f>'PO analyseblad'!Q462</f>
        <v>0</v>
      </c>
      <c r="T469" s="224"/>
      <c r="U469" s="225">
        <f>'PO analyseblad'!R462</f>
        <v>0</v>
      </c>
      <c r="V469" s="226" t="b">
        <f>'PO analyseblad'!S462</f>
        <v>0</v>
      </c>
      <c r="W469" s="207"/>
      <c r="X469" s="227">
        <f>Invulblad!L464</f>
        <v>0</v>
      </c>
      <c r="Y469" s="228">
        <f>Invulblad!M464</f>
        <v>0</v>
      </c>
      <c r="Z469" s="229">
        <f>Invulblad!N464</f>
        <v>0</v>
      </c>
      <c r="AA469" s="211"/>
      <c r="AB469" s="212">
        <f>Invulblad!O464</f>
        <v>0</v>
      </c>
    </row>
    <row r="470" spans="2:28" s="85" customFormat="1" ht="12.75" customHeight="1" x14ac:dyDescent="0.25">
      <c r="B470" s="213">
        <f>Invulblad!B465</f>
        <v>461</v>
      </c>
      <c r="C470" s="214">
        <f>Invulblad!C465</f>
        <v>0</v>
      </c>
      <c r="D470" s="214">
        <f>Invulblad!D465</f>
        <v>0</v>
      </c>
      <c r="E470" s="215">
        <f>Invulblad!E465</f>
        <v>0</v>
      </c>
      <c r="F470" s="215">
        <f>Invulblad!F465</f>
        <v>0</v>
      </c>
      <c r="G470" s="215">
        <f>Invulblad!G465</f>
        <v>0</v>
      </c>
      <c r="H470" s="216">
        <f>Invulblad!H465</f>
        <v>0</v>
      </c>
      <c r="I470" s="217">
        <f>Invulblad!I465</f>
        <v>0</v>
      </c>
      <c r="J470" s="198"/>
      <c r="K470" s="218">
        <f>'PO analyseblad'!J463</f>
        <v>0</v>
      </c>
      <c r="L470" s="219" t="b">
        <f>'PO analyseblad'!K463</f>
        <v>0</v>
      </c>
      <c r="M470" s="220">
        <f>'PO analyseblad'!L463</f>
        <v>0.7</v>
      </c>
      <c r="N470" s="221">
        <f>'PO analyseblad'!M463</f>
        <v>0</v>
      </c>
      <c r="O470" s="203"/>
      <c r="P470" s="218">
        <f>'PO analyseblad'!N463</f>
        <v>0</v>
      </c>
      <c r="Q470" s="222" t="b">
        <f>'PO analyseblad'!O463</f>
        <v>0</v>
      </c>
      <c r="R470" s="222">
        <f>'PO analyseblad'!P463</f>
        <v>0.3</v>
      </c>
      <c r="S470" s="223">
        <f>'PO analyseblad'!Q463</f>
        <v>0</v>
      </c>
      <c r="T470" s="224"/>
      <c r="U470" s="225">
        <f>'PO analyseblad'!R463</f>
        <v>0</v>
      </c>
      <c r="V470" s="226" t="b">
        <f>'PO analyseblad'!S463</f>
        <v>0</v>
      </c>
      <c r="W470" s="207"/>
      <c r="X470" s="227">
        <f>Invulblad!L465</f>
        <v>0</v>
      </c>
      <c r="Y470" s="228">
        <f>Invulblad!M465</f>
        <v>0</v>
      </c>
      <c r="Z470" s="229">
        <f>Invulblad!N465</f>
        <v>0</v>
      </c>
      <c r="AA470" s="211"/>
      <c r="AB470" s="212">
        <f>Invulblad!O465</f>
        <v>0</v>
      </c>
    </row>
    <row r="471" spans="2:28" s="85" customFormat="1" ht="12.75" customHeight="1" x14ac:dyDescent="0.25">
      <c r="B471" s="213">
        <f>Invulblad!B466</f>
        <v>462</v>
      </c>
      <c r="C471" s="214">
        <f>Invulblad!C466</f>
        <v>0</v>
      </c>
      <c r="D471" s="214">
        <f>Invulblad!D466</f>
        <v>0</v>
      </c>
      <c r="E471" s="215">
        <f>Invulblad!E466</f>
        <v>0</v>
      </c>
      <c r="F471" s="215">
        <f>Invulblad!F466</f>
        <v>0</v>
      </c>
      <c r="G471" s="215">
        <f>Invulblad!G466</f>
        <v>0</v>
      </c>
      <c r="H471" s="216">
        <f>Invulblad!H466</f>
        <v>0</v>
      </c>
      <c r="I471" s="217">
        <f>Invulblad!I466</f>
        <v>0</v>
      </c>
      <c r="J471" s="198"/>
      <c r="K471" s="218">
        <f>'PO analyseblad'!J464</f>
        <v>0</v>
      </c>
      <c r="L471" s="219" t="b">
        <f>'PO analyseblad'!K464</f>
        <v>0</v>
      </c>
      <c r="M471" s="220">
        <f>'PO analyseblad'!L464</f>
        <v>0.7</v>
      </c>
      <c r="N471" s="221">
        <f>'PO analyseblad'!M464</f>
        <v>0</v>
      </c>
      <c r="O471" s="203"/>
      <c r="P471" s="218">
        <f>'PO analyseblad'!N464</f>
        <v>0</v>
      </c>
      <c r="Q471" s="222" t="b">
        <f>'PO analyseblad'!O464</f>
        <v>0</v>
      </c>
      <c r="R471" s="222">
        <f>'PO analyseblad'!P464</f>
        <v>0.3</v>
      </c>
      <c r="S471" s="223">
        <f>'PO analyseblad'!Q464</f>
        <v>0</v>
      </c>
      <c r="T471" s="224"/>
      <c r="U471" s="225">
        <f>'PO analyseblad'!R464</f>
        <v>0</v>
      </c>
      <c r="V471" s="226" t="b">
        <f>'PO analyseblad'!S464</f>
        <v>0</v>
      </c>
      <c r="W471" s="207"/>
      <c r="X471" s="227">
        <f>Invulblad!L466</f>
        <v>0</v>
      </c>
      <c r="Y471" s="228">
        <f>Invulblad!M466</f>
        <v>0</v>
      </c>
      <c r="Z471" s="229">
        <f>Invulblad!N466</f>
        <v>0</v>
      </c>
      <c r="AA471" s="211"/>
      <c r="AB471" s="212">
        <f>Invulblad!O466</f>
        <v>0</v>
      </c>
    </row>
    <row r="472" spans="2:28" s="85" customFormat="1" ht="12.75" customHeight="1" x14ac:dyDescent="0.25">
      <c r="B472" s="213">
        <f>Invulblad!B467</f>
        <v>463</v>
      </c>
      <c r="C472" s="214">
        <f>Invulblad!C467</f>
        <v>0</v>
      </c>
      <c r="D472" s="214">
        <f>Invulblad!D467</f>
        <v>0</v>
      </c>
      <c r="E472" s="215">
        <f>Invulblad!E467</f>
        <v>0</v>
      </c>
      <c r="F472" s="215">
        <f>Invulblad!F467</f>
        <v>0</v>
      </c>
      <c r="G472" s="215">
        <f>Invulblad!G467</f>
        <v>0</v>
      </c>
      <c r="H472" s="216">
        <f>Invulblad!H467</f>
        <v>0</v>
      </c>
      <c r="I472" s="217">
        <f>Invulblad!I467</f>
        <v>0</v>
      </c>
      <c r="J472" s="198"/>
      <c r="K472" s="218">
        <f>'PO analyseblad'!J465</f>
        <v>0</v>
      </c>
      <c r="L472" s="219" t="b">
        <f>'PO analyseblad'!K465</f>
        <v>0</v>
      </c>
      <c r="M472" s="220">
        <f>'PO analyseblad'!L465</f>
        <v>0.7</v>
      </c>
      <c r="N472" s="221">
        <f>'PO analyseblad'!M465</f>
        <v>0</v>
      </c>
      <c r="O472" s="203"/>
      <c r="P472" s="218">
        <f>'PO analyseblad'!N465</f>
        <v>0</v>
      </c>
      <c r="Q472" s="222" t="b">
        <f>'PO analyseblad'!O465</f>
        <v>0</v>
      </c>
      <c r="R472" s="222">
        <f>'PO analyseblad'!P465</f>
        <v>0.3</v>
      </c>
      <c r="S472" s="223">
        <f>'PO analyseblad'!Q465</f>
        <v>0</v>
      </c>
      <c r="T472" s="224"/>
      <c r="U472" s="225">
        <f>'PO analyseblad'!R465</f>
        <v>0</v>
      </c>
      <c r="V472" s="226" t="b">
        <f>'PO analyseblad'!S465</f>
        <v>0</v>
      </c>
      <c r="W472" s="207"/>
      <c r="X472" s="227">
        <f>Invulblad!L467</f>
        <v>0</v>
      </c>
      <c r="Y472" s="228">
        <f>Invulblad!M467</f>
        <v>0</v>
      </c>
      <c r="Z472" s="229">
        <f>Invulblad!N467</f>
        <v>0</v>
      </c>
      <c r="AA472" s="211"/>
      <c r="AB472" s="212">
        <f>Invulblad!O467</f>
        <v>0</v>
      </c>
    </row>
    <row r="473" spans="2:28" s="85" customFormat="1" ht="12.75" customHeight="1" x14ac:dyDescent="0.25">
      <c r="B473" s="213">
        <f>Invulblad!B468</f>
        <v>464</v>
      </c>
      <c r="C473" s="214">
        <f>Invulblad!C468</f>
        <v>0</v>
      </c>
      <c r="D473" s="214">
        <f>Invulblad!D468</f>
        <v>0</v>
      </c>
      <c r="E473" s="215">
        <f>Invulblad!E468</f>
        <v>0</v>
      </c>
      <c r="F473" s="215">
        <f>Invulblad!F468</f>
        <v>0</v>
      </c>
      <c r="G473" s="215">
        <f>Invulblad!G468</f>
        <v>0</v>
      </c>
      <c r="H473" s="216">
        <f>Invulblad!H468</f>
        <v>0</v>
      </c>
      <c r="I473" s="217">
        <f>Invulblad!I468</f>
        <v>0</v>
      </c>
      <c r="J473" s="198"/>
      <c r="K473" s="218">
        <f>'PO analyseblad'!J466</f>
        <v>0</v>
      </c>
      <c r="L473" s="219" t="b">
        <f>'PO analyseblad'!K466</f>
        <v>0</v>
      </c>
      <c r="M473" s="220">
        <f>'PO analyseblad'!L466</f>
        <v>0.7</v>
      </c>
      <c r="N473" s="221">
        <f>'PO analyseblad'!M466</f>
        <v>0</v>
      </c>
      <c r="O473" s="203"/>
      <c r="P473" s="218">
        <f>'PO analyseblad'!N466</f>
        <v>0</v>
      </c>
      <c r="Q473" s="222" t="b">
        <f>'PO analyseblad'!O466</f>
        <v>0</v>
      </c>
      <c r="R473" s="222">
        <f>'PO analyseblad'!P466</f>
        <v>0.3</v>
      </c>
      <c r="S473" s="223">
        <f>'PO analyseblad'!Q466</f>
        <v>0</v>
      </c>
      <c r="T473" s="224"/>
      <c r="U473" s="225">
        <f>'PO analyseblad'!R466</f>
        <v>0</v>
      </c>
      <c r="V473" s="226" t="b">
        <f>'PO analyseblad'!S466</f>
        <v>0</v>
      </c>
      <c r="W473" s="207"/>
      <c r="X473" s="227">
        <f>Invulblad!L468</f>
        <v>0</v>
      </c>
      <c r="Y473" s="228">
        <f>Invulblad!M468</f>
        <v>0</v>
      </c>
      <c r="Z473" s="229">
        <f>Invulblad!N468</f>
        <v>0</v>
      </c>
      <c r="AA473" s="211"/>
      <c r="AB473" s="212">
        <f>Invulblad!O468</f>
        <v>0</v>
      </c>
    </row>
    <row r="474" spans="2:28" s="85" customFormat="1" ht="12.75" customHeight="1" x14ac:dyDescent="0.25">
      <c r="B474" s="213">
        <f>Invulblad!B469</f>
        <v>465</v>
      </c>
      <c r="C474" s="214">
        <f>Invulblad!C469</f>
        <v>0</v>
      </c>
      <c r="D474" s="214">
        <f>Invulblad!D469</f>
        <v>0</v>
      </c>
      <c r="E474" s="215">
        <f>Invulblad!E469</f>
        <v>0</v>
      </c>
      <c r="F474" s="215">
        <f>Invulblad!F469</f>
        <v>0</v>
      </c>
      <c r="G474" s="215">
        <f>Invulblad!G469</f>
        <v>0</v>
      </c>
      <c r="H474" s="216">
        <f>Invulblad!H469</f>
        <v>0</v>
      </c>
      <c r="I474" s="217">
        <f>Invulblad!I469</f>
        <v>0</v>
      </c>
      <c r="J474" s="198"/>
      <c r="K474" s="218">
        <f>'PO analyseblad'!J467</f>
        <v>0</v>
      </c>
      <c r="L474" s="219" t="b">
        <f>'PO analyseblad'!K467</f>
        <v>0</v>
      </c>
      <c r="M474" s="220">
        <f>'PO analyseblad'!L467</f>
        <v>0.7</v>
      </c>
      <c r="N474" s="221">
        <f>'PO analyseblad'!M467</f>
        <v>0</v>
      </c>
      <c r="O474" s="203"/>
      <c r="P474" s="218">
        <f>'PO analyseblad'!N467</f>
        <v>0</v>
      </c>
      <c r="Q474" s="222" t="b">
        <f>'PO analyseblad'!O467</f>
        <v>0</v>
      </c>
      <c r="R474" s="222">
        <f>'PO analyseblad'!P467</f>
        <v>0.3</v>
      </c>
      <c r="S474" s="223">
        <f>'PO analyseblad'!Q467</f>
        <v>0</v>
      </c>
      <c r="T474" s="224"/>
      <c r="U474" s="225">
        <f>'PO analyseblad'!R467</f>
        <v>0</v>
      </c>
      <c r="V474" s="226" t="b">
        <f>'PO analyseblad'!S467</f>
        <v>0</v>
      </c>
      <c r="W474" s="207"/>
      <c r="X474" s="227">
        <f>Invulblad!L469</f>
        <v>0</v>
      </c>
      <c r="Y474" s="228">
        <f>Invulblad!M469</f>
        <v>0</v>
      </c>
      <c r="Z474" s="229">
        <f>Invulblad!N469</f>
        <v>0</v>
      </c>
      <c r="AA474" s="211"/>
      <c r="AB474" s="212">
        <f>Invulblad!O469</f>
        <v>0</v>
      </c>
    </row>
    <row r="475" spans="2:28" s="85" customFormat="1" ht="12.75" customHeight="1" x14ac:dyDescent="0.25">
      <c r="B475" s="213">
        <f>Invulblad!B470</f>
        <v>466</v>
      </c>
      <c r="C475" s="214">
        <f>Invulblad!C470</f>
        <v>0</v>
      </c>
      <c r="D475" s="214">
        <f>Invulblad!D470</f>
        <v>0</v>
      </c>
      <c r="E475" s="215">
        <f>Invulblad!E470</f>
        <v>0</v>
      </c>
      <c r="F475" s="215">
        <f>Invulblad!F470</f>
        <v>0</v>
      </c>
      <c r="G475" s="215">
        <f>Invulblad!G470</f>
        <v>0</v>
      </c>
      <c r="H475" s="216">
        <f>Invulblad!H470</f>
        <v>0</v>
      </c>
      <c r="I475" s="217">
        <f>Invulblad!I470</f>
        <v>0</v>
      </c>
      <c r="J475" s="198"/>
      <c r="K475" s="218">
        <f>'PO analyseblad'!J468</f>
        <v>0</v>
      </c>
      <c r="L475" s="219" t="b">
        <f>'PO analyseblad'!K468</f>
        <v>0</v>
      </c>
      <c r="M475" s="220">
        <f>'PO analyseblad'!L468</f>
        <v>0.7</v>
      </c>
      <c r="N475" s="221">
        <f>'PO analyseblad'!M468</f>
        <v>0</v>
      </c>
      <c r="O475" s="203"/>
      <c r="P475" s="218">
        <f>'PO analyseblad'!N468</f>
        <v>0</v>
      </c>
      <c r="Q475" s="222" t="b">
        <f>'PO analyseblad'!O468</f>
        <v>0</v>
      </c>
      <c r="R475" s="222">
        <f>'PO analyseblad'!P468</f>
        <v>0.3</v>
      </c>
      <c r="S475" s="223">
        <f>'PO analyseblad'!Q468</f>
        <v>0</v>
      </c>
      <c r="T475" s="224"/>
      <c r="U475" s="225">
        <f>'PO analyseblad'!R468</f>
        <v>0</v>
      </c>
      <c r="V475" s="226" t="b">
        <f>'PO analyseblad'!S468</f>
        <v>0</v>
      </c>
      <c r="W475" s="207"/>
      <c r="X475" s="227">
        <f>Invulblad!L470</f>
        <v>0</v>
      </c>
      <c r="Y475" s="228">
        <f>Invulblad!M470</f>
        <v>0</v>
      </c>
      <c r="Z475" s="229">
        <f>Invulblad!N470</f>
        <v>0</v>
      </c>
      <c r="AA475" s="211"/>
      <c r="AB475" s="212">
        <f>Invulblad!O470</f>
        <v>0</v>
      </c>
    </row>
    <row r="476" spans="2:28" s="85" customFormat="1" ht="12.75" customHeight="1" x14ac:dyDescent="0.25">
      <c r="B476" s="213">
        <f>Invulblad!B471</f>
        <v>467</v>
      </c>
      <c r="C476" s="214">
        <f>Invulblad!C471</f>
        <v>0</v>
      </c>
      <c r="D476" s="214">
        <f>Invulblad!D471</f>
        <v>0</v>
      </c>
      <c r="E476" s="215">
        <f>Invulblad!E471</f>
        <v>0</v>
      </c>
      <c r="F476" s="215">
        <f>Invulblad!F471</f>
        <v>0</v>
      </c>
      <c r="G476" s="215">
        <f>Invulblad!G471</f>
        <v>0</v>
      </c>
      <c r="H476" s="216">
        <f>Invulblad!H471</f>
        <v>0</v>
      </c>
      <c r="I476" s="217">
        <f>Invulblad!I471</f>
        <v>0</v>
      </c>
      <c r="J476" s="198"/>
      <c r="K476" s="218">
        <f>'PO analyseblad'!J469</f>
        <v>0</v>
      </c>
      <c r="L476" s="219" t="b">
        <f>'PO analyseblad'!K469</f>
        <v>0</v>
      </c>
      <c r="M476" s="220">
        <f>'PO analyseblad'!L469</f>
        <v>0.7</v>
      </c>
      <c r="N476" s="221">
        <f>'PO analyseblad'!M469</f>
        <v>0</v>
      </c>
      <c r="O476" s="203"/>
      <c r="P476" s="218">
        <f>'PO analyseblad'!N469</f>
        <v>0</v>
      </c>
      <c r="Q476" s="222" t="b">
        <f>'PO analyseblad'!O469</f>
        <v>0</v>
      </c>
      <c r="R476" s="222">
        <f>'PO analyseblad'!P469</f>
        <v>0.3</v>
      </c>
      <c r="S476" s="223">
        <f>'PO analyseblad'!Q469</f>
        <v>0</v>
      </c>
      <c r="T476" s="224"/>
      <c r="U476" s="225">
        <f>'PO analyseblad'!R469</f>
        <v>0</v>
      </c>
      <c r="V476" s="226" t="b">
        <f>'PO analyseblad'!S469</f>
        <v>0</v>
      </c>
      <c r="W476" s="207"/>
      <c r="X476" s="227">
        <f>Invulblad!L471</f>
        <v>0</v>
      </c>
      <c r="Y476" s="228">
        <f>Invulblad!M471</f>
        <v>0</v>
      </c>
      <c r="Z476" s="229">
        <f>Invulblad!N471</f>
        <v>0</v>
      </c>
      <c r="AA476" s="211"/>
      <c r="AB476" s="212">
        <f>Invulblad!O471</f>
        <v>0</v>
      </c>
    </row>
    <row r="477" spans="2:28" s="85" customFormat="1" ht="12.75" customHeight="1" x14ac:dyDescent="0.25">
      <c r="B477" s="213">
        <f>Invulblad!B472</f>
        <v>468</v>
      </c>
      <c r="C477" s="214">
        <f>Invulblad!C472</f>
        <v>0</v>
      </c>
      <c r="D477" s="214">
        <f>Invulblad!D472</f>
        <v>0</v>
      </c>
      <c r="E477" s="215">
        <f>Invulblad!E472</f>
        <v>0</v>
      </c>
      <c r="F477" s="215">
        <f>Invulblad!F472</f>
        <v>0</v>
      </c>
      <c r="G477" s="215">
        <f>Invulblad!G472</f>
        <v>0</v>
      </c>
      <c r="H477" s="216">
        <f>Invulblad!H472</f>
        <v>0</v>
      </c>
      <c r="I477" s="217">
        <f>Invulblad!I472</f>
        <v>0</v>
      </c>
      <c r="J477" s="198"/>
      <c r="K477" s="218">
        <f>'PO analyseblad'!J470</f>
        <v>0</v>
      </c>
      <c r="L477" s="219" t="b">
        <f>'PO analyseblad'!K470</f>
        <v>0</v>
      </c>
      <c r="M477" s="220">
        <f>'PO analyseblad'!L470</f>
        <v>0.7</v>
      </c>
      <c r="N477" s="221">
        <f>'PO analyseblad'!M470</f>
        <v>0</v>
      </c>
      <c r="O477" s="203"/>
      <c r="P477" s="218">
        <f>'PO analyseblad'!N470</f>
        <v>0</v>
      </c>
      <c r="Q477" s="222" t="b">
        <f>'PO analyseblad'!O470</f>
        <v>0</v>
      </c>
      <c r="R477" s="222">
        <f>'PO analyseblad'!P470</f>
        <v>0.3</v>
      </c>
      <c r="S477" s="223">
        <f>'PO analyseblad'!Q470</f>
        <v>0</v>
      </c>
      <c r="T477" s="224"/>
      <c r="U477" s="225">
        <f>'PO analyseblad'!R470</f>
        <v>0</v>
      </c>
      <c r="V477" s="226" t="b">
        <f>'PO analyseblad'!S470</f>
        <v>0</v>
      </c>
      <c r="W477" s="207"/>
      <c r="X477" s="227">
        <f>Invulblad!L472</f>
        <v>0</v>
      </c>
      <c r="Y477" s="228">
        <f>Invulblad!M472</f>
        <v>0</v>
      </c>
      <c r="Z477" s="229">
        <f>Invulblad!N472</f>
        <v>0</v>
      </c>
      <c r="AA477" s="211"/>
      <c r="AB477" s="212">
        <f>Invulblad!O472</f>
        <v>0</v>
      </c>
    </row>
    <row r="478" spans="2:28" s="85" customFormat="1" ht="12.75" customHeight="1" x14ac:dyDescent="0.25">
      <c r="B478" s="213">
        <f>Invulblad!B473</f>
        <v>469</v>
      </c>
      <c r="C478" s="214">
        <f>Invulblad!C473</f>
        <v>0</v>
      </c>
      <c r="D478" s="214">
        <f>Invulblad!D473</f>
        <v>0</v>
      </c>
      <c r="E478" s="215">
        <f>Invulblad!E473</f>
        <v>0</v>
      </c>
      <c r="F478" s="215">
        <f>Invulblad!F473</f>
        <v>0</v>
      </c>
      <c r="G478" s="215">
        <f>Invulblad!G473</f>
        <v>0</v>
      </c>
      <c r="H478" s="216">
        <f>Invulblad!H473</f>
        <v>0</v>
      </c>
      <c r="I478" s="217">
        <f>Invulblad!I473</f>
        <v>0</v>
      </c>
      <c r="J478" s="198"/>
      <c r="K478" s="218">
        <f>'PO analyseblad'!J471</f>
        <v>0</v>
      </c>
      <c r="L478" s="219" t="b">
        <f>'PO analyseblad'!K471</f>
        <v>0</v>
      </c>
      <c r="M478" s="220">
        <f>'PO analyseblad'!L471</f>
        <v>0.7</v>
      </c>
      <c r="N478" s="221">
        <f>'PO analyseblad'!M471</f>
        <v>0</v>
      </c>
      <c r="O478" s="203"/>
      <c r="P478" s="218">
        <f>'PO analyseblad'!N471</f>
        <v>0</v>
      </c>
      <c r="Q478" s="222" t="b">
        <f>'PO analyseblad'!O471</f>
        <v>0</v>
      </c>
      <c r="R478" s="222">
        <f>'PO analyseblad'!P471</f>
        <v>0.3</v>
      </c>
      <c r="S478" s="223">
        <f>'PO analyseblad'!Q471</f>
        <v>0</v>
      </c>
      <c r="T478" s="224"/>
      <c r="U478" s="225">
        <f>'PO analyseblad'!R471</f>
        <v>0</v>
      </c>
      <c r="V478" s="226" t="b">
        <f>'PO analyseblad'!S471</f>
        <v>0</v>
      </c>
      <c r="W478" s="207"/>
      <c r="X478" s="227">
        <f>Invulblad!L473</f>
        <v>0</v>
      </c>
      <c r="Y478" s="228">
        <f>Invulblad!M473</f>
        <v>0</v>
      </c>
      <c r="Z478" s="229">
        <f>Invulblad!N473</f>
        <v>0</v>
      </c>
      <c r="AA478" s="211"/>
      <c r="AB478" s="212">
        <f>Invulblad!O473</f>
        <v>0</v>
      </c>
    </row>
    <row r="479" spans="2:28" s="85" customFormat="1" ht="12.75" customHeight="1" x14ac:dyDescent="0.25">
      <c r="B479" s="213">
        <f>Invulblad!B474</f>
        <v>470</v>
      </c>
      <c r="C479" s="214">
        <f>Invulblad!C474</f>
        <v>0</v>
      </c>
      <c r="D479" s="214">
        <f>Invulblad!D474</f>
        <v>0</v>
      </c>
      <c r="E479" s="215">
        <f>Invulblad!E474</f>
        <v>0</v>
      </c>
      <c r="F479" s="215">
        <f>Invulblad!F474</f>
        <v>0</v>
      </c>
      <c r="G479" s="215">
        <f>Invulblad!G474</f>
        <v>0</v>
      </c>
      <c r="H479" s="216">
        <f>Invulblad!H474</f>
        <v>0</v>
      </c>
      <c r="I479" s="217">
        <f>Invulblad!I474</f>
        <v>0</v>
      </c>
      <c r="J479" s="198"/>
      <c r="K479" s="218">
        <f>'PO analyseblad'!J472</f>
        <v>0</v>
      </c>
      <c r="L479" s="219" t="b">
        <f>'PO analyseblad'!K472</f>
        <v>0</v>
      </c>
      <c r="M479" s="220">
        <f>'PO analyseblad'!L472</f>
        <v>0.7</v>
      </c>
      <c r="N479" s="221">
        <f>'PO analyseblad'!M472</f>
        <v>0</v>
      </c>
      <c r="O479" s="203"/>
      <c r="P479" s="218">
        <f>'PO analyseblad'!N472</f>
        <v>0</v>
      </c>
      <c r="Q479" s="222" t="b">
        <f>'PO analyseblad'!O472</f>
        <v>0</v>
      </c>
      <c r="R479" s="222">
        <f>'PO analyseblad'!P472</f>
        <v>0.3</v>
      </c>
      <c r="S479" s="223">
        <f>'PO analyseblad'!Q472</f>
        <v>0</v>
      </c>
      <c r="T479" s="224"/>
      <c r="U479" s="225">
        <f>'PO analyseblad'!R472</f>
        <v>0</v>
      </c>
      <c r="V479" s="226" t="b">
        <f>'PO analyseblad'!S472</f>
        <v>0</v>
      </c>
      <c r="W479" s="207"/>
      <c r="X479" s="227">
        <f>Invulblad!L474</f>
        <v>0</v>
      </c>
      <c r="Y479" s="228">
        <f>Invulblad!M474</f>
        <v>0</v>
      </c>
      <c r="Z479" s="229">
        <f>Invulblad!N474</f>
        <v>0</v>
      </c>
      <c r="AA479" s="211"/>
      <c r="AB479" s="212">
        <f>Invulblad!O474</f>
        <v>0</v>
      </c>
    </row>
    <row r="480" spans="2:28" s="85" customFormat="1" ht="12.75" customHeight="1" x14ac:dyDescent="0.25">
      <c r="B480" s="213">
        <f>Invulblad!B475</f>
        <v>471</v>
      </c>
      <c r="C480" s="214">
        <f>Invulblad!C475</f>
        <v>0</v>
      </c>
      <c r="D480" s="214">
        <f>Invulblad!D475</f>
        <v>0</v>
      </c>
      <c r="E480" s="215">
        <f>Invulblad!E475</f>
        <v>0</v>
      </c>
      <c r="F480" s="215">
        <f>Invulblad!F475</f>
        <v>0</v>
      </c>
      <c r="G480" s="215">
        <f>Invulblad!G475</f>
        <v>0</v>
      </c>
      <c r="H480" s="216">
        <f>Invulblad!H475</f>
        <v>0</v>
      </c>
      <c r="I480" s="217">
        <f>Invulblad!I475</f>
        <v>0</v>
      </c>
      <c r="J480" s="198"/>
      <c r="K480" s="218">
        <f>'PO analyseblad'!J473</f>
        <v>0</v>
      </c>
      <c r="L480" s="219" t="b">
        <f>'PO analyseblad'!K473</f>
        <v>0</v>
      </c>
      <c r="M480" s="220">
        <f>'PO analyseblad'!L473</f>
        <v>0.7</v>
      </c>
      <c r="N480" s="221">
        <f>'PO analyseblad'!M473</f>
        <v>0</v>
      </c>
      <c r="O480" s="203"/>
      <c r="P480" s="218">
        <f>'PO analyseblad'!N473</f>
        <v>0</v>
      </c>
      <c r="Q480" s="222" t="b">
        <f>'PO analyseblad'!O473</f>
        <v>0</v>
      </c>
      <c r="R480" s="222">
        <f>'PO analyseblad'!P473</f>
        <v>0.3</v>
      </c>
      <c r="S480" s="223">
        <f>'PO analyseblad'!Q473</f>
        <v>0</v>
      </c>
      <c r="T480" s="224"/>
      <c r="U480" s="225">
        <f>'PO analyseblad'!R473</f>
        <v>0</v>
      </c>
      <c r="V480" s="226" t="b">
        <f>'PO analyseblad'!S473</f>
        <v>0</v>
      </c>
      <c r="W480" s="207"/>
      <c r="X480" s="227">
        <f>Invulblad!L475</f>
        <v>0</v>
      </c>
      <c r="Y480" s="228">
        <f>Invulblad!M475</f>
        <v>0</v>
      </c>
      <c r="Z480" s="229">
        <f>Invulblad!N475</f>
        <v>0</v>
      </c>
      <c r="AA480" s="211"/>
      <c r="AB480" s="212">
        <f>Invulblad!O475</f>
        <v>0</v>
      </c>
    </row>
    <row r="481" spans="2:28" s="85" customFormat="1" ht="12.75" customHeight="1" x14ac:dyDescent="0.25">
      <c r="B481" s="213">
        <f>Invulblad!B476</f>
        <v>472</v>
      </c>
      <c r="C481" s="214">
        <f>Invulblad!C476</f>
        <v>0</v>
      </c>
      <c r="D481" s="214">
        <f>Invulblad!D476</f>
        <v>0</v>
      </c>
      <c r="E481" s="215">
        <f>Invulblad!E476</f>
        <v>0</v>
      </c>
      <c r="F481" s="215">
        <f>Invulblad!F476</f>
        <v>0</v>
      </c>
      <c r="G481" s="215">
        <f>Invulblad!G476</f>
        <v>0</v>
      </c>
      <c r="H481" s="216">
        <f>Invulblad!H476</f>
        <v>0</v>
      </c>
      <c r="I481" s="217">
        <f>Invulblad!I476</f>
        <v>0</v>
      </c>
      <c r="J481" s="198"/>
      <c r="K481" s="218">
        <f>'PO analyseblad'!J474</f>
        <v>0</v>
      </c>
      <c r="L481" s="219" t="b">
        <f>'PO analyseblad'!K474</f>
        <v>0</v>
      </c>
      <c r="M481" s="220">
        <f>'PO analyseblad'!L474</f>
        <v>0.7</v>
      </c>
      <c r="N481" s="221">
        <f>'PO analyseblad'!M474</f>
        <v>0</v>
      </c>
      <c r="O481" s="203"/>
      <c r="P481" s="218">
        <f>'PO analyseblad'!N474</f>
        <v>0</v>
      </c>
      <c r="Q481" s="222" t="b">
        <f>'PO analyseblad'!O474</f>
        <v>0</v>
      </c>
      <c r="R481" s="222">
        <f>'PO analyseblad'!P474</f>
        <v>0.3</v>
      </c>
      <c r="S481" s="223">
        <f>'PO analyseblad'!Q474</f>
        <v>0</v>
      </c>
      <c r="T481" s="224"/>
      <c r="U481" s="225">
        <f>'PO analyseblad'!R474</f>
        <v>0</v>
      </c>
      <c r="V481" s="226" t="b">
        <f>'PO analyseblad'!S474</f>
        <v>0</v>
      </c>
      <c r="W481" s="207"/>
      <c r="X481" s="227">
        <f>Invulblad!L476</f>
        <v>0</v>
      </c>
      <c r="Y481" s="228">
        <f>Invulblad!M476</f>
        <v>0</v>
      </c>
      <c r="Z481" s="229">
        <f>Invulblad!N476</f>
        <v>0</v>
      </c>
      <c r="AA481" s="211"/>
      <c r="AB481" s="212">
        <f>Invulblad!O476</f>
        <v>0</v>
      </c>
    </row>
    <row r="482" spans="2:28" s="85" customFormat="1" ht="12.75" customHeight="1" x14ac:dyDescent="0.25">
      <c r="B482" s="213">
        <f>Invulblad!B477</f>
        <v>473</v>
      </c>
      <c r="C482" s="214">
        <f>Invulblad!C477</f>
        <v>0</v>
      </c>
      <c r="D482" s="214">
        <f>Invulblad!D477</f>
        <v>0</v>
      </c>
      <c r="E482" s="215">
        <f>Invulblad!E477</f>
        <v>0</v>
      </c>
      <c r="F482" s="215">
        <f>Invulblad!F477</f>
        <v>0</v>
      </c>
      <c r="G482" s="215">
        <f>Invulblad!G477</f>
        <v>0</v>
      </c>
      <c r="H482" s="216">
        <f>Invulblad!H477</f>
        <v>0</v>
      </c>
      <c r="I482" s="217">
        <f>Invulblad!I477</f>
        <v>0</v>
      </c>
      <c r="J482" s="198"/>
      <c r="K482" s="218">
        <f>'PO analyseblad'!J475</f>
        <v>0</v>
      </c>
      <c r="L482" s="219" t="b">
        <f>'PO analyseblad'!K475</f>
        <v>0</v>
      </c>
      <c r="M482" s="220">
        <f>'PO analyseblad'!L475</f>
        <v>0.7</v>
      </c>
      <c r="N482" s="221">
        <f>'PO analyseblad'!M475</f>
        <v>0</v>
      </c>
      <c r="O482" s="203"/>
      <c r="P482" s="218">
        <f>'PO analyseblad'!N475</f>
        <v>0</v>
      </c>
      <c r="Q482" s="222" t="b">
        <f>'PO analyseblad'!O475</f>
        <v>0</v>
      </c>
      <c r="R482" s="222">
        <f>'PO analyseblad'!P475</f>
        <v>0.3</v>
      </c>
      <c r="S482" s="223">
        <f>'PO analyseblad'!Q475</f>
        <v>0</v>
      </c>
      <c r="T482" s="224"/>
      <c r="U482" s="225">
        <f>'PO analyseblad'!R475</f>
        <v>0</v>
      </c>
      <c r="V482" s="226" t="b">
        <f>'PO analyseblad'!S475</f>
        <v>0</v>
      </c>
      <c r="W482" s="207"/>
      <c r="X482" s="227">
        <f>Invulblad!L477</f>
        <v>0</v>
      </c>
      <c r="Y482" s="228">
        <f>Invulblad!M477</f>
        <v>0</v>
      </c>
      <c r="Z482" s="229">
        <f>Invulblad!N477</f>
        <v>0</v>
      </c>
      <c r="AA482" s="211"/>
      <c r="AB482" s="212">
        <f>Invulblad!O477</f>
        <v>0</v>
      </c>
    </row>
    <row r="483" spans="2:28" s="85" customFormat="1" ht="12.75" customHeight="1" x14ac:dyDescent="0.25">
      <c r="B483" s="213">
        <f>Invulblad!B478</f>
        <v>474</v>
      </c>
      <c r="C483" s="214">
        <f>Invulblad!C478</f>
        <v>0</v>
      </c>
      <c r="D483" s="214">
        <f>Invulblad!D478</f>
        <v>0</v>
      </c>
      <c r="E483" s="215">
        <f>Invulblad!E478</f>
        <v>0</v>
      </c>
      <c r="F483" s="215">
        <f>Invulblad!F478</f>
        <v>0</v>
      </c>
      <c r="G483" s="215">
        <f>Invulblad!G478</f>
        <v>0</v>
      </c>
      <c r="H483" s="216">
        <f>Invulblad!H478</f>
        <v>0</v>
      </c>
      <c r="I483" s="217">
        <f>Invulblad!I478</f>
        <v>0</v>
      </c>
      <c r="J483" s="198"/>
      <c r="K483" s="218">
        <f>'PO analyseblad'!J476</f>
        <v>0</v>
      </c>
      <c r="L483" s="219" t="b">
        <f>'PO analyseblad'!K476</f>
        <v>0</v>
      </c>
      <c r="M483" s="220">
        <f>'PO analyseblad'!L476</f>
        <v>0.7</v>
      </c>
      <c r="N483" s="221">
        <f>'PO analyseblad'!M476</f>
        <v>0</v>
      </c>
      <c r="O483" s="203"/>
      <c r="P483" s="218">
        <f>'PO analyseblad'!N476</f>
        <v>0</v>
      </c>
      <c r="Q483" s="222" t="b">
        <f>'PO analyseblad'!O476</f>
        <v>0</v>
      </c>
      <c r="R483" s="222">
        <f>'PO analyseblad'!P476</f>
        <v>0.3</v>
      </c>
      <c r="S483" s="223">
        <f>'PO analyseblad'!Q476</f>
        <v>0</v>
      </c>
      <c r="T483" s="224"/>
      <c r="U483" s="225">
        <f>'PO analyseblad'!R476</f>
        <v>0</v>
      </c>
      <c r="V483" s="226" t="b">
        <f>'PO analyseblad'!S476</f>
        <v>0</v>
      </c>
      <c r="W483" s="207"/>
      <c r="X483" s="227">
        <f>Invulblad!L478</f>
        <v>0</v>
      </c>
      <c r="Y483" s="228">
        <f>Invulblad!M478</f>
        <v>0</v>
      </c>
      <c r="Z483" s="229">
        <f>Invulblad!N478</f>
        <v>0</v>
      </c>
      <c r="AA483" s="211"/>
      <c r="AB483" s="212">
        <f>Invulblad!O478</f>
        <v>0</v>
      </c>
    </row>
    <row r="484" spans="2:28" s="85" customFormat="1" ht="12.75" customHeight="1" x14ac:dyDescent="0.25">
      <c r="B484" s="213">
        <f>Invulblad!B479</f>
        <v>475</v>
      </c>
      <c r="C484" s="214">
        <f>Invulblad!C479</f>
        <v>0</v>
      </c>
      <c r="D484" s="214">
        <f>Invulblad!D479</f>
        <v>0</v>
      </c>
      <c r="E484" s="215">
        <f>Invulblad!E479</f>
        <v>0</v>
      </c>
      <c r="F484" s="215">
        <f>Invulblad!F479</f>
        <v>0</v>
      </c>
      <c r="G484" s="215">
        <f>Invulblad!G479</f>
        <v>0</v>
      </c>
      <c r="H484" s="216">
        <f>Invulblad!H479</f>
        <v>0</v>
      </c>
      <c r="I484" s="217">
        <f>Invulblad!I479</f>
        <v>0</v>
      </c>
      <c r="J484" s="198"/>
      <c r="K484" s="218">
        <f>'PO analyseblad'!J477</f>
        <v>0</v>
      </c>
      <c r="L484" s="219" t="b">
        <f>'PO analyseblad'!K477</f>
        <v>0</v>
      </c>
      <c r="M484" s="220">
        <f>'PO analyseblad'!L477</f>
        <v>0.7</v>
      </c>
      <c r="N484" s="221">
        <f>'PO analyseblad'!M477</f>
        <v>0</v>
      </c>
      <c r="O484" s="203"/>
      <c r="P484" s="218">
        <f>'PO analyseblad'!N477</f>
        <v>0</v>
      </c>
      <c r="Q484" s="222" t="b">
        <f>'PO analyseblad'!O477</f>
        <v>0</v>
      </c>
      <c r="R484" s="222">
        <f>'PO analyseblad'!P477</f>
        <v>0.3</v>
      </c>
      <c r="S484" s="223">
        <f>'PO analyseblad'!Q477</f>
        <v>0</v>
      </c>
      <c r="T484" s="224"/>
      <c r="U484" s="225">
        <f>'PO analyseblad'!R477</f>
        <v>0</v>
      </c>
      <c r="V484" s="226" t="b">
        <f>'PO analyseblad'!S477</f>
        <v>0</v>
      </c>
      <c r="W484" s="207"/>
      <c r="X484" s="227">
        <f>Invulblad!L479</f>
        <v>0</v>
      </c>
      <c r="Y484" s="228">
        <f>Invulblad!M479</f>
        <v>0</v>
      </c>
      <c r="Z484" s="229">
        <f>Invulblad!N479</f>
        <v>0</v>
      </c>
      <c r="AA484" s="211"/>
      <c r="AB484" s="212">
        <f>Invulblad!O479</f>
        <v>0</v>
      </c>
    </row>
    <row r="485" spans="2:28" s="85" customFormat="1" ht="12.75" customHeight="1" x14ac:dyDescent="0.25">
      <c r="B485" s="213">
        <f>Invulblad!B480</f>
        <v>476</v>
      </c>
      <c r="C485" s="214">
        <f>Invulblad!C480</f>
        <v>0</v>
      </c>
      <c r="D485" s="214">
        <f>Invulblad!D480</f>
        <v>0</v>
      </c>
      <c r="E485" s="215">
        <f>Invulblad!E480</f>
        <v>0</v>
      </c>
      <c r="F485" s="215">
        <f>Invulblad!F480</f>
        <v>0</v>
      </c>
      <c r="G485" s="215">
        <f>Invulblad!G480</f>
        <v>0</v>
      </c>
      <c r="H485" s="216">
        <f>Invulblad!H480</f>
        <v>0</v>
      </c>
      <c r="I485" s="217">
        <f>Invulblad!I480</f>
        <v>0</v>
      </c>
      <c r="J485" s="198"/>
      <c r="K485" s="218">
        <f>'PO analyseblad'!J478</f>
        <v>0</v>
      </c>
      <c r="L485" s="219" t="b">
        <f>'PO analyseblad'!K478</f>
        <v>0</v>
      </c>
      <c r="M485" s="220">
        <f>'PO analyseblad'!L478</f>
        <v>0.7</v>
      </c>
      <c r="N485" s="221">
        <f>'PO analyseblad'!M478</f>
        <v>0</v>
      </c>
      <c r="O485" s="203"/>
      <c r="P485" s="218">
        <f>'PO analyseblad'!N478</f>
        <v>0</v>
      </c>
      <c r="Q485" s="222" t="b">
        <f>'PO analyseblad'!O478</f>
        <v>0</v>
      </c>
      <c r="R485" s="222">
        <f>'PO analyseblad'!P478</f>
        <v>0.3</v>
      </c>
      <c r="S485" s="223">
        <f>'PO analyseblad'!Q478</f>
        <v>0</v>
      </c>
      <c r="T485" s="224"/>
      <c r="U485" s="225">
        <f>'PO analyseblad'!R478</f>
        <v>0</v>
      </c>
      <c r="V485" s="226" t="b">
        <f>'PO analyseblad'!S478</f>
        <v>0</v>
      </c>
      <c r="W485" s="207"/>
      <c r="X485" s="227">
        <f>Invulblad!L480</f>
        <v>0</v>
      </c>
      <c r="Y485" s="228">
        <f>Invulblad!M480</f>
        <v>0</v>
      </c>
      <c r="Z485" s="229">
        <f>Invulblad!N480</f>
        <v>0</v>
      </c>
      <c r="AA485" s="211"/>
      <c r="AB485" s="212">
        <f>Invulblad!O480</f>
        <v>0</v>
      </c>
    </row>
    <row r="486" spans="2:28" s="85" customFormat="1" ht="12.75" customHeight="1" x14ac:dyDescent="0.25">
      <c r="B486" s="213">
        <f>Invulblad!B481</f>
        <v>477</v>
      </c>
      <c r="C486" s="214">
        <f>Invulblad!C481</f>
        <v>0</v>
      </c>
      <c r="D486" s="214">
        <f>Invulblad!D481</f>
        <v>0</v>
      </c>
      <c r="E486" s="215">
        <f>Invulblad!E481</f>
        <v>0</v>
      </c>
      <c r="F486" s="215">
        <f>Invulblad!F481</f>
        <v>0</v>
      </c>
      <c r="G486" s="215">
        <f>Invulblad!G481</f>
        <v>0</v>
      </c>
      <c r="H486" s="216">
        <f>Invulblad!H481</f>
        <v>0</v>
      </c>
      <c r="I486" s="217">
        <f>Invulblad!I481</f>
        <v>0</v>
      </c>
      <c r="J486" s="198"/>
      <c r="K486" s="218">
        <f>'PO analyseblad'!J479</f>
        <v>0</v>
      </c>
      <c r="L486" s="219" t="b">
        <f>'PO analyseblad'!K479</f>
        <v>0</v>
      </c>
      <c r="M486" s="220">
        <f>'PO analyseblad'!L479</f>
        <v>0.7</v>
      </c>
      <c r="N486" s="221">
        <f>'PO analyseblad'!M479</f>
        <v>0</v>
      </c>
      <c r="O486" s="203"/>
      <c r="P486" s="218">
        <f>'PO analyseblad'!N479</f>
        <v>0</v>
      </c>
      <c r="Q486" s="222" t="b">
        <f>'PO analyseblad'!O479</f>
        <v>0</v>
      </c>
      <c r="R486" s="222">
        <f>'PO analyseblad'!P479</f>
        <v>0.3</v>
      </c>
      <c r="S486" s="223">
        <f>'PO analyseblad'!Q479</f>
        <v>0</v>
      </c>
      <c r="T486" s="224"/>
      <c r="U486" s="225">
        <f>'PO analyseblad'!R479</f>
        <v>0</v>
      </c>
      <c r="V486" s="226" t="b">
        <f>'PO analyseblad'!S479</f>
        <v>0</v>
      </c>
      <c r="W486" s="207"/>
      <c r="X486" s="227">
        <f>Invulblad!L481</f>
        <v>0</v>
      </c>
      <c r="Y486" s="228">
        <f>Invulblad!M481</f>
        <v>0</v>
      </c>
      <c r="Z486" s="229">
        <f>Invulblad!N481</f>
        <v>0</v>
      </c>
      <c r="AA486" s="211"/>
      <c r="AB486" s="212">
        <f>Invulblad!O481</f>
        <v>0</v>
      </c>
    </row>
    <row r="487" spans="2:28" s="85" customFormat="1" ht="12.75" customHeight="1" x14ac:dyDescent="0.25">
      <c r="B487" s="213">
        <f>Invulblad!B482</f>
        <v>478</v>
      </c>
      <c r="C487" s="214">
        <f>Invulblad!C482</f>
        <v>0</v>
      </c>
      <c r="D487" s="214">
        <f>Invulblad!D482</f>
        <v>0</v>
      </c>
      <c r="E487" s="215">
        <f>Invulblad!E482</f>
        <v>0</v>
      </c>
      <c r="F487" s="215">
        <f>Invulblad!F482</f>
        <v>0</v>
      </c>
      <c r="G487" s="215">
        <f>Invulblad!G482</f>
        <v>0</v>
      </c>
      <c r="H487" s="216">
        <f>Invulblad!H482</f>
        <v>0</v>
      </c>
      <c r="I487" s="217">
        <f>Invulblad!I482</f>
        <v>0</v>
      </c>
      <c r="J487" s="198"/>
      <c r="K487" s="218">
        <f>'PO analyseblad'!J480</f>
        <v>0</v>
      </c>
      <c r="L487" s="219" t="b">
        <f>'PO analyseblad'!K480</f>
        <v>0</v>
      </c>
      <c r="M487" s="220">
        <f>'PO analyseblad'!L480</f>
        <v>0.7</v>
      </c>
      <c r="N487" s="221">
        <f>'PO analyseblad'!M480</f>
        <v>0</v>
      </c>
      <c r="O487" s="203"/>
      <c r="P487" s="218">
        <f>'PO analyseblad'!N480</f>
        <v>0</v>
      </c>
      <c r="Q487" s="222" t="b">
        <f>'PO analyseblad'!O480</f>
        <v>0</v>
      </c>
      <c r="R487" s="222">
        <f>'PO analyseblad'!P480</f>
        <v>0.3</v>
      </c>
      <c r="S487" s="223">
        <f>'PO analyseblad'!Q480</f>
        <v>0</v>
      </c>
      <c r="T487" s="224"/>
      <c r="U487" s="225">
        <f>'PO analyseblad'!R480</f>
        <v>0</v>
      </c>
      <c r="V487" s="226" t="b">
        <f>'PO analyseblad'!S480</f>
        <v>0</v>
      </c>
      <c r="W487" s="207"/>
      <c r="X487" s="227">
        <f>Invulblad!L482</f>
        <v>0</v>
      </c>
      <c r="Y487" s="228">
        <f>Invulblad!M482</f>
        <v>0</v>
      </c>
      <c r="Z487" s="229">
        <f>Invulblad!N482</f>
        <v>0</v>
      </c>
      <c r="AA487" s="211"/>
      <c r="AB487" s="212">
        <f>Invulblad!O482</f>
        <v>0</v>
      </c>
    </row>
    <row r="488" spans="2:28" s="85" customFormat="1" ht="12.75" customHeight="1" x14ac:dyDescent="0.25">
      <c r="B488" s="213">
        <f>Invulblad!B483</f>
        <v>479</v>
      </c>
      <c r="C488" s="214">
        <f>Invulblad!C483</f>
        <v>0</v>
      </c>
      <c r="D488" s="214">
        <f>Invulblad!D483</f>
        <v>0</v>
      </c>
      <c r="E488" s="215">
        <f>Invulblad!E483</f>
        <v>0</v>
      </c>
      <c r="F488" s="215">
        <f>Invulblad!F483</f>
        <v>0</v>
      </c>
      <c r="G488" s="215">
        <f>Invulblad!G483</f>
        <v>0</v>
      </c>
      <c r="H488" s="216">
        <f>Invulblad!H483</f>
        <v>0</v>
      </c>
      <c r="I488" s="217">
        <f>Invulblad!I483</f>
        <v>0</v>
      </c>
      <c r="J488" s="198"/>
      <c r="K488" s="218">
        <f>'PO analyseblad'!J481</f>
        <v>0</v>
      </c>
      <c r="L488" s="219" t="b">
        <f>'PO analyseblad'!K481</f>
        <v>0</v>
      </c>
      <c r="M488" s="220">
        <f>'PO analyseblad'!L481</f>
        <v>0.7</v>
      </c>
      <c r="N488" s="221">
        <f>'PO analyseblad'!M481</f>
        <v>0</v>
      </c>
      <c r="O488" s="203"/>
      <c r="P488" s="218">
        <f>'PO analyseblad'!N481</f>
        <v>0</v>
      </c>
      <c r="Q488" s="222" t="b">
        <f>'PO analyseblad'!O481</f>
        <v>0</v>
      </c>
      <c r="R488" s="222">
        <f>'PO analyseblad'!P481</f>
        <v>0.3</v>
      </c>
      <c r="S488" s="223">
        <f>'PO analyseblad'!Q481</f>
        <v>0</v>
      </c>
      <c r="T488" s="224"/>
      <c r="U488" s="225">
        <f>'PO analyseblad'!R481</f>
        <v>0</v>
      </c>
      <c r="V488" s="226" t="b">
        <f>'PO analyseblad'!S481</f>
        <v>0</v>
      </c>
      <c r="W488" s="207"/>
      <c r="X488" s="227">
        <f>Invulblad!L483</f>
        <v>0</v>
      </c>
      <c r="Y488" s="228">
        <f>Invulblad!M483</f>
        <v>0</v>
      </c>
      <c r="Z488" s="229">
        <f>Invulblad!N483</f>
        <v>0</v>
      </c>
      <c r="AA488" s="211"/>
      <c r="AB488" s="212">
        <f>Invulblad!O483</f>
        <v>0</v>
      </c>
    </row>
    <row r="489" spans="2:28" s="85" customFormat="1" ht="12.75" customHeight="1" x14ac:dyDescent="0.25">
      <c r="B489" s="213">
        <f>Invulblad!B484</f>
        <v>480</v>
      </c>
      <c r="C489" s="214">
        <f>Invulblad!C484</f>
        <v>0</v>
      </c>
      <c r="D489" s="214">
        <f>Invulblad!D484</f>
        <v>0</v>
      </c>
      <c r="E489" s="215">
        <f>Invulblad!E484</f>
        <v>0</v>
      </c>
      <c r="F489" s="215">
        <f>Invulblad!F484</f>
        <v>0</v>
      </c>
      <c r="G489" s="215">
        <f>Invulblad!G484</f>
        <v>0</v>
      </c>
      <c r="H489" s="216">
        <f>Invulblad!H484</f>
        <v>0</v>
      </c>
      <c r="I489" s="217">
        <f>Invulblad!I484</f>
        <v>0</v>
      </c>
      <c r="J489" s="198"/>
      <c r="K489" s="218">
        <f>'PO analyseblad'!J482</f>
        <v>0</v>
      </c>
      <c r="L489" s="219" t="b">
        <f>'PO analyseblad'!K482</f>
        <v>0</v>
      </c>
      <c r="M489" s="220">
        <f>'PO analyseblad'!L482</f>
        <v>0.7</v>
      </c>
      <c r="N489" s="221">
        <f>'PO analyseblad'!M482</f>
        <v>0</v>
      </c>
      <c r="O489" s="203"/>
      <c r="P489" s="218">
        <f>'PO analyseblad'!N482</f>
        <v>0</v>
      </c>
      <c r="Q489" s="222" t="b">
        <f>'PO analyseblad'!O482</f>
        <v>0</v>
      </c>
      <c r="R489" s="222">
        <f>'PO analyseblad'!P482</f>
        <v>0.3</v>
      </c>
      <c r="S489" s="223">
        <f>'PO analyseblad'!Q482</f>
        <v>0</v>
      </c>
      <c r="T489" s="224"/>
      <c r="U489" s="225">
        <f>'PO analyseblad'!R482</f>
        <v>0</v>
      </c>
      <c r="V489" s="226" t="b">
        <f>'PO analyseblad'!S482</f>
        <v>0</v>
      </c>
      <c r="W489" s="207"/>
      <c r="X489" s="227">
        <f>Invulblad!L484</f>
        <v>0</v>
      </c>
      <c r="Y489" s="228">
        <f>Invulblad!M484</f>
        <v>0</v>
      </c>
      <c r="Z489" s="229">
        <f>Invulblad!N484</f>
        <v>0</v>
      </c>
      <c r="AA489" s="211"/>
      <c r="AB489" s="212">
        <f>Invulblad!O484</f>
        <v>0</v>
      </c>
    </row>
    <row r="490" spans="2:28" s="85" customFormat="1" ht="12.75" customHeight="1" x14ac:dyDescent="0.25">
      <c r="B490" s="213">
        <f>Invulblad!B485</f>
        <v>481</v>
      </c>
      <c r="C490" s="214">
        <f>Invulblad!C485</f>
        <v>0</v>
      </c>
      <c r="D490" s="214">
        <f>Invulblad!D485</f>
        <v>0</v>
      </c>
      <c r="E490" s="215">
        <f>Invulblad!E485</f>
        <v>0</v>
      </c>
      <c r="F490" s="215">
        <f>Invulblad!F485</f>
        <v>0</v>
      </c>
      <c r="G490" s="215">
        <f>Invulblad!G485</f>
        <v>0</v>
      </c>
      <c r="H490" s="216">
        <f>Invulblad!H485</f>
        <v>0</v>
      </c>
      <c r="I490" s="217">
        <f>Invulblad!I485</f>
        <v>0</v>
      </c>
      <c r="J490" s="198"/>
      <c r="K490" s="218">
        <f>'PO analyseblad'!J483</f>
        <v>0</v>
      </c>
      <c r="L490" s="219" t="b">
        <f>'PO analyseblad'!K483</f>
        <v>0</v>
      </c>
      <c r="M490" s="220">
        <f>'PO analyseblad'!L483</f>
        <v>0.7</v>
      </c>
      <c r="N490" s="221">
        <f>'PO analyseblad'!M483</f>
        <v>0</v>
      </c>
      <c r="O490" s="203"/>
      <c r="P490" s="218">
        <f>'PO analyseblad'!N483</f>
        <v>0</v>
      </c>
      <c r="Q490" s="222" t="b">
        <f>'PO analyseblad'!O483</f>
        <v>0</v>
      </c>
      <c r="R490" s="222">
        <f>'PO analyseblad'!P483</f>
        <v>0.3</v>
      </c>
      <c r="S490" s="223">
        <f>'PO analyseblad'!Q483</f>
        <v>0</v>
      </c>
      <c r="T490" s="224"/>
      <c r="U490" s="225">
        <f>'PO analyseblad'!R483</f>
        <v>0</v>
      </c>
      <c r="V490" s="226" t="b">
        <f>'PO analyseblad'!S483</f>
        <v>0</v>
      </c>
      <c r="W490" s="207"/>
      <c r="X490" s="227">
        <f>Invulblad!L485</f>
        <v>0</v>
      </c>
      <c r="Y490" s="228">
        <f>Invulblad!M485</f>
        <v>0</v>
      </c>
      <c r="Z490" s="229">
        <f>Invulblad!N485</f>
        <v>0</v>
      </c>
      <c r="AA490" s="211"/>
      <c r="AB490" s="212">
        <f>Invulblad!O485</f>
        <v>0</v>
      </c>
    </row>
    <row r="491" spans="2:28" s="85" customFormat="1" ht="12.75" customHeight="1" x14ac:dyDescent="0.25">
      <c r="B491" s="213">
        <f>Invulblad!B486</f>
        <v>482</v>
      </c>
      <c r="C491" s="214">
        <f>Invulblad!C486</f>
        <v>0</v>
      </c>
      <c r="D491" s="214">
        <f>Invulblad!D486</f>
        <v>0</v>
      </c>
      <c r="E491" s="215">
        <f>Invulblad!E486</f>
        <v>0</v>
      </c>
      <c r="F491" s="215">
        <f>Invulblad!F486</f>
        <v>0</v>
      </c>
      <c r="G491" s="215">
        <f>Invulblad!G486</f>
        <v>0</v>
      </c>
      <c r="H491" s="216">
        <f>Invulblad!H486</f>
        <v>0</v>
      </c>
      <c r="I491" s="217">
        <f>Invulblad!I486</f>
        <v>0</v>
      </c>
      <c r="J491" s="198"/>
      <c r="K491" s="218">
        <f>'PO analyseblad'!J484</f>
        <v>0</v>
      </c>
      <c r="L491" s="219" t="b">
        <f>'PO analyseblad'!K484</f>
        <v>0</v>
      </c>
      <c r="M491" s="220">
        <f>'PO analyseblad'!L484</f>
        <v>0.7</v>
      </c>
      <c r="N491" s="221">
        <f>'PO analyseblad'!M484</f>
        <v>0</v>
      </c>
      <c r="O491" s="203"/>
      <c r="P491" s="218">
        <f>'PO analyseblad'!N484</f>
        <v>0</v>
      </c>
      <c r="Q491" s="222" t="b">
        <f>'PO analyseblad'!O484</f>
        <v>0</v>
      </c>
      <c r="R491" s="222">
        <f>'PO analyseblad'!P484</f>
        <v>0.3</v>
      </c>
      <c r="S491" s="223">
        <f>'PO analyseblad'!Q484</f>
        <v>0</v>
      </c>
      <c r="T491" s="224"/>
      <c r="U491" s="225">
        <f>'PO analyseblad'!R484</f>
        <v>0</v>
      </c>
      <c r="V491" s="226" t="b">
        <f>'PO analyseblad'!S484</f>
        <v>0</v>
      </c>
      <c r="W491" s="207"/>
      <c r="X491" s="227">
        <f>Invulblad!L486</f>
        <v>0</v>
      </c>
      <c r="Y491" s="228">
        <f>Invulblad!M486</f>
        <v>0</v>
      </c>
      <c r="Z491" s="229">
        <f>Invulblad!N486</f>
        <v>0</v>
      </c>
      <c r="AA491" s="211"/>
      <c r="AB491" s="212">
        <f>Invulblad!O486</f>
        <v>0</v>
      </c>
    </row>
    <row r="492" spans="2:28" s="85" customFormat="1" ht="12.75" customHeight="1" x14ac:dyDescent="0.25">
      <c r="B492" s="213">
        <f>Invulblad!B487</f>
        <v>483</v>
      </c>
      <c r="C492" s="214">
        <f>Invulblad!C487</f>
        <v>0</v>
      </c>
      <c r="D492" s="214">
        <f>Invulblad!D487</f>
        <v>0</v>
      </c>
      <c r="E492" s="215">
        <f>Invulblad!E487</f>
        <v>0</v>
      </c>
      <c r="F492" s="215">
        <f>Invulblad!F487</f>
        <v>0</v>
      </c>
      <c r="G492" s="215">
        <f>Invulblad!G487</f>
        <v>0</v>
      </c>
      <c r="H492" s="216">
        <f>Invulblad!H487</f>
        <v>0</v>
      </c>
      <c r="I492" s="217">
        <f>Invulblad!I487</f>
        <v>0</v>
      </c>
      <c r="J492" s="198"/>
      <c r="K492" s="218">
        <f>'PO analyseblad'!J485</f>
        <v>0</v>
      </c>
      <c r="L492" s="219" t="b">
        <f>'PO analyseblad'!K485</f>
        <v>0</v>
      </c>
      <c r="M492" s="220">
        <f>'PO analyseblad'!L485</f>
        <v>0.7</v>
      </c>
      <c r="N492" s="221">
        <f>'PO analyseblad'!M485</f>
        <v>0</v>
      </c>
      <c r="O492" s="203"/>
      <c r="P492" s="218">
        <f>'PO analyseblad'!N485</f>
        <v>0</v>
      </c>
      <c r="Q492" s="222" t="b">
        <f>'PO analyseblad'!O485</f>
        <v>0</v>
      </c>
      <c r="R492" s="222">
        <f>'PO analyseblad'!P485</f>
        <v>0.3</v>
      </c>
      <c r="S492" s="223">
        <f>'PO analyseblad'!Q485</f>
        <v>0</v>
      </c>
      <c r="T492" s="224"/>
      <c r="U492" s="225">
        <f>'PO analyseblad'!R485</f>
        <v>0</v>
      </c>
      <c r="V492" s="226" t="b">
        <f>'PO analyseblad'!S485</f>
        <v>0</v>
      </c>
      <c r="W492" s="207"/>
      <c r="X492" s="227">
        <f>Invulblad!L487</f>
        <v>0</v>
      </c>
      <c r="Y492" s="228">
        <f>Invulblad!M487</f>
        <v>0</v>
      </c>
      <c r="Z492" s="229">
        <f>Invulblad!N487</f>
        <v>0</v>
      </c>
      <c r="AA492" s="211"/>
      <c r="AB492" s="212">
        <f>Invulblad!O487</f>
        <v>0</v>
      </c>
    </row>
    <row r="493" spans="2:28" s="85" customFormat="1" ht="12.75" customHeight="1" x14ac:dyDescent="0.25">
      <c r="B493" s="213">
        <f>Invulblad!B488</f>
        <v>484</v>
      </c>
      <c r="C493" s="214">
        <f>Invulblad!C488</f>
        <v>0</v>
      </c>
      <c r="D493" s="214">
        <f>Invulblad!D488</f>
        <v>0</v>
      </c>
      <c r="E493" s="215">
        <f>Invulblad!E488</f>
        <v>0</v>
      </c>
      <c r="F493" s="215">
        <f>Invulblad!F488</f>
        <v>0</v>
      </c>
      <c r="G493" s="215">
        <f>Invulblad!G488</f>
        <v>0</v>
      </c>
      <c r="H493" s="216">
        <f>Invulblad!H488</f>
        <v>0</v>
      </c>
      <c r="I493" s="217">
        <f>Invulblad!I488</f>
        <v>0</v>
      </c>
      <c r="J493" s="198"/>
      <c r="K493" s="218">
        <f>'PO analyseblad'!J486</f>
        <v>0</v>
      </c>
      <c r="L493" s="219" t="b">
        <f>'PO analyseblad'!K486</f>
        <v>0</v>
      </c>
      <c r="M493" s="220">
        <f>'PO analyseblad'!L486</f>
        <v>0.7</v>
      </c>
      <c r="N493" s="221">
        <f>'PO analyseblad'!M486</f>
        <v>0</v>
      </c>
      <c r="O493" s="203"/>
      <c r="P493" s="218">
        <f>'PO analyseblad'!N486</f>
        <v>0</v>
      </c>
      <c r="Q493" s="222" t="b">
        <f>'PO analyseblad'!O486</f>
        <v>0</v>
      </c>
      <c r="R493" s="222">
        <f>'PO analyseblad'!P486</f>
        <v>0.3</v>
      </c>
      <c r="S493" s="223">
        <f>'PO analyseblad'!Q486</f>
        <v>0</v>
      </c>
      <c r="T493" s="224"/>
      <c r="U493" s="225">
        <f>'PO analyseblad'!R486</f>
        <v>0</v>
      </c>
      <c r="V493" s="226" t="b">
        <f>'PO analyseblad'!S486</f>
        <v>0</v>
      </c>
      <c r="W493" s="207"/>
      <c r="X493" s="227">
        <f>Invulblad!L488</f>
        <v>0</v>
      </c>
      <c r="Y493" s="228">
        <f>Invulblad!M488</f>
        <v>0</v>
      </c>
      <c r="Z493" s="229">
        <f>Invulblad!N488</f>
        <v>0</v>
      </c>
      <c r="AA493" s="211"/>
      <c r="AB493" s="212">
        <f>Invulblad!O488</f>
        <v>0</v>
      </c>
    </row>
    <row r="494" spans="2:28" s="85" customFormat="1" ht="12.75" customHeight="1" x14ac:dyDescent="0.25">
      <c r="B494" s="213">
        <f>Invulblad!B489</f>
        <v>485</v>
      </c>
      <c r="C494" s="214">
        <f>Invulblad!C489</f>
        <v>0</v>
      </c>
      <c r="D494" s="214">
        <f>Invulblad!D489</f>
        <v>0</v>
      </c>
      <c r="E494" s="215">
        <f>Invulblad!E489</f>
        <v>0</v>
      </c>
      <c r="F494" s="215">
        <f>Invulblad!F489</f>
        <v>0</v>
      </c>
      <c r="G494" s="215">
        <f>Invulblad!G489</f>
        <v>0</v>
      </c>
      <c r="H494" s="216">
        <f>Invulblad!H489</f>
        <v>0</v>
      </c>
      <c r="I494" s="217">
        <f>Invulblad!I489</f>
        <v>0</v>
      </c>
      <c r="J494" s="198"/>
      <c r="K494" s="218">
        <f>'PO analyseblad'!J487</f>
        <v>0</v>
      </c>
      <c r="L494" s="219" t="b">
        <f>'PO analyseblad'!K487</f>
        <v>0</v>
      </c>
      <c r="M494" s="220">
        <f>'PO analyseblad'!L487</f>
        <v>0.7</v>
      </c>
      <c r="N494" s="221">
        <f>'PO analyseblad'!M487</f>
        <v>0</v>
      </c>
      <c r="O494" s="203"/>
      <c r="P494" s="218">
        <f>'PO analyseblad'!N487</f>
        <v>0</v>
      </c>
      <c r="Q494" s="222" t="b">
        <f>'PO analyseblad'!O487</f>
        <v>0</v>
      </c>
      <c r="R494" s="222">
        <f>'PO analyseblad'!P487</f>
        <v>0.3</v>
      </c>
      <c r="S494" s="223">
        <f>'PO analyseblad'!Q487</f>
        <v>0</v>
      </c>
      <c r="T494" s="224"/>
      <c r="U494" s="225">
        <f>'PO analyseblad'!R487</f>
        <v>0</v>
      </c>
      <c r="V494" s="226" t="b">
        <f>'PO analyseblad'!S487</f>
        <v>0</v>
      </c>
      <c r="W494" s="207"/>
      <c r="X494" s="227">
        <f>Invulblad!L489</f>
        <v>0</v>
      </c>
      <c r="Y494" s="228">
        <f>Invulblad!M489</f>
        <v>0</v>
      </c>
      <c r="Z494" s="229">
        <f>Invulblad!N489</f>
        <v>0</v>
      </c>
      <c r="AA494" s="211"/>
      <c r="AB494" s="212">
        <f>Invulblad!O489</f>
        <v>0</v>
      </c>
    </row>
    <row r="495" spans="2:28" s="85" customFormat="1" ht="12.75" customHeight="1" x14ac:dyDescent="0.25">
      <c r="B495" s="213">
        <f>Invulblad!B490</f>
        <v>486</v>
      </c>
      <c r="C495" s="214">
        <f>Invulblad!C490</f>
        <v>0</v>
      </c>
      <c r="D495" s="214">
        <f>Invulblad!D490</f>
        <v>0</v>
      </c>
      <c r="E495" s="215">
        <f>Invulblad!E490</f>
        <v>0</v>
      </c>
      <c r="F495" s="215">
        <f>Invulblad!F490</f>
        <v>0</v>
      </c>
      <c r="G495" s="215">
        <f>Invulblad!G490</f>
        <v>0</v>
      </c>
      <c r="H495" s="216">
        <f>Invulblad!H490</f>
        <v>0</v>
      </c>
      <c r="I495" s="217">
        <f>Invulblad!I490</f>
        <v>0</v>
      </c>
      <c r="J495" s="198"/>
      <c r="K495" s="218">
        <f>'PO analyseblad'!J488</f>
        <v>0</v>
      </c>
      <c r="L495" s="219" t="b">
        <f>'PO analyseblad'!K488</f>
        <v>0</v>
      </c>
      <c r="M495" s="220">
        <f>'PO analyseblad'!L488</f>
        <v>0.7</v>
      </c>
      <c r="N495" s="221">
        <f>'PO analyseblad'!M488</f>
        <v>0</v>
      </c>
      <c r="O495" s="203"/>
      <c r="P495" s="218">
        <f>'PO analyseblad'!N488</f>
        <v>0</v>
      </c>
      <c r="Q495" s="222" t="b">
        <f>'PO analyseblad'!O488</f>
        <v>0</v>
      </c>
      <c r="R495" s="222">
        <f>'PO analyseblad'!P488</f>
        <v>0.3</v>
      </c>
      <c r="S495" s="223">
        <f>'PO analyseblad'!Q488</f>
        <v>0</v>
      </c>
      <c r="T495" s="224"/>
      <c r="U495" s="225">
        <f>'PO analyseblad'!R488</f>
        <v>0</v>
      </c>
      <c r="V495" s="226" t="b">
        <f>'PO analyseblad'!S488</f>
        <v>0</v>
      </c>
      <c r="W495" s="207"/>
      <c r="X495" s="227">
        <f>Invulblad!L490</f>
        <v>0</v>
      </c>
      <c r="Y495" s="228">
        <f>Invulblad!M490</f>
        <v>0</v>
      </c>
      <c r="Z495" s="229">
        <f>Invulblad!N490</f>
        <v>0</v>
      </c>
      <c r="AA495" s="211"/>
      <c r="AB495" s="212">
        <f>Invulblad!O490</f>
        <v>0</v>
      </c>
    </row>
    <row r="496" spans="2:28" s="85" customFormat="1" ht="12.75" customHeight="1" x14ac:dyDescent="0.25">
      <c r="B496" s="213">
        <f>Invulblad!B491</f>
        <v>487</v>
      </c>
      <c r="C496" s="214">
        <f>Invulblad!C491</f>
        <v>0</v>
      </c>
      <c r="D496" s="214">
        <f>Invulblad!D491</f>
        <v>0</v>
      </c>
      <c r="E496" s="215">
        <f>Invulblad!E491</f>
        <v>0</v>
      </c>
      <c r="F496" s="215">
        <f>Invulblad!F491</f>
        <v>0</v>
      </c>
      <c r="G496" s="215">
        <f>Invulblad!G491</f>
        <v>0</v>
      </c>
      <c r="H496" s="216">
        <f>Invulblad!H491</f>
        <v>0</v>
      </c>
      <c r="I496" s="217">
        <f>Invulblad!I491</f>
        <v>0</v>
      </c>
      <c r="J496" s="198"/>
      <c r="K496" s="218">
        <f>'PO analyseblad'!J489</f>
        <v>0</v>
      </c>
      <c r="L496" s="219" t="b">
        <f>'PO analyseblad'!K489</f>
        <v>0</v>
      </c>
      <c r="M496" s="220">
        <f>'PO analyseblad'!L489</f>
        <v>0.7</v>
      </c>
      <c r="N496" s="221">
        <f>'PO analyseblad'!M489</f>
        <v>0</v>
      </c>
      <c r="O496" s="203"/>
      <c r="P496" s="218">
        <f>'PO analyseblad'!N489</f>
        <v>0</v>
      </c>
      <c r="Q496" s="222" t="b">
        <f>'PO analyseblad'!O489</f>
        <v>0</v>
      </c>
      <c r="R496" s="222">
        <f>'PO analyseblad'!P489</f>
        <v>0.3</v>
      </c>
      <c r="S496" s="223">
        <f>'PO analyseblad'!Q489</f>
        <v>0</v>
      </c>
      <c r="T496" s="224"/>
      <c r="U496" s="225">
        <f>'PO analyseblad'!R489</f>
        <v>0</v>
      </c>
      <c r="V496" s="226" t="b">
        <f>'PO analyseblad'!S489</f>
        <v>0</v>
      </c>
      <c r="W496" s="207"/>
      <c r="X496" s="227">
        <f>Invulblad!L491</f>
        <v>0</v>
      </c>
      <c r="Y496" s="228">
        <f>Invulblad!M491</f>
        <v>0</v>
      </c>
      <c r="Z496" s="229">
        <f>Invulblad!N491</f>
        <v>0</v>
      </c>
      <c r="AA496" s="211"/>
      <c r="AB496" s="212">
        <f>Invulblad!O491</f>
        <v>0</v>
      </c>
    </row>
    <row r="497" spans="2:28" s="85" customFormat="1" ht="12.75" customHeight="1" x14ac:dyDescent="0.25">
      <c r="B497" s="213">
        <f>Invulblad!B492</f>
        <v>488</v>
      </c>
      <c r="C497" s="214">
        <f>Invulblad!C492</f>
        <v>0</v>
      </c>
      <c r="D497" s="214">
        <f>Invulblad!D492</f>
        <v>0</v>
      </c>
      <c r="E497" s="215">
        <f>Invulblad!E492</f>
        <v>0</v>
      </c>
      <c r="F497" s="215">
        <f>Invulblad!F492</f>
        <v>0</v>
      </c>
      <c r="G497" s="215">
        <f>Invulblad!G492</f>
        <v>0</v>
      </c>
      <c r="H497" s="216">
        <f>Invulblad!H492</f>
        <v>0</v>
      </c>
      <c r="I497" s="217">
        <f>Invulblad!I492</f>
        <v>0</v>
      </c>
      <c r="J497" s="198"/>
      <c r="K497" s="218">
        <f>'PO analyseblad'!J490</f>
        <v>0</v>
      </c>
      <c r="L497" s="219" t="b">
        <f>'PO analyseblad'!K490</f>
        <v>0</v>
      </c>
      <c r="M497" s="220">
        <f>'PO analyseblad'!L490</f>
        <v>0.7</v>
      </c>
      <c r="N497" s="221">
        <f>'PO analyseblad'!M490</f>
        <v>0</v>
      </c>
      <c r="O497" s="203"/>
      <c r="P497" s="218">
        <f>'PO analyseblad'!N490</f>
        <v>0</v>
      </c>
      <c r="Q497" s="222" t="b">
        <f>'PO analyseblad'!O490</f>
        <v>0</v>
      </c>
      <c r="R497" s="222">
        <f>'PO analyseblad'!P490</f>
        <v>0.3</v>
      </c>
      <c r="S497" s="223">
        <f>'PO analyseblad'!Q490</f>
        <v>0</v>
      </c>
      <c r="T497" s="224"/>
      <c r="U497" s="225">
        <f>'PO analyseblad'!R490</f>
        <v>0</v>
      </c>
      <c r="V497" s="226" t="b">
        <f>'PO analyseblad'!S490</f>
        <v>0</v>
      </c>
      <c r="W497" s="207"/>
      <c r="X497" s="227">
        <f>Invulblad!L492</f>
        <v>0</v>
      </c>
      <c r="Y497" s="228">
        <f>Invulblad!M492</f>
        <v>0</v>
      </c>
      <c r="Z497" s="229">
        <f>Invulblad!N492</f>
        <v>0</v>
      </c>
      <c r="AA497" s="211"/>
      <c r="AB497" s="212">
        <f>Invulblad!O492</f>
        <v>0</v>
      </c>
    </row>
    <row r="498" spans="2:28" s="85" customFormat="1" ht="12.75" customHeight="1" x14ac:dyDescent="0.25">
      <c r="B498" s="213">
        <f>Invulblad!B493</f>
        <v>489</v>
      </c>
      <c r="C498" s="214">
        <f>Invulblad!C493</f>
        <v>0</v>
      </c>
      <c r="D498" s="214">
        <f>Invulblad!D493</f>
        <v>0</v>
      </c>
      <c r="E498" s="215">
        <f>Invulblad!E493</f>
        <v>0</v>
      </c>
      <c r="F498" s="215">
        <f>Invulblad!F493</f>
        <v>0</v>
      </c>
      <c r="G498" s="215">
        <f>Invulblad!G493</f>
        <v>0</v>
      </c>
      <c r="H498" s="216">
        <f>Invulblad!H493</f>
        <v>0</v>
      </c>
      <c r="I498" s="217">
        <f>Invulblad!I493</f>
        <v>0</v>
      </c>
      <c r="J498" s="198"/>
      <c r="K498" s="218">
        <f>'PO analyseblad'!J491</f>
        <v>0</v>
      </c>
      <c r="L498" s="219" t="b">
        <f>'PO analyseblad'!K491</f>
        <v>0</v>
      </c>
      <c r="M498" s="220">
        <f>'PO analyseblad'!L491</f>
        <v>0.7</v>
      </c>
      <c r="N498" s="221">
        <f>'PO analyseblad'!M491</f>
        <v>0</v>
      </c>
      <c r="O498" s="203"/>
      <c r="P498" s="218">
        <f>'PO analyseblad'!N491</f>
        <v>0</v>
      </c>
      <c r="Q498" s="222" t="b">
        <f>'PO analyseblad'!O491</f>
        <v>0</v>
      </c>
      <c r="R498" s="222">
        <f>'PO analyseblad'!P491</f>
        <v>0.3</v>
      </c>
      <c r="S498" s="223">
        <f>'PO analyseblad'!Q491</f>
        <v>0</v>
      </c>
      <c r="T498" s="224"/>
      <c r="U498" s="225">
        <f>'PO analyseblad'!R491</f>
        <v>0</v>
      </c>
      <c r="V498" s="226" t="b">
        <f>'PO analyseblad'!S491</f>
        <v>0</v>
      </c>
      <c r="W498" s="207"/>
      <c r="X498" s="227">
        <f>Invulblad!L493</f>
        <v>0</v>
      </c>
      <c r="Y498" s="228">
        <f>Invulblad!M493</f>
        <v>0</v>
      </c>
      <c r="Z498" s="229">
        <f>Invulblad!N493</f>
        <v>0</v>
      </c>
      <c r="AA498" s="211"/>
      <c r="AB498" s="212">
        <f>Invulblad!O493</f>
        <v>0</v>
      </c>
    </row>
    <row r="499" spans="2:28" s="85" customFormat="1" ht="12.75" customHeight="1" x14ac:dyDescent="0.25">
      <c r="B499" s="213">
        <f>Invulblad!B494</f>
        <v>490</v>
      </c>
      <c r="C499" s="214">
        <f>Invulblad!C494</f>
        <v>0</v>
      </c>
      <c r="D499" s="214">
        <f>Invulblad!D494</f>
        <v>0</v>
      </c>
      <c r="E499" s="215">
        <f>Invulblad!E494</f>
        <v>0</v>
      </c>
      <c r="F499" s="215">
        <f>Invulblad!F494</f>
        <v>0</v>
      </c>
      <c r="G499" s="215">
        <f>Invulblad!G494</f>
        <v>0</v>
      </c>
      <c r="H499" s="216">
        <f>Invulblad!H494</f>
        <v>0</v>
      </c>
      <c r="I499" s="217">
        <f>Invulblad!I494</f>
        <v>0</v>
      </c>
      <c r="J499" s="198"/>
      <c r="K499" s="218">
        <f>'PO analyseblad'!J492</f>
        <v>0</v>
      </c>
      <c r="L499" s="219" t="b">
        <f>'PO analyseblad'!K492</f>
        <v>0</v>
      </c>
      <c r="M499" s="220">
        <f>'PO analyseblad'!L492</f>
        <v>0.7</v>
      </c>
      <c r="N499" s="221">
        <f>'PO analyseblad'!M492</f>
        <v>0</v>
      </c>
      <c r="O499" s="203"/>
      <c r="P499" s="218">
        <f>'PO analyseblad'!N492</f>
        <v>0</v>
      </c>
      <c r="Q499" s="222" t="b">
        <f>'PO analyseblad'!O492</f>
        <v>0</v>
      </c>
      <c r="R499" s="222">
        <f>'PO analyseblad'!P492</f>
        <v>0.3</v>
      </c>
      <c r="S499" s="223">
        <f>'PO analyseblad'!Q492</f>
        <v>0</v>
      </c>
      <c r="T499" s="224"/>
      <c r="U499" s="225">
        <f>'PO analyseblad'!R492</f>
        <v>0</v>
      </c>
      <c r="V499" s="226" t="b">
        <f>'PO analyseblad'!S492</f>
        <v>0</v>
      </c>
      <c r="W499" s="207"/>
      <c r="X499" s="227">
        <f>Invulblad!L494</f>
        <v>0</v>
      </c>
      <c r="Y499" s="228">
        <f>Invulblad!M494</f>
        <v>0</v>
      </c>
      <c r="Z499" s="229">
        <f>Invulblad!N494</f>
        <v>0</v>
      </c>
      <c r="AA499" s="211"/>
      <c r="AB499" s="212">
        <f>Invulblad!O494</f>
        <v>0</v>
      </c>
    </row>
    <row r="500" spans="2:28" s="85" customFormat="1" ht="12.75" customHeight="1" x14ac:dyDescent="0.25">
      <c r="B500" s="213">
        <f>Invulblad!B495</f>
        <v>491</v>
      </c>
      <c r="C500" s="214">
        <f>Invulblad!C495</f>
        <v>0</v>
      </c>
      <c r="D500" s="214">
        <f>Invulblad!D495</f>
        <v>0</v>
      </c>
      <c r="E500" s="215">
        <f>Invulblad!E495</f>
        <v>0</v>
      </c>
      <c r="F500" s="215">
        <f>Invulblad!F495</f>
        <v>0</v>
      </c>
      <c r="G500" s="215">
        <f>Invulblad!G495</f>
        <v>0</v>
      </c>
      <c r="H500" s="216">
        <f>Invulblad!H495</f>
        <v>0</v>
      </c>
      <c r="I500" s="217">
        <f>Invulblad!I495</f>
        <v>0</v>
      </c>
      <c r="J500" s="198"/>
      <c r="K500" s="218">
        <f>'PO analyseblad'!J493</f>
        <v>0</v>
      </c>
      <c r="L500" s="219" t="b">
        <f>'PO analyseblad'!K493</f>
        <v>0</v>
      </c>
      <c r="M500" s="220">
        <f>'PO analyseblad'!L493</f>
        <v>0.7</v>
      </c>
      <c r="N500" s="221">
        <f>'PO analyseblad'!M493</f>
        <v>0</v>
      </c>
      <c r="O500" s="203"/>
      <c r="P500" s="218">
        <f>'PO analyseblad'!N493</f>
        <v>0</v>
      </c>
      <c r="Q500" s="222" t="b">
        <f>'PO analyseblad'!O493</f>
        <v>0</v>
      </c>
      <c r="R500" s="222">
        <f>'PO analyseblad'!P493</f>
        <v>0.3</v>
      </c>
      <c r="S500" s="223">
        <f>'PO analyseblad'!Q493</f>
        <v>0</v>
      </c>
      <c r="T500" s="224"/>
      <c r="U500" s="225">
        <f>'PO analyseblad'!R493</f>
        <v>0</v>
      </c>
      <c r="V500" s="226" t="b">
        <f>'PO analyseblad'!S493</f>
        <v>0</v>
      </c>
      <c r="W500" s="207"/>
      <c r="X500" s="227">
        <f>Invulblad!L495</f>
        <v>0</v>
      </c>
      <c r="Y500" s="228">
        <f>Invulblad!M495</f>
        <v>0</v>
      </c>
      <c r="Z500" s="229">
        <f>Invulblad!N495</f>
        <v>0</v>
      </c>
      <c r="AA500" s="211"/>
      <c r="AB500" s="212">
        <f>Invulblad!O495</f>
        <v>0</v>
      </c>
    </row>
    <row r="501" spans="2:28" s="85" customFormat="1" ht="12.75" customHeight="1" x14ac:dyDescent="0.25">
      <c r="B501" s="213">
        <f>Invulblad!B496</f>
        <v>492</v>
      </c>
      <c r="C501" s="214">
        <f>Invulblad!C496</f>
        <v>0</v>
      </c>
      <c r="D501" s="214">
        <f>Invulblad!D496</f>
        <v>0</v>
      </c>
      <c r="E501" s="215">
        <f>Invulblad!E496</f>
        <v>0</v>
      </c>
      <c r="F501" s="215">
        <f>Invulblad!F496</f>
        <v>0</v>
      </c>
      <c r="G501" s="215">
        <f>Invulblad!G496</f>
        <v>0</v>
      </c>
      <c r="H501" s="216">
        <f>Invulblad!H496</f>
        <v>0</v>
      </c>
      <c r="I501" s="217">
        <f>Invulblad!I496</f>
        <v>0</v>
      </c>
      <c r="J501" s="198"/>
      <c r="K501" s="218">
        <f>'PO analyseblad'!J494</f>
        <v>0</v>
      </c>
      <c r="L501" s="219" t="b">
        <f>'PO analyseblad'!K494</f>
        <v>0</v>
      </c>
      <c r="M501" s="220">
        <f>'PO analyseblad'!L494</f>
        <v>0.7</v>
      </c>
      <c r="N501" s="221">
        <f>'PO analyseblad'!M494</f>
        <v>0</v>
      </c>
      <c r="O501" s="203"/>
      <c r="P501" s="218">
        <f>'PO analyseblad'!N494</f>
        <v>0</v>
      </c>
      <c r="Q501" s="222" t="b">
        <f>'PO analyseblad'!O494</f>
        <v>0</v>
      </c>
      <c r="R501" s="222">
        <f>'PO analyseblad'!P494</f>
        <v>0.3</v>
      </c>
      <c r="S501" s="223">
        <f>'PO analyseblad'!Q494</f>
        <v>0</v>
      </c>
      <c r="T501" s="224"/>
      <c r="U501" s="225">
        <f>'PO analyseblad'!R494</f>
        <v>0</v>
      </c>
      <c r="V501" s="226" t="b">
        <f>'PO analyseblad'!S494</f>
        <v>0</v>
      </c>
      <c r="W501" s="207"/>
      <c r="X501" s="227">
        <f>Invulblad!L496</f>
        <v>0</v>
      </c>
      <c r="Y501" s="228">
        <f>Invulblad!M496</f>
        <v>0</v>
      </c>
      <c r="Z501" s="229">
        <f>Invulblad!N496</f>
        <v>0</v>
      </c>
      <c r="AA501" s="211"/>
      <c r="AB501" s="212">
        <f>Invulblad!O496</f>
        <v>0</v>
      </c>
    </row>
    <row r="502" spans="2:28" s="85" customFormat="1" ht="12.75" customHeight="1" x14ac:dyDescent="0.25">
      <c r="B502" s="213">
        <f>Invulblad!B497</f>
        <v>493</v>
      </c>
      <c r="C502" s="214">
        <f>Invulblad!C497</f>
        <v>0</v>
      </c>
      <c r="D502" s="214">
        <f>Invulblad!D497</f>
        <v>0</v>
      </c>
      <c r="E502" s="215">
        <f>Invulblad!E497</f>
        <v>0</v>
      </c>
      <c r="F502" s="215">
        <f>Invulblad!F497</f>
        <v>0</v>
      </c>
      <c r="G502" s="215">
        <f>Invulblad!G497</f>
        <v>0</v>
      </c>
      <c r="H502" s="216">
        <f>Invulblad!H497</f>
        <v>0</v>
      </c>
      <c r="I502" s="217">
        <f>Invulblad!I497</f>
        <v>0</v>
      </c>
      <c r="J502" s="198"/>
      <c r="K502" s="218">
        <f>'PO analyseblad'!J495</f>
        <v>0</v>
      </c>
      <c r="L502" s="219" t="b">
        <f>'PO analyseblad'!K495</f>
        <v>0</v>
      </c>
      <c r="M502" s="220">
        <f>'PO analyseblad'!L495</f>
        <v>0.7</v>
      </c>
      <c r="N502" s="221">
        <f>'PO analyseblad'!M495</f>
        <v>0</v>
      </c>
      <c r="O502" s="203"/>
      <c r="P502" s="218">
        <f>'PO analyseblad'!N495</f>
        <v>0</v>
      </c>
      <c r="Q502" s="222" t="b">
        <f>'PO analyseblad'!O495</f>
        <v>0</v>
      </c>
      <c r="R502" s="222">
        <f>'PO analyseblad'!P495</f>
        <v>0.3</v>
      </c>
      <c r="S502" s="223">
        <f>'PO analyseblad'!Q495</f>
        <v>0</v>
      </c>
      <c r="T502" s="224"/>
      <c r="U502" s="225">
        <f>'PO analyseblad'!R495</f>
        <v>0</v>
      </c>
      <c r="V502" s="226" t="b">
        <f>'PO analyseblad'!S495</f>
        <v>0</v>
      </c>
      <c r="W502" s="207"/>
      <c r="X502" s="227">
        <f>Invulblad!L497</f>
        <v>0</v>
      </c>
      <c r="Y502" s="228">
        <f>Invulblad!M497</f>
        <v>0</v>
      </c>
      <c r="Z502" s="229">
        <f>Invulblad!N497</f>
        <v>0</v>
      </c>
      <c r="AA502" s="211"/>
      <c r="AB502" s="212">
        <f>Invulblad!O497</f>
        <v>0</v>
      </c>
    </row>
    <row r="503" spans="2:28" s="85" customFormat="1" ht="12.75" customHeight="1" x14ac:dyDescent="0.25">
      <c r="B503" s="213">
        <f>Invulblad!B498</f>
        <v>494</v>
      </c>
      <c r="C503" s="214">
        <f>Invulblad!C498</f>
        <v>0</v>
      </c>
      <c r="D503" s="214">
        <f>Invulblad!D498</f>
        <v>0</v>
      </c>
      <c r="E503" s="215">
        <f>Invulblad!E498</f>
        <v>0</v>
      </c>
      <c r="F503" s="215">
        <f>Invulblad!F498</f>
        <v>0</v>
      </c>
      <c r="G503" s="215">
        <f>Invulblad!G498</f>
        <v>0</v>
      </c>
      <c r="H503" s="216">
        <f>Invulblad!H498</f>
        <v>0</v>
      </c>
      <c r="I503" s="217">
        <f>Invulblad!I498</f>
        <v>0</v>
      </c>
      <c r="J503" s="198"/>
      <c r="K503" s="218">
        <f>'PO analyseblad'!J496</f>
        <v>0</v>
      </c>
      <c r="L503" s="219" t="b">
        <f>'PO analyseblad'!K496</f>
        <v>0</v>
      </c>
      <c r="M503" s="220">
        <f>'PO analyseblad'!L496</f>
        <v>0.7</v>
      </c>
      <c r="N503" s="221">
        <f>'PO analyseblad'!M496</f>
        <v>0</v>
      </c>
      <c r="O503" s="203"/>
      <c r="P503" s="218">
        <f>'PO analyseblad'!N496</f>
        <v>0</v>
      </c>
      <c r="Q503" s="222" t="b">
        <f>'PO analyseblad'!O496</f>
        <v>0</v>
      </c>
      <c r="R503" s="222">
        <f>'PO analyseblad'!P496</f>
        <v>0.3</v>
      </c>
      <c r="S503" s="223">
        <f>'PO analyseblad'!Q496</f>
        <v>0</v>
      </c>
      <c r="T503" s="224"/>
      <c r="U503" s="225">
        <f>'PO analyseblad'!R496</f>
        <v>0</v>
      </c>
      <c r="V503" s="226" t="b">
        <f>'PO analyseblad'!S496</f>
        <v>0</v>
      </c>
      <c r="W503" s="207"/>
      <c r="X503" s="227">
        <f>Invulblad!L498</f>
        <v>0</v>
      </c>
      <c r="Y503" s="228">
        <f>Invulblad!M498</f>
        <v>0</v>
      </c>
      <c r="Z503" s="229">
        <f>Invulblad!N498</f>
        <v>0</v>
      </c>
      <c r="AA503" s="211"/>
      <c r="AB503" s="212">
        <f>Invulblad!O498</f>
        <v>0</v>
      </c>
    </row>
    <row r="504" spans="2:28" s="85" customFormat="1" ht="12.75" customHeight="1" x14ac:dyDescent="0.25">
      <c r="B504" s="213">
        <f>Invulblad!B499</f>
        <v>495</v>
      </c>
      <c r="C504" s="214">
        <f>Invulblad!C499</f>
        <v>0</v>
      </c>
      <c r="D504" s="214">
        <f>Invulblad!D499</f>
        <v>0</v>
      </c>
      <c r="E504" s="215">
        <f>Invulblad!E499</f>
        <v>0</v>
      </c>
      <c r="F504" s="215">
        <f>Invulblad!F499</f>
        <v>0</v>
      </c>
      <c r="G504" s="215">
        <f>Invulblad!G499</f>
        <v>0</v>
      </c>
      <c r="H504" s="216">
        <f>Invulblad!H499</f>
        <v>0</v>
      </c>
      <c r="I504" s="217">
        <f>Invulblad!I499</f>
        <v>0</v>
      </c>
      <c r="J504" s="198"/>
      <c r="K504" s="218">
        <f>'PO analyseblad'!J497</f>
        <v>0</v>
      </c>
      <c r="L504" s="219" t="b">
        <f>'PO analyseblad'!K497</f>
        <v>0</v>
      </c>
      <c r="M504" s="220">
        <f>'PO analyseblad'!L497</f>
        <v>0.7</v>
      </c>
      <c r="N504" s="221">
        <f>'PO analyseblad'!M497</f>
        <v>0</v>
      </c>
      <c r="O504" s="203"/>
      <c r="P504" s="218">
        <f>'PO analyseblad'!N497</f>
        <v>0</v>
      </c>
      <c r="Q504" s="222" t="b">
        <f>'PO analyseblad'!O497</f>
        <v>0</v>
      </c>
      <c r="R504" s="222">
        <f>'PO analyseblad'!P497</f>
        <v>0.3</v>
      </c>
      <c r="S504" s="223">
        <f>'PO analyseblad'!Q497</f>
        <v>0</v>
      </c>
      <c r="T504" s="224"/>
      <c r="U504" s="225">
        <f>'PO analyseblad'!R497</f>
        <v>0</v>
      </c>
      <c r="V504" s="226" t="b">
        <f>'PO analyseblad'!S497</f>
        <v>0</v>
      </c>
      <c r="W504" s="207"/>
      <c r="X504" s="227">
        <f>Invulblad!L499</f>
        <v>0</v>
      </c>
      <c r="Y504" s="228">
        <f>Invulblad!M499</f>
        <v>0</v>
      </c>
      <c r="Z504" s="229">
        <f>Invulblad!N499</f>
        <v>0</v>
      </c>
      <c r="AA504" s="211"/>
      <c r="AB504" s="212">
        <f>Invulblad!O499</f>
        <v>0</v>
      </c>
    </row>
    <row r="505" spans="2:28" s="85" customFormat="1" ht="12.75" customHeight="1" x14ac:dyDescent="0.25">
      <c r="B505" s="213">
        <f>Invulblad!B500</f>
        <v>496</v>
      </c>
      <c r="C505" s="214">
        <f>Invulblad!C500</f>
        <v>0</v>
      </c>
      <c r="D505" s="214">
        <f>Invulblad!D500</f>
        <v>0</v>
      </c>
      <c r="E505" s="215">
        <f>Invulblad!E500</f>
        <v>0</v>
      </c>
      <c r="F505" s="215">
        <f>Invulblad!F500</f>
        <v>0</v>
      </c>
      <c r="G505" s="215">
        <f>Invulblad!G500</f>
        <v>0</v>
      </c>
      <c r="H505" s="216">
        <f>Invulblad!H500</f>
        <v>0</v>
      </c>
      <c r="I505" s="217">
        <f>Invulblad!I500</f>
        <v>0</v>
      </c>
      <c r="J505" s="198"/>
      <c r="K505" s="218">
        <f>'PO analyseblad'!J498</f>
        <v>0</v>
      </c>
      <c r="L505" s="219" t="b">
        <f>'PO analyseblad'!K498</f>
        <v>0</v>
      </c>
      <c r="M505" s="220">
        <f>'PO analyseblad'!L498</f>
        <v>0.7</v>
      </c>
      <c r="N505" s="221">
        <f>'PO analyseblad'!M498</f>
        <v>0</v>
      </c>
      <c r="O505" s="203"/>
      <c r="P505" s="218">
        <f>'PO analyseblad'!N498</f>
        <v>0</v>
      </c>
      <c r="Q505" s="222" t="b">
        <f>'PO analyseblad'!O498</f>
        <v>0</v>
      </c>
      <c r="R505" s="222">
        <f>'PO analyseblad'!P498</f>
        <v>0.3</v>
      </c>
      <c r="S505" s="223">
        <f>'PO analyseblad'!Q498</f>
        <v>0</v>
      </c>
      <c r="T505" s="224"/>
      <c r="U505" s="225">
        <f>'PO analyseblad'!R498</f>
        <v>0</v>
      </c>
      <c r="V505" s="226" t="b">
        <f>'PO analyseblad'!S498</f>
        <v>0</v>
      </c>
      <c r="W505" s="207"/>
      <c r="X505" s="227">
        <f>Invulblad!L500</f>
        <v>0</v>
      </c>
      <c r="Y505" s="228">
        <f>Invulblad!M500</f>
        <v>0</v>
      </c>
      <c r="Z505" s="229">
        <f>Invulblad!N500</f>
        <v>0</v>
      </c>
      <c r="AA505" s="211"/>
      <c r="AB505" s="212">
        <f>Invulblad!O500</f>
        <v>0</v>
      </c>
    </row>
    <row r="506" spans="2:28" s="85" customFormat="1" ht="12.75" customHeight="1" x14ac:dyDescent="0.25">
      <c r="B506" s="213">
        <f>Invulblad!B501</f>
        <v>497</v>
      </c>
      <c r="C506" s="214">
        <f>Invulblad!C501</f>
        <v>0</v>
      </c>
      <c r="D506" s="214">
        <f>Invulblad!D501</f>
        <v>0</v>
      </c>
      <c r="E506" s="215">
        <f>Invulblad!E501</f>
        <v>0</v>
      </c>
      <c r="F506" s="215">
        <f>Invulblad!F501</f>
        <v>0</v>
      </c>
      <c r="G506" s="215">
        <f>Invulblad!G501</f>
        <v>0</v>
      </c>
      <c r="H506" s="216">
        <f>Invulblad!H501</f>
        <v>0</v>
      </c>
      <c r="I506" s="217">
        <f>Invulblad!I501</f>
        <v>0</v>
      </c>
      <c r="J506" s="198"/>
      <c r="K506" s="218">
        <f>'PO analyseblad'!J499</f>
        <v>0</v>
      </c>
      <c r="L506" s="219" t="b">
        <f>'PO analyseblad'!K499</f>
        <v>0</v>
      </c>
      <c r="M506" s="220">
        <f>'PO analyseblad'!L499</f>
        <v>0.7</v>
      </c>
      <c r="N506" s="221">
        <f>'PO analyseblad'!M499</f>
        <v>0</v>
      </c>
      <c r="O506" s="203"/>
      <c r="P506" s="218">
        <f>'PO analyseblad'!N499</f>
        <v>0</v>
      </c>
      <c r="Q506" s="222" t="b">
        <f>'PO analyseblad'!O499</f>
        <v>0</v>
      </c>
      <c r="R506" s="222">
        <f>'PO analyseblad'!P499</f>
        <v>0.3</v>
      </c>
      <c r="S506" s="223">
        <f>'PO analyseblad'!Q499</f>
        <v>0</v>
      </c>
      <c r="T506" s="224"/>
      <c r="U506" s="225">
        <f>'PO analyseblad'!R499</f>
        <v>0</v>
      </c>
      <c r="V506" s="226" t="b">
        <f>'PO analyseblad'!S499</f>
        <v>0</v>
      </c>
      <c r="W506" s="207"/>
      <c r="X506" s="227">
        <f>Invulblad!L501</f>
        <v>0</v>
      </c>
      <c r="Y506" s="228">
        <f>Invulblad!M501</f>
        <v>0</v>
      </c>
      <c r="Z506" s="229">
        <f>Invulblad!N501</f>
        <v>0</v>
      </c>
      <c r="AA506" s="211"/>
      <c r="AB506" s="212">
        <f>Invulblad!O501</f>
        <v>0</v>
      </c>
    </row>
    <row r="507" spans="2:28" s="85" customFormat="1" ht="12.75" customHeight="1" x14ac:dyDescent="0.25">
      <c r="B507" s="213">
        <f>Invulblad!B502</f>
        <v>498</v>
      </c>
      <c r="C507" s="214">
        <f>Invulblad!C502</f>
        <v>0</v>
      </c>
      <c r="D507" s="214">
        <f>Invulblad!D502</f>
        <v>0</v>
      </c>
      <c r="E507" s="215">
        <f>Invulblad!E502</f>
        <v>0</v>
      </c>
      <c r="F507" s="215">
        <f>Invulblad!F502</f>
        <v>0</v>
      </c>
      <c r="G507" s="215">
        <f>Invulblad!G502</f>
        <v>0</v>
      </c>
      <c r="H507" s="216">
        <f>Invulblad!H502</f>
        <v>0</v>
      </c>
      <c r="I507" s="217">
        <f>Invulblad!I502</f>
        <v>0</v>
      </c>
      <c r="J507" s="198"/>
      <c r="K507" s="218">
        <f>'PO analyseblad'!J500</f>
        <v>0</v>
      </c>
      <c r="L507" s="219" t="b">
        <f>'PO analyseblad'!K500</f>
        <v>0</v>
      </c>
      <c r="M507" s="220">
        <f>'PO analyseblad'!L500</f>
        <v>0.7</v>
      </c>
      <c r="N507" s="221">
        <f>'PO analyseblad'!M500</f>
        <v>0</v>
      </c>
      <c r="O507" s="203"/>
      <c r="P507" s="218">
        <f>'PO analyseblad'!N500</f>
        <v>0</v>
      </c>
      <c r="Q507" s="222" t="b">
        <f>'PO analyseblad'!O500</f>
        <v>0</v>
      </c>
      <c r="R507" s="222">
        <f>'PO analyseblad'!P500</f>
        <v>0.3</v>
      </c>
      <c r="S507" s="223">
        <f>'PO analyseblad'!Q500</f>
        <v>0</v>
      </c>
      <c r="T507" s="224"/>
      <c r="U507" s="225">
        <f>'PO analyseblad'!R500</f>
        <v>0</v>
      </c>
      <c r="V507" s="226" t="b">
        <f>'PO analyseblad'!S500</f>
        <v>0</v>
      </c>
      <c r="W507" s="207"/>
      <c r="X507" s="227">
        <f>Invulblad!L502</f>
        <v>0</v>
      </c>
      <c r="Y507" s="228">
        <f>Invulblad!M502</f>
        <v>0</v>
      </c>
      <c r="Z507" s="229">
        <f>Invulblad!N502</f>
        <v>0</v>
      </c>
      <c r="AA507" s="211"/>
      <c r="AB507" s="212">
        <f>Invulblad!O502</f>
        <v>0</v>
      </c>
    </row>
    <row r="508" spans="2:28" s="85" customFormat="1" ht="12.75" customHeight="1" x14ac:dyDescent="0.25">
      <c r="B508" s="213">
        <f>Invulblad!B503</f>
        <v>499</v>
      </c>
      <c r="C508" s="214">
        <f>Invulblad!C503</f>
        <v>0</v>
      </c>
      <c r="D508" s="214">
        <f>Invulblad!D503</f>
        <v>0</v>
      </c>
      <c r="E508" s="215">
        <f>Invulblad!E503</f>
        <v>0</v>
      </c>
      <c r="F508" s="215">
        <f>Invulblad!F503</f>
        <v>0</v>
      </c>
      <c r="G508" s="215">
        <f>Invulblad!G503</f>
        <v>0</v>
      </c>
      <c r="H508" s="216">
        <f>Invulblad!H503</f>
        <v>0</v>
      </c>
      <c r="I508" s="217">
        <f>Invulblad!I503</f>
        <v>0</v>
      </c>
      <c r="J508" s="198"/>
      <c r="K508" s="218">
        <f>'PO analyseblad'!J501</f>
        <v>0</v>
      </c>
      <c r="L508" s="219" t="b">
        <f>'PO analyseblad'!K501</f>
        <v>0</v>
      </c>
      <c r="M508" s="220">
        <f>'PO analyseblad'!L501</f>
        <v>0.7</v>
      </c>
      <c r="N508" s="221">
        <f>'PO analyseblad'!M501</f>
        <v>0</v>
      </c>
      <c r="O508" s="203"/>
      <c r="P508" s="218">
        <f>'PO analyseblad'!N501</f>
        <v>0</v>
      </c>
      <c r="Q508" s="222" t="b">
        <f>'PO analyseblad'!O501</f>
        <v>0</v>
      </c>
      <c r="R508" s="222">
        <f>'PO analyseblad'!P501</f>
        <v>0.3</v>
      </c>
      <c r="S508" s="223">
        <f>'PO analyseblad'!Q501</f>
        <v>0</v>
      </c>
      <c r="T508" s="224"/>
      <c r="U508" s="225">
        <f>'PO analyseblad'!R501</f>
        <v>0</v>
      </c>
      <c r="V508" s="226" t="b">
        <f>'PO analyseblad'!S501</f>
        <v>0</v>
      </c>
      <c r="W508" s="207"/>
      <c r="X508" s="227">
        <f>Invulblad!L503</f>
        <v>0</v>
      </c>
      <c r="Y508" s="228">
        <f>Invulblad!M503</f>
        <v>0</v>
      </c>
      <c r="Z508" s="229">
        <f>Invulblad!N503</f>
        <v>0</v>
      </c>
      <c r="AA508" s="211"/>
      <c r="AB508" s="212">
        <f>Invulblad!O503</f>
        <v>0</v>
      </c>
    </row>
    <row r="509" spans="2:28" s="85" customFormat="1" ht="12.75" customHeight="1" x14ac:dyDescent="0.25">
      <c r="B509" s="213">
        <f>Invulblad!B504</f>
        <v>500</v>
      </c>
      <c r="C509" s="214">
        <f>Invulblad!C504</f>
        <v>0</v>
      </c>
      <c r="D509" s="214">
        <f>Invulblad!D504</f>
        <v>0</v>
      </c>
      <c r="E509" s="215">
        <f>Invulblad!E504</f>
        <v>0</v>
      </c>
      <c r="F509" s="215">
        <f>Invulblad!F504</f>
        <v>0</v>
      </c>
      <c r="G509" s="215">
        <f>Invulblad!G504</f>
        <v>0</v>
      </c>
      <c r="H509" s="216">
        <f>Invulblad!H504</f>
        <v>0</v>
      </c>
      <c r="I509" s="217">
        <f>Invulblad!I504</f>
        <v>0</v>
      </c>
      <c r="J509" s="198"/>
      <c r="K509" s="218">
        <f>'PO analyseblad'!J502</f>
        <v>0</v>
      </c>
      <c r="L509" s="219" t="b">
        <f>'PO analyseblad'!K502</f>
        <v>0</v>
      </c>
      <c r="M509" s="220">
        <f>'PO analyseblad'!L502</f>
        <v>0.7</v>
      </c>
      <c r="N509" s="221">
        <f>'PO analyseblad'!M502</f>
        <v>0</v>
      </c>
      <c r="O509" s="203"/>
      <c r="P509" s="218">
        <f>'PO analyseblad'!N502</f>
        <v>0</v>
      </c>
      <c r="Q509" s="222" t="b">
        <f>'PO analyseblad'!O502</f>
        <v>0</v>
      </c>
      <c r="R509" s="222">
        <f>'PO analyseblad'!P502</f>
        <v>0.3</v>
      </c>
      <c r="S509" s="223">
        <f>'PO analyseblad'!Q502</f>
        <v>0</v>
      </c>
      <c r="T509" s="224"/>
      <c r="U509" s="225">
        <f>'PO analyseblad'!R502</f>
        <v>0</v>
      </c>
      <c r="V509" s="226" t="b">
        <f>'PO analyseblad'!S502</f>
        <v>0</v>
      </c>
      <c r="W509" s="207"/>
      <c r="X509" s="227">
        <f>Invulblad!L504</f>
        <v>0</v>
      </c>
      <c r="Y509" s="228">
        <f>Invulblad!M504</f>
        <v>0</v>
      </c>
      <c r="Z509" s="229">
        <f>Invulblad!N504</f>
        <v>0</v>
      </c>
      <c r="AA509" s="211"/>
      <c r="AB509" s="212">
        <f>Invulblad!O504</f>
        <v>0</v>
      </c>
    </row>
    <row r="510" spans="2:28" s="85" customFormat="1" ht="12.75" customHeight="1" x14ac:dyDescent="0.25">
      <c r="B510" s="213">
        <f>Invulblad!B505</f>
        <v>501</v>
      </c>
      <c r="C510" s="214">
        <f>Invulblad!C505</f>
        <v>0</v>
      </c>
      <c r="D510" s="214">
        <f>Invulblad!D505</f>
        <v>0</v>
      </c>
      <c r="E510" s="215">
        <f>Invulblad!E505</f>
        <v>0</v>
      </c>
      <c r="F510" s="215">
        <f>Invulblad!F505</f>
        <v>0</v>
      </c>
      <c r="G510" s="215">
        <f>Invulblad!G505</f>
        <v>0</v>
      </c>
      <c r="H510" s="216">
        <f>Invulblad!H505</f>
        <v>0</v>
      </c>
      <c r="I510" s="217">
        <f>Invulblad!I505</f>
        <v>0</v>
      </c>
      <c r="J510" s="198"/>
      <c r="K510" s="218">
        <f>'PO analyseblad'!J503</f>
        <v>0</v>
      </c>
      <c r="L510" s="219" t="b">
        <f>'PO analyseblad'!K503</f>
        <v>0</v>
      </c>
      <c r="M510" s="220">
        <f>'PO analyseblad'!L503</f>
        <v>0.7</v>
      </c>
      <c r="N510" s="221">
        <f>'PO analyseblad'!M503</f>
        <v>0</v>
      </c>
      <c r="O510" s="203"/>
      <c r="P510" s="218">
        <f>'PO analyseblad'!N503</f>
        <v>0</v>
      </c>
      <c r="Q510" s="222" t="b">
        <f>'PO analyseblad'!O503</f>
        <v>0</v>
      </c>
      <c r="R510" s="222">
        <f>'PO analyseblad'!P503</f>
        <v>0.3</v>
      </c>
      <c r="S510" s="223">
        <f>'PO analyseblad'!Q503</f>
        <v>0</v>
      </c>
      <c r="T510" s="224"/>
      <c r="U510" s="225">
        <f>'PO analyseblad'!R503</f>
        <v>0</v>
      </c>
      <c r="V510" s="226" t="b">
        <f>'PO analyseblad'!S503</f>
        <v>0</v>
      </c>
      <c r="W510" s="207"/>
      <c r="X510" s="227">
        <f>Invulblad!L505</f>
        <v>0</v>
      </c>
      <c r="Y510" s="228">
        <f>Invulblad!M505</f>
        <v>0</v>
      </c>
      <c r="Z510" s="229">
        <f>Invulblad!N505</f>
        <v>0</v>
      </c>
      <c r="AA510" s="211"/>
      <c r="AB510" s="212">
        <f>Invulblad!O505</f>
        <v>0</v>
      </c>
    </row>
    <row r="511" spans="2:28" s="85" customFormat="1" ht="12.75" customHeight="1" x14ac:dyDescent="0.25">
      <c r="B511" s="213">
        <f>Invulblad!B506</f>
        <v>502</v>
      </c>
      <c r="C511" s="214">
        <f>Invulblad!C506</f>
        <v>0</v>
      </c>
      <c r="D511" s="214">
        <f>Invulblad!D506</f>
        <v>0</v>
      </c>
      <c r="E511" s="215">
        <f>Invulblad!E506</f>
        <v>0</v>
      </c>
      <c r="F511" s="215">
        <f>Invulblad!F506</f>
        <v>0</v>
      </c>
      <c r="G511" s="215">
        <f>Invulblad!G506</f>
        <v>0</v>
      </c>
      <c r="H511" s="216">
        <f>Invulblad!H506</f>
        <v>0</v>
      </c>
      <c r="I511" s="217">
        <f>Invulblad!I506</f>
        <v>0</v>
      </c>
      <c r="J511" s="198"/>
      <c r="K511" s="218">
        <f>'PO analyseblad'!J504</f>
        <v>0</v>
      </c>
      <c r="L511" s="219" t="b">
        <f>'PO analyseblad'!K504</f>
        <v>0</v>
      </c>
      <c r="M511" s="220">
        <f>'PO analyseblad'!L504</f>
        <v>0.7</v>
      </c>
      <c r="N511" s="221">
        <f>'PO analyseblad'!M504</f>
        <v>0</v>
      </c>
      <c r="O511" s="203"/>
      <c r="P511" s="218">
        <f>'PO analyseblad'!N504</f>
        <v>0</v>
      </c>
      <c r="Q511" s="222" t="b">
        <f>'PO analyseblad'!O504</f>
        <v>0</v>
      </c>
      <c r="R511" s="222">
        <f>'PO analyseblad'!P504</f>
        <v>0.3</v>
      </c>
      <c r="S511" s="223">
        <f>'PO analyseblad'!Q504</f>
        <v>0</v>
      </c>
      <c r="T511" s="224"/>
      <c r="U511" s="225">
        <f>'PO analyseblad'!R504</f>
        <v>0</v>
      </c>
      <c r="V511" s="226" t="b">
        <f>'PO analyseblad'!S504</f>
        <v>0</v>
      </c>
      <c r="W511" s="207"/>
      <c r="X511" s="227">
        <f>Invulblad!L506</f>
        <v>0</v>
      </c>
      <c r="Y511" s="228">
        <f>Invulblad!M506</f>
        <v>0</v>
      </c>
      <c r="Z511" s="229">
        <f>Invulblad!N506</f>
        <v>0</v>
      </c>
      <c r="AA511" s="211"/>
      <c r="AB511" s="212">
        <f>Invulblad!O506</f>
        <v>0</v>
      </c>
    </row>
    <row r="512" spans="2:28" s="85" customFormat="1" ht="12.75" customHeight="1" x14ac:dyDescent="0.25">
      <c r="B512" s="213">
        <f>Invulblad!B507</f>
        <v>503</v>
      </c>
      <c r="C512" s="214">
        <f>Invulblad!C507</f>
        <v>0</v>
      </c>
      <c r="D512" s="214">
        <f>Invulblad!D507</f>
        <v>0</v>
      </c>
      <c r="E512" s="215">
        <f>Invulblad!E507</f>
        <v>0</v>
      </c>
      <c r="F512" s="215">
        <f>Invulblad!F507</f>
        <v>0</v>
      </c>
      <c r="G512" s="215">
        <f>Invulblad!G507</f>
        <v>0</v>
      </c>
      <c r="H512" s="216">
        <f>Invulblad!H507</f>
        <v>0</v>
      </c>
      <c r="I512" s="217">
        <f>Invulblad!I507</f>
        <v>0</v>
      </c>
      <c r="J512" s="198"/>
      <c r="K512" s="218">
        <f>'PO analyseblad'!J505</f>
        <v>0</v>
      </c>
      <c r="L512" s="219" t="b">
        <f>'PO analyseblad'!K505</f>
        <v>0</v>
      </c>
      <c r="M512" s="220">
        <f>'PO analyseblad'!L505</f>
        <v>0.7</v>
      </c>
      <c r="N512" s="221">
        <f>'PO analyseblad'!M505</f>
        <v>0</v>
      </c>
      <c r="O512" s="203"/>
      <c r="P512" s="218">
        <f>'PO analyseblad'!N505</f>
        <v>0</v>
      </c>
      <c r="Q512" s="222" t="b">
        <f>'PO analyseblad'!O505</f>
        <v>0</v>
      </c>
      <c r="R512" s="222">
        <f>'PO analyseblad'!P505</f>
        <v>0.3</v>
      </c>
      <c r="S512" s="223">
        <f>'PO analyseblad'!Q505</f>
        <v>0</v>
      </c>
      <c r="T512" s="224"/>
      <c r="U512" s="225">
        <f>'PO analyseblad'!R505</f>
        <v>0</v>
      </c>
      <c r="V512" s="226" t="b">
        <f>'PO analyseblad'!S505</f>
        <v>0</v>
      </c>
      <c r="W512" s="207"/>
      <c r="X512" s="227">
        <f>Invulblad!L507</f>
        <v>0</v>
      </c>
      <c r="Y512" s="228">
        <f>Invulblad!M507</f>
        <v>0</v>
      </c>
      <c r="Z512" s="229">
        <f>Invulblad!N507</f>
        <v>0</v>
      </c>
      <c r="AA512" s="211"/>
      <c r="AB512" s="212">
        <f>Invulblad!O507</f>
        <v>0</v>
      </c>
    </row>
    <row r="513" spans="2:28" s="85" customFormat="1" ht="12.75" customHeight="1" x14ac:dyDescent="0.25">
      <c r="B513" s="213">
        <f>Invulblad!B508</f>
        <v>504</v>
      </c>
      <c r="C513" s="214">
        <f>Invulblad!C508</f>
        <v>0</v>
      </c>
      <c r="D513" s="214">
        <f>Invulblad!D508</f>
        <v>0</v>
      </c>
      <c r="E513" s="215">
        <f>Invulblad!E508</f>
        <v>0</v>
      </c>
      <c r="F513" s="215">
        <f>Invulblad!F508</f>
        <v>0</v>
      </c>
      <c r="G513" s="215">
        <f>Invulblad!G508</f>
        <v>0</v>
      </c>
      <c r="H513" s="216">
        <f>Invulblad!H508</f>
        <v>0</v>
      </c>
      <c r="I513" s="217">
        <f>Invulblad!I508</f>
        <v>0</v>
      </c>
      <c r="J513" s="198"/>
      <c r="K513" s="218">
        <f>'PO analyseblad'!J506</f>
        <v>0</v>
      </c>
      <c r="L513" s="219" t="b">
        <f>'PO analyseblad'!K506</f>
        <v>0</v>
      </c>
      <c r="M513" s="220">
        <f>'PO analyseblad'!L506</f>
        <v>0.7</v>
      </c>
      <c r="N513" s="221">
        <f>'PO analyseblad'!M506</f>
        <v>0</v>
      </c>
      <c r="O513" s="203"/>
      <c r="P513" s="218">
        <f>'PO analyseblad'!N506</f>
        <v>0</v>
      </c>
      <c r="Q513" s="222" t="b">
        <f>'PO analyseblad'!O506</f>
        <v>0</v>
      </c>
      <c r="R513" s="222">
        <f>'PO analyseblad'!P506</f>
        <v>0.3</v>
      </c>
      <c r="S513" s="223">
        <f>'PO analyseblad'!Q506</f>
        <v>0</v>
      </c>
      <c r="T513" s="224"/>
      <c r="U513" s="225">
        <f>'PO analyseblad'!R506</f>
        <v>0</v>
      </c>
      <c r="V513" s="226" t="b">
        <f>'PO analyseblad'!S506</f>
        <v>0</v>
      </c>
      <c r="W513" s="207"/>
      <c r="X513" s="227">
        <f>Invulblad!L508</f>
        <v>0</v>
      </c>
      <c r="Y513" s="228">
        <f>Invulblad!M508</f>
        <v>0</v>
      </c>
      <c r="Z513" s="229">
        <f>Invulblad!N508</f>
        <v>0</v>
      </c>
      <c r="AA513" s="211"/>
      <c r="AB513" s="212">
        <f>Invulblad!O508</f>
        <v>0</v>
      </c>
    </row>
    <row r="514" spans="2:28" s="85" customFormat="1" ht="12.75" customHeight="1" x14ac:dyDescent="0.25">
      <c r="B514" s="213">
        <f>Invulblad!B509</f>
        <v>505</v>
      </c>
      <c r="C514" s="214">
        <f>Invulblad!C509</f>
        <v>0</v>
      </c>
      <c r="D514" s="214">
        <f>Invulblad!D509</f>
        <v>0</v>
      </c>
      <c r="E514" s="215">
        <f>Invulblad!E509</f>
        <v>0</v>
      </c>
      <c r="F514" s="215">
        <f>Invulblad!F509</f>
        <v>0</v>
      </c>
      <c r="G514" s="215">
        <f>Invulblad!G509</f>
        <v>0</v>
      </c>
      <c r="H514" s="216">
        <f>Invulblad!H509</f>
        <v>0</v>
      </c>
      <c r="I514" s="217">
        <f>Invulblad!I509</f>
        <v>0</v>
      </c>
      <c r="J514" s="198"/>
      <c r="K514" s="218">
        <f>'PO analyseblad'!J507</f>
        <v>0</v>
      </c>
      <c r="L514" s="219" t="b">
        <f>'PO analyseblad'!K507</f>
        <v>0</v>
      </c>
      <c r="M514" s="220">
        <f>'PO analyseblad'!L507</f>
        <v>0.7</v>
      </c>
      <c r="N514" s="221">
        <f>'PO analyseblad'!M507</f>
        <v>0</v>
      </c>
      <c r="O514" s="203"/>
      <c r="P514" s="218">
        <f>'PO analyseblad'!N507</f>
        <v>0</v>
      </c>
      <c r="Q514" s="222" t="b">
        <f>'PO analyseblad'!O507</f>
        <v>0</v>
      </c>
      <c r="R514" s="222">
        <f>'PO analyseblad'!P507</f>
        <v>0.3</v>
      </c>
      <c r="S514" s="223">
        <f>'PO analyseblad'!Q507</f>
        <v>0</v>
      </c>
      <c r="T514" s="224"/>
      <c r="U514" s="225">
        <f>'PO analyseblad'!R507</f>
        <v>0</v>
      </c>
      <c r="V514" s="226" t="b">
        <f>'PO analyseblad'!S507</f>
        <v>0</v>
      </c>
      <c r="W514" s="207"/>
      <c r="X514" s="227">
        <f>Invulblad!L509</f>
        <v>0</v>
      </c>
      <c r="Y514" s="228">
        <f>Invulblad!M509</f>
        <v>0</v>
      </c>
      <c r="Z514" s="229">
        <f>Invulblad!N509</f>
        <v>0</v>
      </c>
      <c r="AA514" s="211"/>
      <c r="AB514" s="212">
        <f>Invulblad!O509</f>
        <v>0</v>
      </c>
    </row>
    <row r="515" spans="2:28" s="85" customFormat="1" ht="12.75" customHeight="1" x14ac:dyDescent="0.25">
      <c r="B515" s="213">
        <f>Invulblad!B510</f>
        <v>506</v>
      </c>
      <c r="C515" s="214">
        <f>Invulblad!C510</f>
        <v>0</v>
      </c>
      <c r="D515" s="214">
        <f>Invulblad!D510</f>
        <v>0</v>
      </c>
      <c r="E515" s="215">
        <f>Invulblad!E510</f>
        <v>0</v>
      </c>
      <c r="F515" s="215">
        <f>Invulblad!F510</f>
        <v>0</v>
      </c>
      <c r="G515" s="215">
        <f>Invulblad!G510</f>
        <v>0</v>
      </c>
      <c r="H515" s="216">
        <f>Invulblad!H510</f>
        <v>0</v>
      </c>
      <c r="I515" s="217">
        <f>Invulblad!I510</f>
        <v>0</v>
      </c>
      <c r="J515" s="198"/>
      <c r="K515" s="218">
        <f>'PO analyseblad'!J508</f>
        <v>0</v>
      </c>
      <c r="L515" s="219" t="b">
        <f>'PO analyseblad'!K508</f>
        <v>0</v>
      </c>
      <c r="M515" s="220">
        <f>'PO analyseblad'!L508</f>
        <v>0.7</v>
      </c>
      <c r="N515" s="221">
        <f>'PO analyseblad'!M508</f>
        <v>0</v>
      </c>
      <c r="O515" s="203"/>
      <c r="P515" s="218">
        <f>'PO analyseblad'!N508</f>
        <v>0</v>
      </c>
      <c r="Q515" s="222" t="b">
        <f>'PO analyseblad'!O508</f>
        <v>0</v>
      </c>
      <c r="R515" s="222">
        <f>'PO analyseblad'!P508</f>
        <v>0.3</v>
      </c>
      <c r="S515" s="223">
        <f>'PO analyseblad'!Q508</f>
        <v>0</v>
      </c>
      <c r="T515" s="224"/>
      <c r="U515" s="225">
        <f>'PO analyseblad'!R508</f>
        <v>0</v>
      </c>
      <c r="V515" s="226" t="b">
        <f>'PO analyseblad'!S508</f>
        <v>0</v>
      </c>
      <c r="W515" s="207"/>
      <c r="X515" s="227">
        <f>Invulblad!L510</f>
        <v>0</v>
      </c>
      <c r="Y515" s="228">
        <f>Invulblad!M510</f>
        <v>0</v>
      </c>
      <c r="Z515" s="229">
        <f>Invulblad!N510</f>
        <v>0</v>
      </c>
      <c r="AA515" s="211"/>
      <c r="AB515" s="212">
        <f>Invulblad!O510</f>
        <v>0</v>
      </c>
    </row>
    <row r="516" spans="2:28" s="85" customFormat="1" ht="12.75" customHeight="1" x14ac:dyDescent="0.25">
      <c r="B516" s="213">
        <f>Invulblad!B511</f>
        <v>507</v>
      </c>
      <c r="C516" s="214">
        <f>Invulblad!C511</f>
        <v>0</v>
      </c>
      <c r="D516" s="214">
        <f>Invulblad!D511</f>
        <v>0</v>
      </c>
      <c r="E516" s="215">
        <f>Invulblad!E511</f>
        <v>0</v>
      </c>
      <c r="F516" s="215">
        <f>Invulblad!F511</f>
        <v>0</v>
      </c>
      <c r="G516" s="215">
        <f>Invulblad!G511</f>
        <v>0</v>
      </c>
      <c r="H516" s="216">
        <f>Invulblad!H511</f>
        <v>0</v>
      </c>
      <c r="I516" s="217">
        <f>Invulblad!I511</f>
        <v>0</v>
      </c>
      <c r="J516" s="198"/>
      <c r="K516" s="218">
        <f>'PO analyseblad'!J509</f>
        <v>0</v>
      </c>
      <c r="L516" s="219" t="b">
        <f>'PO analyseblad'!K509</f>
        <v>0</v>
      </c>
      <c r="M516" s="220">
        <f>'PO analyseblad'!L509</f>
        <v>0.7</v>
      </c>
      <c r="N516" s="221">
        <f>'PO analyseblad'!M509</f>
        <v>0</v>
      </c>
      <c r="O516" s="203"/>
      <c r="P516" s="218">
        <f>'PO analyseblad'!N509</f>
        <v>0</v>
      </c>
      <c r="Q516" s="222" t="b">
        <f>'PO analyseblad'!O509</f>
        <v>0</v>
      </c>
      <c r="R516" s="222">
        <f>'PO analyseblad'!P509</f>
        <v>0.3</v>
      </c>
      <c r="S516" s="223">
        <f>'PO analyseblad'!Q509</f>
        <v>0</v>
      </c>
      <c r="T516" s="224"/>
      <c r="U516" s="225">
        <f>'PO analyseblad'!R509</f>
        <v>0</v>
      </c>
      <c r="V516" s="226" t="b">
        <f>'PO analyseblad'!S509</f>
        <v>0</v>
      </c>
      <c r="W516" s="207"/>
      <c r="X516" s="227">
        <f>Invulblad!L511</f>
        <v>0</v>
      </c>
      <c r="Y516" s="228">
        <f>Invulblad!M511</f>
        <v>0</v>
      </c>
      <c r="Z516" s="229">
        <f>Invulblad!N511</f>
        <v>0</v>
      </c>
      <c r="AA516" s="211"/>
      <c r="AB516" s="212">
        <f>Invulblad!O511</f>
        <v>0</v>
      </c>
    </row>
    <row r="517" spans="2:28" s="85" customFormat="1" ht="12.75" customHeight="1" x14ac:dyDescent="0.25">
      <c r="B517" s="213">
        <f>Invulblad!B512</f>
        <v>508</v>
      </c>
      <c r="C517" s="214">
        <f>Invulblad!C512</f>
        <v>0</v>
      </c>
      <c r="D517" s="214">
        <f>Invulblad!D512</f>
        <v>0</v>
      </c>
      <c r="E517" s="215">
        <f>Invulblad!E512</f>
        <v>0</v>
      </c>
      <c r="F517" s="215">
        <f>Invulblad!F512</f>
        <v>0</v>
      </c>
      <c r="G517" s="215">
        <f>Invulblad!G512</f>
        <v>0</v>
      </c>
      <c r="H517" s="216">
        <f>Invulblad!H512</f>
        <v>0</v>
      </c>
      <c r="I517" s="217">
        <f>Invulblad!I512</f>
        <v>0</v>
      </c>
      <c r="J517" s="198"/>
      <c r="K517" s="218">
        <f>'PO analyseblad'!J510</f>
        <v>0</v>
      </c>
      <c r="L517" s="219" t="b">
        <f>'PO analyseblad'!K510</f>
        <v>0</v>
      </c>
      <c r="M517" s="220">
        <f>'PO analyseblad'!L510</f>
        <v>0.7</v>
      </c>
      <c r="N517" s="221">
        <f>'PO analyseblad'!M510</f>
        <v>0</v>
      </c>
      <c r="O517" s="203"/>
      <c r="P517" s="218">
        <f>'PO analyseblad'!N510</f>
        <v>0</v>
      </c>
      <c r="Q517" s="222" t="b">
        <f>'PO analyseblad'!O510</f>
        <v>0</v>
      </c>
      <c r="R517" s="222">
        <f>'PO analyseblad'!P510</f>
        <v>0.3</v>
      </c>
      <c r="S517" s="223">
        <f>'PO analyseblad'!Q510</f>
        <v>0</v>
      </c>
      <c r="T517" s="224"/>
      <c r="U517" s="225">
        <f>'PO analyseblad'!R510</f>
        <v>0</v>
      </c>
      <c r="V517" s="226" t="b">
        <f>'PO analyseblad'!S510</f>
        <v>0</v>
      </c>
      <c r="W517" s="207"/>
      <c r="X517" s="227">
        <f>Invulblad!L512</f>
        <v>0</v>
      </c>
      <c r="Y517" s="228">
        <f>Invulblad!M512</f>
        <v>0</v>
      </c>
      <c r="Z517" s="229">
        <f>Invulblad!N512</f>
        <v>0</v>
      </c>
      <c r="AA517" s="211"/>
      <c r="AB517" s="212">
        <f>Invulblad!O512</f>
        <v>0</v>
      </c>
    </row>
    <row r="518" spans="2:28" s="85" customFormat="1" ht="12.75" customHeight="1" x14ac:dyDescent="0.25">
      <c r="B518" s="213">
        <f>Invulblad!B513</f>
        <v>509</v>
      </c>
      <c r="C518" s="214">
        <f>Invulblad!C513</f>
        <v>0</v>
      </c>
      <c r="D518" s="214">
        <f>Invulblad!D513</f>
        <v>0</v>
      </c>
      <c r="E518" s="215">
        <f>Invulblad!E513</f>
        <v>0</v>
      </c>
      <c r="F518" s="215">
        <f>Invulblad!F513</f>
        <v>0</v>
      </c>
      <c r="G518" s="215">
        <f>Invulblad!G513</f>
        <v>0</v>
      </c>
      <c r="H518" s="216">
        <f>Invulblad!H513</f>
        <v>0</v>
      </c>
      <c r="I518" s="217">
        <f>Invulblad!I513</f>
        <v>0</v>
      </c>
      <c r="J518" s="198"/>
      <c r="K518" s="218">
        <f>'PO analyseblad'!J511</f>
        <v>0</v>
      </c>
      <c r="L518" s="219" t="b">
        <f>'PO analyseblad'!K511</f>
        <v>0</v>
      </c>
      <c r="M518" s="220">
        <f>'PO analyseblad'!L511</f>
        <v>0.7</v>
      </c>
      <c r="N518" s="221">
        <f>'PO analyseblad'!M511</f>
        <v>0</v>
      </c>
      <c r="O518" s="203"/>
      <c r="P518" s="218">
        <f>'PO analyseblad'!N511</f>
        <v>0</v>
      </c>
      <c r="Q518" s="222" t="b">
        <f>'PO analyseblad'!O511</f>
        <v>0</v>
      </c>
      <c r="R518" s="222">
        <f>'PO analyseblad'!P511</f>
        <v>0.3</v>
      </c>
      <c r="S518" s="223">
        <f>'PO analyseblad'!Q511</f>
        <v>0</v>
      </c>
      <c r="T518" s="224"/>
      <c r="U518" s="225">
        <f>'PO analyseblad'!R511</f>
        <v>0</v>
      </c>
      <c r="V518" s="226" t="b">
        <f>'PO analyseblad'!S511</f>
        <v>0</v>
      </c>
      <c r="W518" s="207"/>
      <c r="X518" s="227">
        <f>Invulblad!L513</f>
        <v>0</v>
      </c>
      <c r="Y518" s="228">
        <f>Invulblad!M513</f>
        <v>0</v>
      </c>
      <c r="Z518" s="229">
        <f>Invulblad!N513</f>
        <v>0</v>
      </c>
      <c r="AA518" s="211"/>
      <c r="AB518" s="212">
        <f>Invulblad!O513</f>
        <v>0</v>
      </c>
    </row>
    <row r="519" spans="2:28" s="85" customFormat="1" ht="12.75" customHeight="1" x14ac:dyDescent="0.25">
      <c r="B519" s="213">
        <f>Invulblad!B514</f>
        <v>510</v>
      </c>
      <c r="C519" s="214">
        <f>Invulblad!C514</f>
        <v>0</v>
      </c>
      <c r="D519" s="214">
        <f>Invulblad!D514</f>
        <v>0</v>
      </c>
      <c r="E519" s="215">
        <f>Invulblad!E514</f>
        <v>0</v>
      </c>
      <c r="F519" s="215">
        <f>Invulblad!F514</f>
        <v>0</v>
      </c>
      <c r="G519" s="215">
        <f>Invulblad!G514</f>
        <v>0</v>
      </c>
      <c r="H519" s="216">
        <f>Invulblad!H514</f>
        <v>0</v>
      </c>
      <c r="I519" s="217">
        <f>Invulblad!I514</f>
        <v>0</v>
      </c>
      <c r="J519" s="198"/>
      <c r="K519" s="218">
        <f>'PO analyseblad'!J512</f>
        <v>0</v>
      </c>
      <c r="L519" s="219" t="b">
        <f>'PO analyseblad'!K512</f>
        <v>0</v>
      </c>
      <c r="M519" s="220">
        <f>'PO analyseblad'!L512</f>
        <v>0.7</v>
      </c>
      <c r="N519" s="221">
        <f>'PO analyseblad'!M512</f>
        <v>0</v>
      </c>
      <c r="O519" s="203"/>
      <c r="P519" s="218">
        <f>'PO analyseblad'!N512</f>
        <v>0</v>
      </c>
      <c r="Q519" s="222" t="b">
        <f>'PO analyseblad'!O512</f>
        <v>0</v>
      </c>
      <c r="R519" s="222">
        <f>'PO analyseblad'!P512</f>
        <v>0.3</v>
      </c>
      <c r="S519" s="223">
        <f>'PO analyseblad'!Q512</f>
        <v>0</v>
      </c>
      <c r="T519" s="224"/>
      <c r="U519" s="225">
        <f>'PO analyseblad'!R512</f>
        <v>0</v>
      </c>
      <c r="V519" s="226" t="b">
        <f>'PO analyseblad'!S512</f>
        <v>0</v>
      </c>
      <c r="W519" s="207"/>
      <c r="X519" s="227">
        <f>Invulblad!L514</f>
        <v>0</v>
      </c>
      <c r="Y519" s="228">
        <f>Invulblad!M514</f>
        <v>0</v>
      </c>
      <c r="Z519" s="229">
        <f>Invulblad!N514</f>
        <v>0</v>
      </c>
      <c r="AA519" s="211"/>
      <c r="AB519" s="212">
        <f>Invulblad!O514</f>
        <v>0</v>
      </c>
    </row>
    <row r="520" spans="2:28" s="85" customFormat="1" ht="12.75" customHeight="1" x14ac:dyDescent="0.25">
      <c r="B520" s="213">
        <f>Invulblad!B515</f>
        <v>511</v>
      </c>
      <c r="C520" s="214">
        <f>Invulblad!C515</f>
        <v>0</v>
      </c>
      <c r="D520" s="214">
        <f>Invulblad!D515</f>
        <v>0</v>
      </c>
      <c r="E520" s="215">
        <f>Invulblad!E515</f>
        <v>0</v>
      </c>
      <c r="F520" s="215">
        <f>Invulblad!F515</f>
        <v>0</v>
      </c>
      <c r="G520" s="215">
        <f>Invulblad!G515</f>
        <v>0</v>
      </c>
      <c r="H520" s="216">
        <f>Invulblad!H515</f>
        <v>0</v>
      </c>
      <c r="I520" s="217">
        <f>Invulblad!I515</f>
        <v>0</v>
      </c>
      <c r="J520" s="198"/>
      <c r="K520" s="218">
        <f>'PO analyseblad'!J513</f>
        <v>0</v>
      </c>
      <c r="L520" s="219" t="b">
        <f>'PO analyseblad'!K513</f>
        <v>0</v>
      </c>
      <c r="M520" s="220">
        <f>'PO analyseblad'!L513</f>
        <v>0.7</v>
      </c>
      <c r="N520" s="221">
        <f>'PO analyseblad'!M513</f>
        <v>0</v>
      </c>
      <c r="O520" s="203"/>
      <c r="P520" s="218">
        <f>'PO analyseblad'!N513</f>
        <v>0</v>
      </c>
      <c r="Q520" s="222" t="b">
        <f>'PO analyseblad'!O513</f>
        <v>0</v>
      </c>
      <c r="R520" s="222">
        <f>'PO analyseblad'!P513</f>
        <v>0.3</v>
      </c>
      <c r="S520" s="223">
        <f>'PO analyseblad'!Q513</f>
        <v>0</v>
      </c>
      <c r="T520" s="224"/>
      <c r="U520" s="225">
        <f>'PO analyseblad'!R513</f>
        <v>0</v>
      </c>
      <c r="V520" s="226" t="b">
        <f>'PO analyseblad'!S513</f>
        <v>0</v>
      </c>
      <c r="W520" s="207"/>
      <c r="X520" s="227">
        <f>Invulblad!L515</f>
        <v>0</v>
      </c>
      <c r="Y520" s="228">
        <f>Invulblad!M515</f>
        <v>0</v>
      </c>
      <c r="Z520" s="229">
        <f>Invulblad!N515</f>
        <v>0</v>
      </c>
      <c r="AA520" s="211"/>
      <c r="AB520" s="212">
        <f>Invulblad!O515</f>
        <v>0</v>
      </c>
    </row>
    <row r="521" spans="2:28" s="85" customFormat="1" ht="12.75" customHeight="1" x14ac:dyDescent="0.25">
      <c r="B521" s="213">
        <f>Invulblad!B516</f>
        <v>512</v>
      </c>
      <c r="C521" s="214">
        <f>Invulblad!C516</f>
        <v>0</v>
      </c>
      <c r="D521" s="214">
        <f>Invulblad!D516</f>
        <v>0</v>
      </c>
      <c r="E521" s="215">
        <f>Invulblad!E516</f>
        <v>0</v>
      </c>
      <c r="F521" s="215">
        <f>Invulblad!F516</f>
        <v>0</v>
      </c>
      <c r="G521" s="215">
        <f>Invulblad!G516</f>
        <v>0</v>
      </c>
      <c r="H521" s="216">
        <f>Invulblad!H516</f>
        <v>0</v>
      </c>
      <c r="I521" s="217">
        <f>Invulblad!I516</f>
        <v>0</v>
      </c>
      <c r="J521" s="198"/>
      <c r="K521" s="218">
        <f>'PO analyseblad'!J514</f>
        <v>0</v>
      </c>
      <c r="L521" s="219" t="b">
        <f>'PO analyseblad'!K514</f>
        <v>0</v>
      </c>
      <c r="M521" s="220">
        <f>'PO analyseblad'!L514</f>
        <v>0.7</v>
      </c>
      <c r="N521" s="221">
        <f>'PO analyseblad'!M514</f>
        <v>0</v>
      </c>
      <c r="O521" s="203"/>
      <c r="P521" s="218">
        <f>'PO analyseblad'!N514</f>
        <v>0</v>
      </c>
      <c r="Q521" s="222" t="b">
        <f>'PO analyseblad'!O514</f>
        <v>0</v>
      </c>
      <c r="R521" s="222">
        <f>'PO analyseblad'!P514</f>
        <v>0.3</v>
      </c>
      <c r="S521" s="223">
        <f>'PO analyseblad'!Q514</f>
        <v>0</v>
      </c>
      <c r="T521" s="224"/>
      <c r="U521" s="225">
        <f>'PO analyseblad'!R514</f>
        <v>0</v>
      </c>
      <c r="V521" s="226" t="b">
        <f>'PO analyseblad'!S514</f>
        <v>0</v>
      </c>
      <c r="W521" s="207"/>
      <c r="X521" s="227">
        <f>Invulblad!L516</f>
        <v>0</v>
      </c>
      <c r="Y521" s="228">
        <f>Invulblad!M516</f>
        <v>0</v>
      </c>
      <c r="Z521" s="229">
        <f>Invulblad!N516</f>
        <v>0</v>
      </c>
      <c r="AA521" s="211"/>
      <c r="AB521" s="212">
        <f>Invulblad!O516</f>
        <v>0</v>
      </c>
    </row>
    <row r="522" spans="2:28" s="85" customFormat="1" ht="12.75" customHeight="1" x14ac:dyDescent="0.25">
      <c r="B522" s="213">
        <f>Invulblad!B517</f>
        <v>513</v>
      </c>
      <c r="C522" s="214">
        <f>Invulblad!C517</f>
        <v>0</v>
      </c>
      <c r="D522" s="214">
        <f>Invulblad!D517</f>
        <v>0</v>
      </c>
      <c r="E522" s="215">
        <f>Invulblad!E517</f>
        <v>0</v>
      </c>
      <c r="F522" s="215">
        <f>Invulblad!F517</f>
        <v>0</v>
      </c>
      <c r="G522" s="215">
        <f>Invulblad!G517</f>
        <v>0</v>
      </c>
      <c r="H522" s="216">
        <f>Invulblad!H517</f>
        <v>0</v>
      </c>
      <c r="I522" s="217">
        <f>Invulblad!I517</f>
        <v>0</v>
      </c>
      <c r="J522" s="198"/>
      <c r="K522" s="218">
        <f>'PO analyseblad'!J515</f>
        <v>0</v>
      </c>
      <c r="L522" s="219" t="b">
        <f>'PO analyseblad'!K515</f>
        <v>0</v>
      </c>
      <c r="M522" s="220">
        <f>'PO analyseblad'!L515</f>
        <v>0.7</v>
      </c>
      <c r="N522" s="221">
        <f>'PO analyseblad'!M515</f>
        <v>0</v>
      </c>
      <c r="O522" s="203"/>
      <c r="P522" s="218">
        <f>'PO analyseblad'!N515</f>
        <v>0</v>
      </c>
      <c r="Q522" s="222" t="b">
        <f>'PO analyseblad'!O515</f>
        <v>0</v>
      </c>
      <c r="R522" s="222">
        <f>'PO analyseblad'!P515</f>
        <v>0.3</v>
      </c>
      <c r="S522" s="223">
        <f>'PO analyseblad'!Q515</f>
        <v>0</v>
      </c>
      <c r="T522" s="224"/>
      <c r="U522" s="225">
        <f>'PO analyseblad'!R515</f>
        <v>0</v>
      </c>
      <c r="V522" s="226" t="b">
        <f>'PO analyseblad'!S515</f>
        <v>0</v>
      </c>
      <c r="W522" s="207"/>
      <c r="X522" s="227">
        <f>Invulblad!L517</f>
        <v>0</v>
      </c>
      <c r="Y522" s="228">
        <f>Invulblad!M517</f>
        <v>0</v>
      </c>
      <c r="Z522" s="229">
        <f>Invulblad!N517</f>
        <v>0</v>
      </c>
      <c r="AA522" s="211"/>
      <c r="AB522" s="212">
        <f>Invulblad!O517</f>
        <v>0</v>
      </c>
    </row>
    <row r="523" spans="2:28" s="85" customFormat="1" ht="12.75" customHeight="1" x14ac:dyDescent="0.25">
      <c r="B523" s="213">
        <f>Invulblad!B518</f>
        <v>514</v>
      </c>
      <c r="C523" s="214">
        <f>Invulblad!C518</f>
        <v>0</v>
      </c>
      <c r="D523" s="214">
        <f>Invulblad!D518</f>
        <v>0</v>
      </c>
      <c r="E523" s="215">
        <f>Invulblad!E518</f>
        <v>0</v>
      </c>
      <c r="F523" s="215">
        <f>Invulblad!F518</f>
        <v>0</v>
      </c>
      <c r="G523" s="215">
        <f>Invulblad!G518</f>
        <v>0</v>
      </c>
      <c r="H523" s="216">
        <f>Invulblad!H518</f>
        <v>0</v>
      </c>
      <c r="I523" s="217">
        <f>Invulblad!I518</f>
        <v>0</v>
      </c>
      <c r="J523" s="198"/>
      <c r="K523" s="218">
        <f>'PO analyseblad'!J516</f>
        <v>0</v>
      </c>
      <c r="L523" s="219" t="b">
        <f>'PO analyseblad'!K516</f>
        <v>0</v>
      </c>
      <c r="M523" s="220">
        <f>'PO analyseblad'!L516</f>
        <v>0.7</v>
      </c>
      <c r="N523" s="221">
        <f>'PO analyseblad'!M516</f>
        <v>0</v>
      </c>
      <c r="O523" s="203"/>
      <c r="P523" s="218">
        <f>'PO analyseblad'!N516</f>
        <v>0</v>
      </c>
      <c r="Q523" s="222" t="b">
        <f>'PO analyseblad'!O516</f>
        <v>0</v>
      </c>
      <c r="R523" s="222">
        <f>'PO analyseblad'!P516</f>
        <v>0.3</v>
      </c>
      <c r="S523" s="223">
        <f>'PO analyseblad'!Q516</f>
        <v>0</v>
      </c>
      <c r="T523" s="224"/>
      <c r="U523" s="225">
        <f>'PO analyseblad'!R516</f>
        <v>0</v>
      </c>
      <c r="V523" s="226" t="b">
        <f>'PO analyseblad'!S516</f>
        <v>0</v>
      </c>
      <c r="W523" s="207"/>
      <c r="X523" s="227">
        <f>Invulblad!L518</f>
        <v>0</v>
      </c>
      <c r="Y523" s="228">
        <f>Invulblad!M518</f>
        <v>0</v>
      </c>
      <c r="Z523" s="229">
        <f>Invulblad!N518</f>
        <v>0</v>
      </c>
      <c r="AA523" s="211"/>
      <c r="AB523" s="212">
        <f>Invulblad!O518</f>
        <v>0</v>
      </c>
    </row>
    <row r="524" spans="2:28" s="85" customFormat="1" ht="12.75" customHeight="1" x14ac:dyDescent="0.25">
      <c r="B524" s="213">
        <f>Invulblad!B519</f>
        <v>515</v>
      </c>
      <c r="C524" s="214">
        <f>Invulblad!C519</f>
        <v>0</v>
      </c>
      <c r="D524" s="214">
        <f>Invulblad!D519</f>
        <v>0</v>
      </c>
      <c r="E524" s="215">
        <f>Invulblad!E519</f>
        <v>0</v>
      </c>
      <c r="F524" s="215">
        <f>Invulblad!F519</f>
        <v>0</v>
      </c>
      <c r="G524" s="215">
        <f>Invulblad!G519</f>
        <v>0</v>
      </c>
      <c r="H524" s="216">
        <f>Invulblad!H519</f>
        <v>0</v>
      </c>
      <c r="I524" s="217">
        <f>Invulblad!I519</f>
        <v>0</v>
      </c>
      <c r="J524" s="198"/>
      <c r="K524" s="218">
        <f>'PO analyseblad'!J517</f>
        <v>0</v>
      </c>
      <c r="L524" s="219" t="b">
        <f>'PO analyseblad'!K517</f>
        <v>0</v>
      </c>
      <c r="M524" s="220">
        <f>'PO analyseblad'!L517</f>
        <v>0.7</v>
      </c>
      <c r="N524" s="221">
        <f>'PO analyseblad'!M517</f>
        <v>0</v>
      </c>
      <c r="O524" s="203"/>
      <c r="P524" s="218">
        <f>'PO analyseblad'!N517</f>
        <v>0</v>
      </c>
      <c r="Q524" s="222" t="b">
        <f>'PO analyseblad'!O517</f>
        <v>0</v>
      </c>
      <c r="R524" s="222">
        <f>'PO analyseblad'!P517</f>
        <v>0.3</v>
      </c>
      <c r="S524" s="223">
        <f>'PO analyseblad'!Q517</f>
        <v>0</v>
      </c>
      <c r="T524" s="224"/>
      <c r="U524" s="225">
        <f>'PO analyseblad'!R517</f>
        <v>0</v>
      </c>
      <c r="V524" s="226" t="b">
        <f>'PO analyseblad'!S517</f>
        <v>0</v>
      </c>
      <c r="W524" s="207"/>
      <c r="X524" s="227">
        <f>Invulblad!L519</f>
        <v>0</v>
      </c>
      <c r="Y524" s="228">
        <f>Invulblad!M519</f>
        <v>0</v>
      </c>
      <c r="Z524" s="229">
        <f>Invulblad!N519</f>
        <v>0</v>
      </c>
      <c r="AA524" s="211"/>
      <c r="AB524" s="212">
        <f>Invulblad!O519</f>
        <v>0</v>
      </c>
    </row>
    <row r="525" spans="2:28" s="85" customFormat="1" ht="12.75" customHeight="1" x14ac:dyDescent="0.25">
      <c r="B525" s="213">
        <f>Invulblad!B520</f>
        <v>516</v>
      </c>
      <c r="C525" s="214">
        <f>Invulblad!C520</f>
        <v>0</v>
      </c>
      <c r="D525" s="214">
        <f>Invulblad!D520</f>
        <v>0</v>
      </c>
      <c r="E525" s="215">
        <f>Invulblad!E520</f>
        <v>0</v>
      </c>
      <c r="F525" s="215">
        <f>Invulblad!F520</f>
        <v>0</v>
      </c>
      <c r="G525" s="215">
        <f>Invulblad!G520</f>
        <v>0</v>
      </c>
      <c r="H525" s="216">
        <f>Invulblad!H520</f>
        <v>0</v>
      </c>
      <c r="I525" s="217">
        <f>Invulblad!I520</f>
        <v>0</v>
      </c>
      <c r="J525" s="198"/>
      <c r="K525" s="218">
        <f>'PO analyseblad'!J518</f>
        <v>0</v>
      </c>
      <c r="L525" s="219" t="b">
        <f>'PO analyseblad'!K518</f>
        <v>0</v>
      </c>
      <c r="M525" s="220">
        <f>'PO analyseblad'!L518</f>
        <v>0.7</v>
      </c>
      <c r="N525" s="221">
        <f>'PO analyseblad'!M518</f>
        <v>0</v>
      </c>
      <c r="O525" s="203"/>
      <c r="P525" s="218">
        <f>'PO analyseblad'!N518</f>
        <v>0</v>
      </c>
      <c r="Q525" s="222" t="b">
        <f>'PO analyseblad'!O518</f>
        <v>0</v>
      </c>
      <c r="R525" s="222">
        <f>'PO analyseblad'!P518</f>
        <v>0.3</v>
      </c>
      <c r="S525" s="223">
        <f>'PO analyseblad'!Q518</f>
        <v>0</v>
      </c>
      <c r="T525" s="224"/>
      <c r="U525" s="225">
        <f>'PO analyseblad'!R518</f>
        <v>0</v>
      </c>
      <c r="V525" s="226" t="b">
        <f>'PO analyseblad'!S518</f>
        <v>0</v>
      </c>
      <c r="W525" s="207"/>
      <c r="X525" s="227">
        <f>Invulblad!L520</f>
        <v>0</v>
      </c>
      <c r="Y525" s="228">
        <f>Invulblad!M520</f>
        <v>0</v>
      </c>
      <c r="Z525" s="229">
        <f>Invulblad!N520</f>
        <v>0</v>
      </c>
      <c r="AA525" s="211"/>
      <c r="AB525" s="212">
        <f>Invulblad!O520</f>
        <v>0</v>
      </c>
    </row>
    <row r="526" spans="2:28" s="85" customFormat="1" ht="12.75" customHeight="1" x14ac:dyDescent="0.25">
      <c r="B526" s="213">
        <f>Invulblad!B521</f>
        <v>517</v>
      </c>
      <c r="C526" s="214">
        <f>Invulblad!C521</f>
        <v>0</v>
      </c>
      <c r="D526" s="214">
        <f>Invulblad!D521</f>
        <v>0</v>
      </c>
      <c r="E526" s="215">
        <f>Invulblad!E521</f>
        <v>0</v>
      </c>
      <c r="F526" s="215">
        <f>Invulblad!F521</f>
        <v>0</v>
      </c>
      <c r="G526" s="215">
        <f>Invulblad!G521</f>
        <v>0</v>
      </c>
      <c r="H526" s="216">
        <f>Invulblad!H521</f>
        <v>0</v>
      </c>
      <c r="I526" s="217">
        <f>Invulblad!I521</f>
        <v>0</v>
      </c>
      <c r="J526" s="198"/>
      <c r="K526" s="218">
        <f>'PO analyseblad'!J519</f>
        <v>0</v>
      </c>
      <c r="L526" s="219" t="b">
        <f>'PO analyseblad'!K519</f>
        <v>0</v>
      </c>
      <c r="M526" s="220">
        <f>'PO analyseblad'!L519</f>
        <v>0.7</v>
      </c>
      <c r="N526" s="221">
        <f>'PO analyseblad'!M519</f>
        <v>0</v>
      </c>
      <c r="O526" s="203"/>
      <c r="P526" s="218">
        <f>'PO analyseblad'!N519</f>
        <v>0</v>
      </c>
      <c r="Q526" s="222" t="b">
        <f>'PO analyseblad'!O519</f>
        <v>0</v>
      </c>
      <c r="R526" s="222">
        <f>'PO analyseblad'!P519</f>
        <v>0.3</v>
      </c>
      <c r="S526" s="223">
        <f>'PO analyseblad'!Q519</f>
        <v>0</v>
      </c>
      <c r="T526" s="224"/>
      <c r="U526" s="225">
        <f>'PO analyseblad'!R519</f>
        <v>0</v>
      </c>
      <c r="V526" s="226" t="b">
        <f>'PO analyseblad'!S519</f>
        <v>0</v>
      </c>
      <c r="W526" s="207"/>
      <c r="X526" s="227">
        <f>Invulblad!L521</f>
        <v>0</v>
      </c>
      <c r="Y526" s="228">
        <f>Invulblad!M521</f>
        <v>0</v>
      </c>
      <c r="Z526" s="229">
        <f>Invulblad!N521</f>
        <v>0</v>
      </c>
      <c r="AA526" s="211"/>
      <c r="AB526" s="212">
        <f>Invulblad!O521</f>
        <v>0</v>
      </c>
    </row>
    <row r="527" spans="2:28" s="85" customFormat="1" ht="12.75" customHeight="1" x14ac:dyDescent="0.25">
      <c r="B527" s="213">
        <f>Invulblad!B522</f>
        <v>518</v>
      </c>
      <c r="C527" s="214">
        <f>Invulblad!C522</f>
        <v>0</v>
      </c>
      <c r="D527" s="214">
        <f>Invulblad!D522</f>
        <v>0</v>
      </c>
      <c r="E527" s="215">
        <f>Invulblad!E522</f>
        <v>0</v>
      </c>
      <c r="F527" s="215">
        <f>Invulblad!F522</f>
        <v>0</v>
      </c>
      <c r="G527" s="215">
        <f>Invulblad!G522</f>
        <v>0</v>
      </c>
      <c r="H527" s="216">
        <f>Invulblad!H522</f>
        <v>0</v>
      </c>
      <c r="I527" s="217">
        <f>Invulblad!I522</f>
        <v>0</v>
      </c>
      <c r="J527" s="198"/>
      <c r="K527" s="218">
        <f>'PO analyseblad'!J520</f>
        <v>0</v>
      </c>
      <c r="L527" s="219" t="b">
        <f>'PO analyseblad'!K520</f>
        <v>0</v>
      </c>
      <c r="M527" s="220">
        <f>'PO analyseblad'!L520</f>
        <v>0.7</v>
      </c>
      <c r="N527" s="221">
        <f>'PO analyseblad'!M520</f>
        <v>0</v>
      </c>
      <c r="O527" s="203"/>
      <c r="P527" s="218">
        <f>'PO analyseblad'!N520</f>
        <v>0</v>
      </c>
      <c r="Q527" s="222" t="b">
        <f>'PO analyseblad'!O520</f>
        <v>0</v>
      </c>
      <c r="R527" s="222">
        <f>'PO analyseblad'!P520</f>
        <v>0.3</v>
      </c>
      <c r="S527" s="223">
        <f>'PO analyseblad'!Q520</f>
        <v>0</v>
      </c>
      <c r="T527" s="224"/>
      <c r="U527" s="225">
        <f>'PO analyseblad'!R520</f>
        <v>0</v>
      </c>
      <c r="V527" s="226" t="b">
        <f>'PO analyseblad'!S520</f>
        <v>0</v>
      </c>
      <c r="W527" s="207"/>
      <c r="X527" s="227">
        <f>Invulblad!L522</f>
        <v>0</v>
      </c>
      <c r="Y527" s="228">
        <f>Invulblad!M522</f>
        <v>0</v>
      </c>
      <c r="Z527" s="229">
        <f>Invulblad!N522</f>
        <v>0</v>
      </c>
      <c r="AA527" s="211"/>
      <c r="AB527" s="212">
        <f>Invulblad!O522</f>
        <v>0</v>
      </c>
    </row>
    <row r="528" spans="2:28" s="85" customFormat="1" ht="12.75" customHeight="1" x14ac:dyDescent="0.25">
      <c r="B528" s="213">
        <f>Invulblad!B523</f>
        <v>519</v>
      </c>
      <c r="C528" s="214">
        <f>Invulblad!C523</f>
        <v>0</v>
      </c>
      <c r="D528" s="214">
        <f>Invulblad!D523</f>
        <v>0</v>
      </c>
      <c r="E528" s="215">
        <f>Invulblad!E523</f>
        <v>0</v>
      </c>
      <c r="F528" s="215">
        <f>Invulblad!F523</f>
        <v>0</v>
      </c>
      <c r="G528" s="215">
        <f>Invulblad!G523</f>
        <v>0</v>
      </c>
      <c r="H528" s="216">
        <f>Invulblad!H523</f>
        <v>0</v>
      </c>
      <c r="I528" s="217">
        <f>Invulblad!I523</f>
        <v>0</v>
      </c>
      <c r="J528" s="198"/>
      <c r="K528" s="218">
        <f>'PO analyseblad'!J521</f>
        <v>0</v>
      </c>
      <c r="L528" s="219" t="b">
        <f>'PO analyseblad'!K521</f>
        <v>0</v>
      </c>
      <c r="M528" s="220">
        <f>'PO analyseblad'!L521</f>
        <v>0.7</v>
      </c>
      <c r="N528" s="221">
        <f>'PO analyseblad'!M521</f>
        <v>0</v>
      </c>
      <c r="O528" s="203"/>
      <c r="P528" s="218">
        <f>'PO analyseblad'!N521</f>
        <v>0</v>
      </c>
      <c r="Q528" s="222" t="b">
        <f>'PO analyseblad'!O521</f>
        <v>0</v>
      </c>
      <c r="R528" s="222">
        <f>'PO analyseblad'!P521</f>
        <v>0.3</v>
      </c>
      <c r="S528" s="223">
        <f>'PO analyseblad'!Q521</f>
        <v>0</v>
      </c>
      <c r="T528" s="224"/>
      <c r="U528" s="225">
        <f>'PO analyseblad'!R521</f>
        <v>0</v>
      </c>
      <c r="V528" s="226" t="b">
        <f>'PO analyseblad'!S521</f>
        <v>0</v>
      </c>
      <c r="W528" s="207"/>
      <c r="X528" s="227">
        <f>Invulblad!L523</f>
        <v>0</v>
      </c>
      <c r="Y528" s="228">
        <f>Invulblad!M523</f>
        <v>0</v>
      </c>
      <c r="Z528" s="229">
        <f>Invulblad!N523</f>
        <v>0</v>
      </c>
      <c r="AA528" s="211"/>
      <c r="AB528" s="212">
        <f>Invulblad!O523</f>
        <v>0</v>
      </c>
    </row>
    <row r="529" spans="2:28" s="85" customFormat="1" ht="12.75" customHeight="1" x14ac:dyDescent="0.25">
      <c r="B529" s="213">
        <f>Invulblad!B524</f>
        <v>520</v>
      </c>
      <c r="C529" s="214">
        <f>Invulblad!C524</f>
        <v>0</v>
      </c>
      <c r="D529" s="214">
        <f>Invulblad!D524</f>
        <v>0</v>
      </c>
      <c r="E529" s="215">
        <f>Invulblad!E524</f>
        <v>0</v>
      </c>
      <c r="F529" s="215">
        <f>Invulblad!F524</f>
        <v>0</v>
      </c>
      <c r="G529" s="215">
        <f>Invulblad!G524</f>
        <v>0</v>
      </c>
      <c r="H529" s="216">
        <f>Invulblad!H524</f>
        <v>0</v>
      </c>
      <c r="I529" s="217">
        <f>Invulblad!I524</f>
        <v>0</v>
      </c>
      <c r="J529" s="198"/>
      <c r="K529" s="218">
        <f>'PO analyseblad'!J522</f>
        <v>0</v>
      </c>
      <c r="L529" s="219" t="b">
        <f>'PO analyseblad'!K522</f>
        <v>0</v>
      </c>
      <c r="M529" s="220">
        <f>'PO analyseblad'!L522</f>
        <v>0.7</v>
      </c>
      <c r="N529" s="221">
        <f>'PO analyseblad'!M522</f>
        <v>0</v>
      </c>
      <c r="O529" s="203"/>
      <c r="P529" s="218">
        <f>'PO analyseblad'!N522</f>
        <v>0</v>
      </c>
      <c r="Q529" s="222" t="b">
        <f>'PO analyseblad'!O522</f>
        <v>0</v>
      </c>
      <c r="R529" s="222">
        <f>'PO analyseblad'!P522</f>
        <v>0.3</v>
      </c>
      <c r="S529" s="223">
        <f>'PO analyseblad'!Q522</f>
        <v>0</v>
      </c>
      <c r="T529" s="224"/>
      <c r="U529" s="225">
        <f>'PO analyseblad'!R522</f>
        <v>0</v>
      </c>
      <c r="V529" s="226" t="b">
        <f>'PO analyseblad'!S522</f>
        <v>0</v>
      </c>
      <c r="W529" s="207"/>
      <c r="X529" s="227">
        <f>Invulblad!L524</f>
        <v>0</v>
      </c>
      <c r="Y529" s="228">
        <f>Invulblad!M524</f>
        <v>0</v>
      </c>
      <c r="Z529" s="229">
        <f>Invulblad!N524</f>
        <v>0</v>
      </c>
      <c r="AA529" s="211"/>
      <c r="AB529" s="212">
        <f>Invulblad!O524</f>
        <v>0</v>
      </c>
    </row>
    <row r="530" spans="2:28" s="85" customFormat="1" ht="12.75" customHeight="1" x14ac:dyDescent="0.25">
      <c r="B530" s="213">
        <f>Invulblad!B525</f>
        <v>521</v>
      </c>
      <c r="C530" s="214">
        <f>Invulblad!C525</f>
        <v>0</v>
      </c>
      <c r="D530" s="214">
        <f>Invulblad!D525</f>
        <v>0</v>
      </c>
      <c r="E530" s="215">
        <f>Invulblad!E525</f>
        <v>0</v>
      </c>
      <c r="F530" s="215">
        <f>Invulblad!F525</f>
        <v>0</v>
      </c>
      <c r="G530" s="215">
        <f>Invulblad!G525</f>
        <v>0</v>
      </c>
      <c r="H530" s="216">
        <f>Invulblad!H525</f>
        <v>0</v>
      </c>
      <c r="I530" s="217">
        <f>Invulblad!I525</f>
        <v>0</v>
      </c>
      <c r="J530" s="198"/>
      <c r="K530" s="218">
        <f>'PO analyseblad'!J523</f>
        <v>0</v>
      </c>
      <c r="L530" s="219" t="b">
        <f>'PO analyseblad'!K523</f>
        <v>0</v>
      </c>
      <c r="M530" s="220">
        <f>'PO analyseblad'!L523</f>
        <v>0.7</v>
      </c>
      <c r="N530" s="221">
        <f>'PO analyseblad'!M523</f>
        <v>0</v>
      </c>
      <c r="O530" s="203"/>
      <c r="P530" s="218">
        <f>'PO analyseblad'!N523</f>
        <v>0</v>
      </c>
      <c r="Q530" s="222" t="b">
        <f>'PO analyseblad'!O523</f>
        <v>0</v>
      </c>
      <c r="R530" s="222">
        <f>'PO analyseblad'!P523</f>
        <v>0.3</v>
      </c>
      <c r="S530" s="223">
        <f>'PO analyseblad'!Q523</f>
        <v>0</v>
      </c>
      <c r="T530" s="224"/>
      <c r="U530" s="225">
        <f>'PO analyseblad'!R523</f>
        <v>0</v>
      </c>
      <c r="V530" s="226" t="b">
        <f>'PO analyseblad'!S523</f>
        <v>0</v>
      </c>
      <c r="W530" s="207"/>
      <c r="X530" s="227">
        <f>Invulblad!L525</f>
        <v>0</v>
      </c>
      <c r="Y530" s="228">
        <f>Invulblad!M525</f>
        <v>0</v>
      </c>
      <c r="Z530" s="229">
        <f>Invulblad!N525</f>
        <v>0</v>
      </c>
      <c r="AA530" s="211"/>
      <c r="AB530" s="212">
        <f>Invulblad!O525</f>
        <v>0</v>
      </c>
    </row>
    <row r="531" spans="2:28" s="85" customFormat="1" ht="12.75" customHeight="1" x14ac:dyDescent="0.25">
      <c r="B531" s="213">
        <f>Invulblad!B526</f>
        <v>522</v>
      </c>
      <c r="C531" s="214">
        <f>Invulblad!C526</f>
        <v>0</v>
      </c>
      <c r="D531" s="214">
        <f>Invulblad!D526</f>
        <v>0</v>
      </c>
      <c r="E531" s="215">
        <f>Invulblad!E526</f>
        <v>0</v>
      </c>
      <c r="F531" s="215">
        <f>Invulblad!F526</f>
        <v>0</v>
      </c>
      <c r="G531" s="215">
        <f>Invulblad!G526</f>
        <v>0</v>
      </c>
      <c r="H531" s="216">
        <f>Invulblad!H526</f>
        <v>0</v>
      </c>
      <c r="I531" s="217">
        <f>Invulblad!I526</f>
        <v>0</v>
      </c>
      <c r="J531" s="198"/>
      <c r="K531" s="218">
        <f>'PO analyseblad'!J524</f>
        <v>0</v>
      </c>
      <c r="L531" s="219" t="b">
        <f>'PO analyseblad'!K524</f>
        <v>0</v>
      </c>
      <c r="M531" s="220">
        <f>'PO analyseblad'!L524</f>
        <v>0.7</v>
      </c>
      <c r="N531" s="221">
        <f>'PO analyseblad'!M524</f>
        <v>0</v>
      </c>
      <c r="O531" s="203"/>
      <c r="P531" s="218">
        <f>'PO analyseblad'!N524</f>
        <v>0</v>
      </c>
      <c r="Q531" s="222" t="b">
        <f>'PO analyseblad'!O524</f>
        <v>0</v>
      </c>
      <c r="R531" s="222">
        <f>'PO analyseblad'!P524</f>
        <v>0.3</v>
      </c>
      <c r="S531" s="223">
        <f>'PO analyseblad'!Q524</f>
        <v>0</v>
      </c>
      <c r="T531" s="224"/>
      <c r="U531" s="225">
        <f>'PO analyseblad'!R524</f>
        <v>0</v>
      </c>
      <c r="V531" s="226" t="b">
        <f>'PO analyseblad'!S524</f>
        <v>0</v>
      </c>
      <c r="W531" s="207"/>
      <c r="X531" s="227">
        <f>Invulblad!L526</f>
        <v>0</v>
      </c>
      <c r="Y531" s="228">
        <f>Invulblad!M526</f>
        <v>0</v>
      </c>
      <c r="Z531" s="229">
        <f>Invulblad!N526</f>
        <v>0</v>
      </c>
      <c r="AA531" s="211"/>
      <c r="AB531" s="212">
        <f>Invulblad!O526</f>
        <v>0</v>
      </c>
    </row>
    <row r="532" spans="2:28" s="85" customFormat="1" ht="12.75" customHeight="1" x14ac:dyDescent="0.25">
      <c r="B532" s="213">
        <f>Invulblad!B527</f>
        <v>523</v>
      </c>
      <c r="C532" s="214">
        <f>Invulblad!C527</f>
        <v>0</v>
      </c>
      <c r="D532" s="214">
        <f>Invulblad!D527</f>
        <v>0</v>
      </c>
      <c r="E532" s="215">
        <f>Invulblad!E527</f>
        <v>0</v>
      </c>
      <c r="F532" s="215">
        <f>Invulblad!F527</f>
        <v>0</v>
      </c>
      <c r="G532" s="215">
        <f>Invulblad!G527</f>
        <v>0</v>
      </c>
      <c r="H532" s="216">
        <f>Invulblad!H527</f>
        <v>0</v>
      </c>
      <c r="I532" s="217">
        <f>Invulblad!I527</f>
        <v>0</v>
      </c>
      <c r="J532" s="198"/>
      <c r="K532" s="218">
        <f>'PO analyseblad'!J525</f>
        <v>0</v>
      </c>
      <c r="L532" s="219" t="b">
        <f>'PO analyseblad'!K525</f>
        <v>0</v>
      </c>
      <c r="M532" s="220">
        <f>'PO analyseblad'!L525</f>
        <v>0.7</v>
      </c>
      <c r="N532" s="221">
        <f>'PO analyseblad'!M525</f>
        <v>0</v>
      </c>
      <c r="O532" s="203"/>
      <c r="P532" s="218">
        <f>'PO analyseblad'!N525</f>
        <v>0</v>
      </c>
      <c r="Q532" s="222" t="b">
        <f>'PO analyseblad'!O525</f>
        <v>0</v>
      </c>
      <c r="R532" s="222">
        <f>'PO analyseblad'!P525</f>
        <v>0.3</v>
      </c>
      <c r="S532" s="223">
        <f>'PO analyseblad'!Q525</f>
        <v>0</v>
      </c>
      <c r="T532" s="224"/>
      <c r="U532" s="225">
        <f>'PO analyseblad'!R525</f>
        <v>0</v>
      </c>
      <c r="V532" s="226" t="b">
        <f>'PO analyseblad'!S525</f>
        <v>0</v>
      </c>
      <c r="W532" s="207"/>
      <c r="X532" s="227">
        <f>Invulblad!L527</f>
        <v>0</v>
      </c>
      <c r="Y532" s="228">
        <f>Invulblad!M527</f>
        <v>0</v>
      </c>
      <c r="Z532" s="229">
        <f>Invulblad!N527</f>
        <v>0</v>
      </c>
      <c r="AA532" s="211"/>
      <c r="AB532" s="212">
        <f>Invulblad!O527</f>
        <v>0</v>
      </c>
    </row>
    <row r="533" spans="2:28" s="85" customFormat="1" ht="12.75" customHeight="1" x14ac:dyDescent="0.25">
      <c r="B533" s="213">
        <f>Invulblad!B528</f>
        <v>524</v>
      </c>
      <c r="C533" s="214">
        <f>Invulblad!C528</f>
        <v>0</v>
      </c>
      <c r="D533" s="214">
        <f>Invulblad!D528</f>
        <v>0</v>
      </c>
      <c r="E533" s="215">
        <f>Invulblad!E528</f>
        <v>0</v>
      </c>
      <c r="F533" s="215">
        <f>Invulblad!F528</f>
        <v>0</v>
      </c>
      <c r="G533" s="215">
        <f>Invulblad!G528</f>
        <v>0</v>
      </c>
      <c r="H533" s="216">
        <f>Invulblad!H528</f>
        <v>0</v>
      </c>
      <c r="I533" s="217">
        <f>Invulblad!I528</f>
        <v>0</v>
      </c>
      <c r="J533" s="198"/>
      <c r="K533" s="218">
        <f>'PO analyseblad'!J526</f>
        <v>0</v>
      </c>
      <c r="L533" s="219" t="b">
        <f>'PO analyseblad'!K526</f>
        <v>0</v>
      </c>
      <c r="M533" s="220">
        <f>'PO analyseblad'!L526</f>
        <v>0.7</v>
      </c>
      <c r="N533" s="221">
        <f>'PO analyseblad'!M526</f>
        <v>0</v>
      </c>
      <c r="O533" s="203"/>
      <c r="P533" s="218">
        <f>'PO analyseblad'!N526</f>
        <v>0</v>
      </c>
      <c r="Q533" s="222" t="b">
        <f>'PO analyseblad'!O526</f>
        <v>0</v>
      </c>
      <c r="R533" s="222">
        <f>'PO analyseblad'!P526</f>
        <v>0.3</v>
      </c>
      <c r="S533" s="223">
        <f>'PO analyseblad'!Q526</f>
        <v>0</v>
      </c>
      <c r="T533" s="224"/>
      <c r="U533" s="225">
        <f>'PO analyseblad'!R526</f>
        <v>0</v>
      </c>
      <c r="V533" s="226" t="b">
        <f>'PO analyseblad'!S526</f>
        <v>0</v>
      </c>
      <c r="W533" s="207"/>
      <c r="X533" s="227">
        <f>Invulblad!L528</f>
        <v>0</v>
      </c>
      <c r="Y533" s="228">
        <f>Invulblad!M528</f>
        <v>0</v>
      </c>
      <c r="Z533" s="229">
        <f>Invulblad!N528</f>
        <v>0</v>
      </c>
      <c r="AA533" s="211"/>
      <c r="AB533" s="212">
        <f>Invulblad!O528</f>
        <v>0</v>
      </c>
    </row>
    <row r="534" spans="2:28" s="85" customFormat="1" ht="12.75" customHeight="1" x14ac:dyDescent="0.25">
      <c r="B534" s="213">
        <f>Invulblad!B529</f>
        <v>525</v>
      </c>
      <c r="C534" s="214">
        <f>Invulblad!C529</f>
        <v>0</v>
      </c>
      <c r="D534" s="214">
        <f>Invulblad!D529</f>
        <v>0</v>
      </c>
      <c r="E534" s="215">
        <f>Invulblad!E529</f>
        <v>0</v>
      </c>
      <c r="F534" s="215">
        <f>Invulblad!F529</f>
        <v>0</v>
      </c>
      <c r="G534" s="215">
        <f>Invulblad!G529</f>
        <v>0</v>
      </c>
      <c r="H534" s="216">
        <f>Invulblad!H529</f>
        <v>0</v>
      </c>
      <c r="I534" s="217">
        <f>Invulblad!I529</f>
        <v>0</v>
      </c>
      <c r="J534" s="198"/>
      <c r="K534" s="218">
        <f>'PO analyseblad'!J527</f>
        <v>0</v>
      </c>
      <c r="L534" s="219" t="b">
        <f>'PO analyseblad'!K527</f>
        <v>0</v>
      </c>
      <c r="M534" s="220">
        <f>'PO analyseblad'!L527</f>
        <v>0.7</v>
      </c>
      <c r="N534" s="221">
        <f>'PO analyseblad'!M527</f>
        <v>0</v>
      </c>
      <c r="O534" s="203"/>
      <c r="P534" s="218">
        <f>'PO analyseblad'!N527</f>
        <v>0</v>
      </c>
      <c r="Q534" s="222" t="b">
        <f>'PO analyseblad'!O527</f>
        <v>0</v>
      </c>
      <c r="R534" s="222">
        <f>'PO analyseblad'!P527</f>
        <v>0.3</v>
      </c>
      <c r="S534" s="223">
        <f>'PO analyseblad'!Q527</f>
        <v>0</v>
      </c>
      <c r="T534" s="224"/>
      <c r="U534" s="225">
        <f>'PO analyseblad'!R527</f>
        <v>0</v>
      </c>
      <c r="V534" s="226" t="b">
        <f>'PO analyseblad'!S527</f>
        <v>0</v>
      </c>
      <c r="W534" s="207"/>
      <c r="X534" s="227">
        <f>Invulblad!L529</f>
        <v>0</v>
      </c>
      <c r="Y534" s="228">
        <f>Invulblad!M529</f>
        <v>0</v>
      </c>
      <c r="Z534" s="229">
        <f>Invulblad!N529</f>
        <v>0</v>
      </c>
      <c r="AA534" s="211"/>
      <c r="AB534" s="212">
        <f>Invulblad!O529</f>
        <v>0</v>
      </c>
    </row>
    <row r="535" spans="2:28" s="85" customFormat="1" ht="12.75" customHeight="1" x14ac:dyDescent="0.25">
      <c r="B535" s="213">
        <f>Invulblad!B530</f>
        <v>526</v>
      </c>
      <c r="C535" s="214">
        <f>Invulblad!C530</f>
        <v>0</v>
      </c>
      <c r="D535" s="214">
        <f>Invulblad!D530</f>
        <v>0</v>
      </c>
      <c r="E535" s="215">
        <f>Invulblad!E530</f>
        <v>0</v>
      </c>
      <c r="F535" s="215">
        <f>Invulblad!F530</f>
        <v>0</v>
      </c>
      <c r="G535" s="215">
        <f>Invulblad!G530</f>
        <v>0</v>
      </c>
      <c r="H535" s="216">
        <f>Invulblad!H530</f>
        <v>0</v>
      </c>
      <c r="I535" s="217">
        <f>Invulblad!I530</f>
        <v>0</v>
      </c>
      <c r="J535" s="198"/>
      <c r="K535" s="218">
        <f>'PO analyseblad'!J528</f>
        <v>0</v>
      </c>
      <c r="L535" s="219" t="b">
        <f>'PO analyseblad'!K528</f>
        <v>0</v>
      </c>
      <c r="M535" s="220">
        <f>'PO analyseblad'!L528</f>
        <v>0.7</v>
      </c>
      <c r="N535" s="221">
        <f>'PO analyseblad'!M528</f>
        <v>0</v>
      </c>
      <c r="O535" s="203"/>
      <c r="P535" s="218">
        <f>'PO analyseblad'!N528</f>
        <v>0</v>
      </c>
      <c r="Q535" s="222" t="b">
        <f>'PO analyseblad'!O528</f>
        <v>0</v>
      </c>
      <c r="R535" s="222">
        <f>'PO analyseblad'!P528</f>
        <v>0.3</v>
      </c>
      <c r="S535" s="223">
        <f>'PO analyseblad'!Q528</f>
        <v>0</v>
      </c>
      <c r="T535" s="224"/>
      <c r="U535" s="225">
        <f>'PO analyseblad'!R528</f>
        <v>0</v>
      </c>
      <c r="V535" s="226" t="b">
        <f>'PO analyseblad'!S528</f>
        <v>0</v>
      </c>
      <c r="W535" s="207"/>
      <c r="X535" s="227">
        <f>Invulblad!L530</f>
        <v>0</v>
      </c>
      <c r="Y535" s="228">
        <f>Invulblad!M530</f>
        <v>0</v>
      </c>
      <c r="Z535" s="229">
        <f>Invulblad!N530</f>
        <v>0</v>
      </c>
      <c r="AA535" s="211"/>
      <c r="AB535" s="212">
        <f>Invulblad!O530</f>
        <v>0</v>
      </c>
    </row>
    <row r="536" spans="2:28" s="85" customFormat="1" ht="12.75" customHeight="1" x14ac:dyDescent="0.25">
      <c r="B536" s="213">
        <f>Invulblad!B531</f>
        <v>527</v>
      </c>
      <c r="C536" s="214">
        <f>Invulblad!C531</f>
        <v>0</v>
      </c>
      <c r="D536" s="214">
        <f>Invulblad!D531</f>
        <v>0</v>
      </c>
      <c r="E536" s="215">
        <f>Invulblad!E531</f>
        <v>0</v>
      </c>
      <c r="F536" s="215">
        <f>Invulblad!F531</f>
        <v>0</v>
      </c>
      <c r="G536" s="215">
        <f>Invulblad!G531</f>
        <v>0</v>
      </c>
      <c r="H536" s="216">
        <f>Invulblad!H531</f>
        <v>0</v>
      </c>
      <c r="I536" s="217">
        <f>Invulblad!I531</f>
        <v>0</v>
      </c>
      <c r="J536" s="198"/>
      <c r="K536" s="218">
        <f>'PO analyseblad'!J529</f>
        <v>0</v>
      </c>
      <c r="L536" s="219" t="b">
        <f>'PO analyseblad'!K529</f>
        <v>0</v>
      </c>
      <c r="M536" s="220">
        <f>'PO analyseblad'!L529</f>
        <v>0.7</v>
      </c>
      <c r="N536" s="221">
        <f>'PO analyseblad'!M529</f>
        <v>0</v>
      </c>
      <c r="O536" s="203"/>
      <c r="P536" s="218">
        <f>'PO analyseblad'!N529</f>
        <v>0</v>
      </c>
      <c r="Q536" s="222" t="b">
        <f>'PO analyseblad'!O529</f>
        <v>0</v>
      </c>
      <c r="R536" s="222">
        <f>'PO analyseblad'!P529</f>
        <v>0.3</v>
      </c>
      <c r="S536" s="223">
        <f>'PO analyseblad'!Q529</f>
        <v>0</v>
      </c>
      <c r="T536" s="224"/>
      <c r="U536" s="225">
        <f>'PO analyseblad'!R529</f>
        <v>0</v>
      </c>
      <c r="V536" s="226" t="b">
        <f>'PO analyseblad'!S529</f>
        <v>0</v>
      </c>
      <c r="W536" s="207"/>
      <c r="X536" s="227">
        <f>Invulblad!L531</f>
        <v>0</v>
      </c>
      <c r="Y536" s="228">
        <f>Invulblad!M531</f>
        <v>0</v>
      </c>
      <c r="Z536" s="229">
        <f>Invulblad!N531</f>
        <v>0</v>
      </c>
      <c r="AA536" s="211"/>
      <c r="AB536" s="212">
        <f>Invulblad!O531</f>
        <v>0</v>
      </c>
    </row>
    <row r="537" spans="2:28" s="85" customFormat="1" ht="12.75" customHeight="1" x14ac:dyDescent="0.25">
      <c r="B537" s="213">
        <f>Invulblad!B532</f>
        <v>528</v>
      </c>
      <c r="C537" s="214">
        <f>Invulblad!C532</f>
        <v>0</v>
      </c>
      <c r="D537" s="214">
        <f>Invulblad!D532</f>
        <v>0</v>
      </c>
      <c r="E537" s="215">
        <f>Invulblad!E532</f>
        <v>0</v>
      </c>
      <c r="F537" s="215">
        <f>Invulblad!F532</f>
        <v>0</v>
      </c>
      <c r="G537" s="215">
        <f>Invulblad!G532</f>
        <v>0</v>
      </c>
      <c r="H537" s="216">
        <f>Invulblad!H532</f>
        <v>0</v>
      </c>
      <c r="I537" s="217">
        <f>Invulblad!I532</f>
        <v>0</v>
      </c>
      <c r="J537" s="198"/>
      <c r="K537" s="218">
        <f>'PO analyseblad'!J530</f>
        <v>0</v>
      </c>
      <c r="L537" s="219" t="b">
        <f>'PO analyseblad'!K530</f>
        <v>0</v>
      </c>
      <c r="M537" s="220">
        <f>'PO analyseblad'!L530</f>
        <v>0.7</v>
      </c>
      <c r="N537" s="221">
        <f>'PO analyseblad'!M530</f>
        <v>0</v>
      </c>
      <c r="O537" s="203"/>
      <c r="P537" s="218">
        <f>'PO analyseblad'!N530</f>
        <v>0</v>
      </c>
      <c r="Q537" s="222" t="b">
        <f>'PO analyseblad'!O530</f>
        <v>0</v>
      </c>
      <c r="R537" s="222">
        <f>'PO analyseblad'!P530</f>
        <v>0.3</v>
      </c>
      <c r="S537" s="223">
        <f>'PO analyseblad'!Q530</f>
        <v>0</v>
      </c>
      <c r="T537" s="224"/>
      <c r="U537" s="225">
        <f>'PO analyseblad'!R530</f>
        <v>0</v>
      </c>
      <c r="V537" s="226" t="b">
        <f>'PO analyseblad'!S530</f>
        <v>0</v>
      </c>
      <c r="W537" s="207"/>
      <c r="X537" s="227">
        <f>Invulblad!L532</f>
        <v>0</v>
      </c>
      <c r="Y537" s="228">
        <f>Invulblad!M532</f>
        <v>0</v>
      </c>
      <c r="Z537" s="229">
        <f>Invulblad!N532</f>
        <v>0</v>
      </c>
      <c r="AA537" s="211"/>
      <c r="AB537" s="212">
        <f>Invulblad!O532</f>
        <v>0</v>
      </c>
    </row>
    <row r="538" spans="2:28" s="85" customFormat="1" ht="12.75" customHeight="1" x14ac:dyDescent="0.25">
      <c r="B538" s="213">
        <f>Invulblad!B533</f>
        <v>529</v>
      </c>
      <c r="C538" s="214">
        <f>Invulblad!C533</f>
        <v>0</v>
      </c>
      <c r="D538" s="214">
        <f>Invulblad!D533</f>
        <v>0</v>
      </c>
      <c r="E538" s="215">
        <f>Invulblad!E533</f>
        <v>0</v>
      </c>
      <c r="F538" s="215">
        <f>Invulblad!F533</f>
        <v>0</v>
      </c>
      <c r="G538" s="215">
        <f>Invulblad!G533</f>
        <v>0</v>
      </c>
      <c r="H538" s="216">
        <f>Invulblad!H533</f>
        <v>0</v>
      </c>
      <c r="I538" s="217">
        <f>Invulblad!I533</f>
        <v>0</v>
      </c>
      <c r="J538" s="198"/>
      <c r="K538" s="218">
        <f>'PO analyseblad'!J531</f>
        <v>0</v>
      </c>
      <c r="L538" s="219" t="b">
        <f>'PO analyseblad'!K531</f>
        <v>0</v>
      </c>
      <c r="M538" s="220">
        <f>'PO analyseblad'!L531</f>
        <v>0.7</v>
      </c>
      <c r="N538" s="221">
        <f>'PO analyseblad'!M531</f>
        <v>0</v>
      </c>
      <c r="O538" s="203"/>
      <c r="P538" s="218">
        <f>'PO analyseblad'!N531</f>
        <v>0</v>
      </c>
      <c r="Q538" s="222" t="b">
        <f>'PO analyseblad'!O531</f>
        <v>0</v>
      </c>
      <c r="R538" s="222">
        <f>'PO analyseblad'!P531</f>
        <v>0.3</v>
      </c>
      <c r="S538" s="223">
        <f>'PO analyseblad'!Q531</f>
        <v>0</v>
      </c>
      <c r="T538" s="224"/>
      <c r="U538" s="225">
        <f>'PO analyseblad'!R531</f>
        <v>0</v>
      </c>
      <c r="V538" s="226" t="b">
        <f>'PO analyseblad'!S531</f>
        <v>0</v>
      </c>
      <c r="W538" s="207"/>
      <c r="X538" s="227">
        <f>Invulblad!L533</f>
        <v>0</v>
      </c>
      <c r="Y538" s="228">
        <f>Invulblad!M533</f>
        <v>0</v>
      </c>
      <c r="Z538" s="229">
        <f>Invulblad!N533</f>
        <v>0</v>
      </c>
      <c r="AA538" s="211"/>
      <c r="AB538" s="212">
        <f>Invulblad!O533</f>
        <v>0</v>
      </c>
    </row>
    <row r="539" spans="2:28" s="85" customFormat="1" ht="12.75" customHeight="1" x14ac:dyDescent="0.25">
      <c r="B539" s="213">
        <f>Invulblad!B534</f>
        <v>530</v>
      </c>
      <c r="C539" s="214">
        <f>Invulblad!C534</f>
        <v>0</v>
      </c>
      <c r="D539" s="214">
        <f>Invulblad!D534</f>
        <v>0</v>
      </c>
      <c r="E539" s="215">
        <f>Invulblad!E534</f>
        <v>0</v>
      </c>
      <c r="F539" s="215">
        <f>Invulblad!F534</f>
        <v>0</v>
      </c>
      <c r="G539" s="215">
        <f>Invulblad!G534</f>
        <v>0</v>
      </c>
      <c r="H539" s="216">
        <f>Invulblad!H534</f>
        <v>0</v>
      </c>
      <c r="I539" s="217">
        <f>Invulblad!I534</f>
        <v>0</v>
      </c>
      <c r="J539" s="198"/>
      <c r="K539" s="218">
        <f>'PO analyseblad'!J532</f>
        <v>0</v>
      </c>
      <c r="L539" s="219" t="b">
        <f>'PO analyseblad'!K532</f>
        <v>0</v>
      </c>
      <c r="M539" s="220">
        <f>'PO analyseblad'!L532</f>
        <v>0.7</v>
      </c>
      <c r="N539" s="221">
        <f>'PO analyseblad'!M532</f>
        <v>0</v>
      </c>
      <c r="O539" s="203"/>
      <c r="P539" s="218">
        <f>'PO analyseblad'!N532</f>
        <v>0</v>
      </c>
      <c r="Q539" s="222" t="b">
        <f>'PO analyseblad'!O532</f>
        <v>0</v>
      </c>
      <c r="R539" s="222">
        <f>'PO analyseblad'!P532</f>
        <v>0.3</v>
      </c>
      <c r="S539" s="223">
        <f>'PO analyseblad'!Q532</f>
        <v>0</v>
      </c>
      <c r="T539" s="224"/>
      <c r="U539" s="225">
        <f>'PO analyseblad'!R532</f>
        <v>0</v>
      </c>
      <c r="V539" s="226" t="b">
        <f>'PO analyseblad'!S532</f>
        <v>0</v>
      </c>
      <c r="W539" s="207"/>
      <c r="X539" s="227">
        <f>Invulblad!L534</f>
        <v>0</v>
      </c>
      <c r="Y539" s="228">
        <f>Invulblad!M534</f>
        <v>0</v>
      </c>
      <c r="Z539" s="229">
        <f>Invulblad!N534</f>
        <v>0</v>
      </c>
      <c r="AA539" s="211"/>
      <c r="AB539" s="212">
        <f>Invulblad!O534</f>
        <v>0</v>
      </c>
    </row>
    <row r="540" spans="2:28" s="85" customFormat="1" ht="12.75" customHeight="1" x14ac:dyDescent="0.25">
      <c r="B540" s="213">
        <f>Invulblad!B535</f>
        <v>531</v>
      </c>
      <c r="C540" s="214">
        <f>Invulblad!C535</f>
        <v>0</v>
      </c>
      <c r="D540" s="214">
        <f>Invulblad!D535</f>
        <v>0</v>
      </c>
      <c r="E540" s="215">
        <f>Invulblad!E535</f>
        <v>0</v>
      </c>
      <c r="F540" s="215">
        <f>Invulblad!F535</f>
        <v>0</v>
      </c>
      <c r="G540" s="215">
        <f>Invulblad!G535</f>
        <v>0</v>
      </c>
      <c r="H540" s="216">
        <f>Invulblad!H535</f>
        <v>0</v>
      </c>
      <c r="I540" s="217">
        <f>Invulblad!I535</f>
        <v>0</v>
      </c>
      <c r="J540" s="198"/>
      <c r="K540" s="218">
        <f>'PO analyseblad'!J533</f>
        <v>0</v>
      </c>
      <c r="L540" s="219" t="b">
        <f>'PO analyseblad'!K533</f>
        <v>0</v>
      </c>
      <c r="M540" s="220">
        <f>'PO analyseblad'!L533</f>
        <v>0.7</v>
      </c>
      <c r="N540" s="221">
        <f>'PO analyseblad'!M533</f>
        <v>0</v>
      </c>
      <c r="O540" s="203"/>
      <c r="P540" s="218">
        <f>'PO analyseblad'!N533</f>
        <v>0</v>
      </c>
      <c r="Q540" s="222" t="b">
        <f>'PO analyseblad'!O533</f>
        <v>0</v>
      </c>
      <c r="R540" s="222">
        <f>'PO analyseblad'!P533</f>
        <v>0.3</v>
      </c>
      <c r="S540" s="223">
        <f>'PO analyseblad'!Q533</f>
        <v>0</v>
      </c>
      <c r="T540" s="224"/>
      <c r="U540" s="225">
        <f>'PO analyseblad'!R533</f>
        <v>0</v>
      </c>
      <c r="V540" s="226" t="b">
        <f>'PO analyseblad'!S533</f>
        <v>0</v>
      </c>
      <c r="W540" s="207"/>
      <c r="X540" s="227">
        <f>Invulblad!L535</f>
        <v>0</v>
      </c>
      <c r="Y540" s="228">
        <f>Invulblad!M535</f>
        <v>0</v>
      </c>
      <c r="Z540" s="229">
        <f>Invulblad!N535</f>
        <v>0</v>
      </c>
      <c r="AA540" s="211"/>
      <c r="AB540" s="212">
        <f>Invulblad!O535</f>
        <v>0</v>
      </c>
    </row>
    <row r="541" spans="2:28" s="85" customFormat="1" ht="12.75" customHeight="1" x14ac:dyDescent="0.25">
      <c r="B541" s="213">
        <f>Invulblad!B536</f>
        <v>532</v>
      </c>
      <c r="C541" s="214">
        <f>Invulblad!C536</f>
        <v>0</v>
      </c>
      <c r="D541" s="214">
        <f>Invulblad!D536</f>
        <v>0</v>
      </c>
      <c r="E541" s="215">
        <f>Invulblad!E536</f>
        <v>0</v>
      </c>
      <c r="F541" s="215">
        <f>Invulblad!F536</f>
        <v>0</v>
      </c>
      <c r="G541" s="215">
        <f>Invulblad!G536</f>
        <v>0</v>
      </c>
      <c r="H541" s="216">
        <f>Invulblad!H536</f>
        <v>0</v>
      </c>
      <c r="I541" s="217">
        <f>Invulblad!I536</f>
        <v>0</v>
      </c>
      <c r="J541" s="198"/>
      <c r="K541" s="218">
        <f>'PO analyseblad'!J534</f>
        <v>0</v>
      </c>
      <c r="L541" s="219" t="b">
        <f>'PO analyseblad'!K534</f>
        <v>0</v>
      </c>
      <c r="M541" s="220">
        <f>'PO analyseblad'!L534</f>
        <v>0.7</v>
      </c>
      <c r="N541" s="221">
        <f>'PO analyseblad'!M534</f>
        <v>0</v>
      </c>
      <c r="O541" s="203"/>
      <c r="P541" s="218">
        <f>'PO analyseblad'!N534</f>
        <v>0</v>
      </c>
      <c r="Q541" s="222" t="b">
        <f>'PO analyseblad'!O534</f>
        <v>0</v>
      </c>
      <c r="R541" s="222">
        <f>'PO analyseblad'!P534</f>
        <v>0.3</v>
      </c>
      <c r="S541" s="223">
        <f>'PO analyseblad'!Q534</f>
        <v>0</v>
      </c>
      <c r="T541" s="224"/>
      <c r="U541" s="225">
        <f>'PO analyseblad'!R534</f>
        <v>0</v>
      </c>
      <c r="V541" s="226" t="b">
        <f>'PO analyseblad'!S534</f>
        <v>0</v>
      </c>
      <c r="W541" s="207"/>
      <c r="X541" s="227">
        <f>Invulblad!L536</f>
        <v>0</v>
      </c>
      <c r="Y541" s="228">
        <f>Invulblad!M536</f>
        <v>0</v>
      </c>
      <c r="Z541" s="229">
        <f>Invulblad!N536</f>
        <v>0</v>
      </c>
      <c r="AA541" s="211"/>
      <c r="AB541" s="212">
        <f>Invulblad!O536</f>
        <v>0</v>
      </c>
    </row>
    <row r="542" spans="2:28" s="85" customFormat="1" ht="12.75" customHeight="1" x14ac:dyDescent="0.25">
      <c r="B542" s="213">
        <f>Invulblad!B537</f>
        <v>533</v>
      </c>
      <c r="C542" s="214">
        <f>Invulblad!C537</f>
        <v>0</v>
      </c>
      <c r="D542" s="214">
        <f>Invulblad!D537</f>
        <v>0</v>
      </c>
      <c r="E542" s="215">
        <f>Invulblad!E537</f>
        <v>0</v>
      </c>
      <c r="F542" s="215">
        <f>Invulblad!F537</f>
        <v>0</v>
      </c>
      <c r="G542" s="215">
        <f>Invulblad!G537</f>
        <v>0</v>
      </c>
      <c r="H542" s="216">
        <f>Invulblad!H537</f>
        <v>0</v>
      </c>
      <c r="I542" s="217">
        <f>Invulblad!I537</f>
        <v>0</v>
      </c>
      <c r="J542" s="198"/>
      <c r="K542" s="218">
        <f>'PO analyseblad'!J535</f>
        <v>0</v>
      </c>
      <c r="L542" s="219" t="b">
        <f>'PO analyseblad'!K535</f>
        <v>0</v>
      </c>
      <c r="M542" s="220">
        <f>'PO analyseblad'!L535</f>
        <v>0.7</v>
      </c>
      <c r="N542" s="221">
        <f>'PO analyseblad'!M535</f>
        <v>0</v>
      </c>
      <c r="O542" s="203"/>
      <c r="P542" s="218">
        <f>'PO analyseblad'!N535</f>
        <v>0</v>
      </c>
      <c r="Q542" s="222" t="b">
        <f>'PO analyseblad'!O535</f>
        <v>0</v>
      </c>
      <c r="R542" s="222">
        <f>'PO analyseblad'!P535</f>
        <v>0.3</v>
      </c>
      <c r="S542" s="223">
        <f>'PO analyseblad'!Q535</f>
        <v>0</v>
      </c>
      <c r="T542" s="224"/>
      <c r="U542" s="225">
        <f>'PO analyseblad'!R535</f>
        <v>0</v>
      </c>
      <c r="V542" s="226" t="b">
        <f>'PO analyseblad'!S535</f>
        <v>0</v>
      </c>
      <c r="W542" s="207"/>
      <c r="X542" s="227">
        <f>Invulblad!L537</f>
        <v>0</v>
      </c>
      <c r="Y542" s="228">
        <f>Invulblad!M537</f>
        <v>0</v>
      </c>
      <c r="Z542" s="229">
        <f>Invulblad!N537</f>
        <v>0</v>
      </c>
      <c r="AA542" s="211"/>
      <c r="AB542" s="212">
        <f>Invulblad!O537</f>
        <v>0</v>
      </c>
    </row>
    <row r="543" spans="2:28" s="85" customFormat="1" ht="12.75" customHeight="1" x14ac:dyDescent="0.25">
      <c r="B543" s="213">
        <f>Invulblad!B538</f>
        <v>534</v>
      </c>
      <c r="C543" s="214">
        <f>Invulblad!C538</f>
        <v>0</v>
      </c>
      <c r="D543" s="214">
        <f>Invulblad!D538</f>
        <v>0</v>
      </c>
      <c r="E543" s="215">
        <f>Invulblad!E538</f>
        <v>0</v>
      </c>
      <c r="F543" s="215">
        <f>Invulblad!F538</f>
        <v>0</v>
      </c>
      <c r="G543" s="215">
        <f>Invulblad!G538</f>
        <v>0</v>
      </c>
      <c r="H543" s="216">
        <f>Invulblad!H538</f>
        <v>0</v>
      </c>
      <c r="I543" s="217">
        <f>Invulblad!I538</f>
        <v>0</v>
      </c>
      <c r="J543" s="198"/>
      <c r="K543" s="218">
        <f>'PO analyseblad'!J536</f>
        <v>0</v>
      </c>
      <c r="L543" s="219" t="b">
        <f>'PO analyseblad'!K536</f>
        <v>0</v>
      </c>
      <c r="M543" s="220">
        <f>'PO analyseblad'!L536</f>
        <v>0.7</v>
      </c>
      <c r="N543" s="221">
        <f>'PO analyseblad'!M536</f>
        <v>0</v>
      </c>
      <c r="O543" s="203"/>
      <c r="P543" s="218">
        <f>'PO analyseblad'!N536</f>
        <v>0</v>
      </c>
      <c r="Q543" s="222" t="b">
        <f>'PO analyseblad'!O536</f>
        <v>0</v>
      </c>
      <c r="R543" s="222">
        <f>'PO analyseblad'!P536</f>
        <v>0.3</v>
      </c>
      <c r="S543" s="223">
        <f>'PO analyseblad'!Q536</f>
        <v>0</v>
      </c>
      <c r="T543" s="224"/>
      <c r="U543" s="225">
        <f>'PO analyseblad'!R536</f>
        <v>0</v>
      </c>
      <c r="V543" s="226" t="b">
        <f>'PO analyseblad'!S536</f>
        <v>0</v>
      </c>
      <c r="W543" s="207"/>
      <c r="X543" s="227">
        <f>Invulblad!L538</f>
        <v>0</v>
      </c>
      <c r="Y543" s="228">
        <f>Invulblad!M538</f>
        <v>0</v>
      </c>
      <c r="Z543" s="229">
        <f>Invulblad!N538</f>
        <v>0</v>
      </c>
      <c r="AA543" s="211"/>
      <c r="AB543" s="212">
        <f>Invulblad!O538</f>
        <v>0</v>
      </c>
    </row>
    <row r="544" spans="2:28" s="85" customFormat="1" ht="12.75" customHeight="1" x14ac:dyDescent="0.25">
      <c r="B544" s="213">
        <f>Invulblad!B539</f>
        <v>535</v>
      </c>
      <c r="C544" s="214">
        <f>Invulblad!C539</f>
        <v>0</v>
      </c>
      <c r="D544" s="214">
        <f>Invulblad!D539</f>
        <v>0</v>
      </c>
      <c r="E544" s="215">
        <f>Invulblad!E539</f>
        <v>0</v>
      </c>
      <c r="F544" s="215">
        <f>Invulblad!F539</f>
        <v>0</v>
      </c>
      <c r="G544" s="215">
        <f>Invulblad!G539</f>
        <v>0</v>
      </c>
      <c r="H544" s="216">
        <f>Invulblad!H539</f>
        <v>0</v>
      </c>
      <c r="I544" s="217">
        <f>Invulblad!I539</f>
        <v>0</v>
      </c>
      <c r="J544" s="198"/>
      <c r="K544" s="218">
        <f>'PO analyseblad'!J537</f>
        <v>0</v>
      </c>
      <c r="L544" s="219" t="b">
        <f>'PO analyseblad'!K537</f>
        <v>0</v>
      </c>
      <c r="M544" s="220">
        <f>'PO analyseblad'!L537</f>
        <v>0.7</v>
      </c>
      <c r="N544" s="221">
        <f>'PO analyseblad'!M537</f>
        <v>0</v>
      </c>
      <c r="O544" s="203"/>
      <c r="P544" s="218">
        <f>'PO analyseblad'!N537</f>
        <v>0</v>
      </c>
      <c r="Q544" s="222" t="b">
        <f>'PO analyseblad'!O537</f>
        <v>0</v>
      </c>
      <c r="R544" s="222">
        <f>'PO analyseblad'!P537</f>
        <v>0.3</v>
      </c>
      <c r="S544" s="223">
        <f>'PO analyseblad'!Q537</f>
        <v>0</v>
      </c>
      <c r="T544" s="224"/>
      <c r="U544" s="225">
        <f>'PO analyseblad'!R537</f>
        <v>0</v>
      </c>
      <c r="V544" s="226" t="b">
        <f>'PO analyseblad'!S537</f>
        <v>0</v>
      </c>
      <c r="W544" s="207"/>
      <c r="X544" s="227">
        <f>Invulblad!L539</f>
        <v>0</v>
      </c>
      <c r="Y544" s="228">
        <f>Invulblad!M539</f>
        <v>0</v>
      </c>
      <c r="Z544" s="229">
        <f>Invulblad!N539</f>
        <v>0</v>
      </c>
      <c r="AA544" s="211"/>
      <c r="AB544" s="212">
        <f>Invulblad!O539</f>
        <v>0</v>
      </c>
    </row>
    <row r="545" spans="2:28" s="85" customFormat="1" ht="12.75" customHeight="1" x14ac:dyDescent="0.25">
      <c r="B545" s="213">
        <f>Invulblad!B540</f>
        <v>536</v>
      </c>
      <c r="C545" s="214">
        <f>Invulblad!C540</f>
        <v>0</v>
      </c>
      <c r="D545" s="214">
        <f>Invulblad!D540</f>
        <v>0</v>
      </c>
      <c r="E545" s="215">
        <f>Invulblad!E540</f>
        <v>0</v>
      </c>
      <c r="F545" s="215">
        <f>Invulblad!F540</f>
        <v>0</v>
      </c>
      <c r="G545" s="215">
        <f>Invulblad!G540</f>
        <v>0</v>
      </c>
      <c r="H545" s="216">
        <f>Invulblad!H540</f>
        <v>0</v>
      </c>
      <c r="I545" s="217">
        <f>Invulblad!I540</f>
        <v>0</v>
      </c>
      <c r="J545" s="198"/>
      <c r="K545" s="218">
        <f>'PO analyseblad'!J538</f>
        <v>0</v>
      </c>
      <c r="L545" s="219" t="b">
        <f>'PO analyseblad'!K538</f>
        <v>0</v>
      </c>
      <c r="M545" s="220">
        <f>'PO analyseblad'!L538</f>
        <v>0.7</v>
      </c>
      <c r="N545" s="221">
        <f>'PO analyseblad'!M538</f>
        <v>0</v>
      </c>
      <c r="O545" s="203"/>
      <c r="P545" s="218">
        <f>'PO analyseblad'!N538</f>
        <v>0</v>
      </c>
      <c r="Q545" s="222" t="b">
        <f>'PO analyseblad'!O538</f>
        <v>0</v>
      </c>
      <c r="R545" s="222">
        <f>'PO analyseblad'!P538</f>
        <v>0.3</v>
      </c>
      <c r="S545" s="223">
        <f>'PO analyseblad'!Q538</f>
        <v>0</v>
      </c>
      <c r="T545" s="224"/>
      <c r="U545" s="225">
        <f>'PO analyseblad'!R538</f>
        <v>0</v>
      </c>
      <c r="V545" s="226" t="b">
        <f>'PO analyseblad'!S538</f>
        <v>0</v>
      </c>
      <c r="W545" s="207"/>
      <c r="X545" s="227">
        <f>Invulblad!L540</f>
        <v>0</v>
      </c>
      <c r="Y545" s="228">
        <f>Invulblad!M540</f>
        <v>0</v>
      </c>
      <c r="Z545" s="229">
        <f>Invulblad!N540</f>
        <v>0</v>
      </c>
      <c r="AA545" s="211"/>
      <c r="AB545" s="212">
        <f>Invulblad!O540</f>
        <v>0</v>
      </c>
    </row>
    <row r="546" spans="2:28" s="85" customFormat="1" ht="12.75" customHeight="1" x14ac:dyDescent="0.25">
      <c r="B546" s="213">
        <f>Invulblad!B541</f>
        <v>537</v>
      </c>
      <c r="C546" s="214">
        <f>Invulblad!C541</f>
        <v>0</v>
      </c>
      <c r="D546" s="214">
        <f>Invulblad!D541</f>
        <v>0</v>
      </c>
      <c r="E546" s="215">
        <f>Invulblad!E541</f>
        <v>0</v>
      </c>
      <c r="F546" s="215">
        <f>Invulblad!F541</f>
        <v>0</v>
      </c>
      <c r="G546" s="215">
        <f>Invulblad!G541</f>
        <v>0</v>
      </c>
      <c r="H546" s="216">
        <f>Invulblad!H541</f>
        <v>0</v>
      </c>
      <c r="I546" s="217">
        <f>Invulblad!I541</f>
        <v>0</v>
      </c>
      <c r="J546" s="198"/>
      <c r="K546" s="218">
        <f>'PO analyseblad'!J539</f>
        <v>0</v>
      </c>
      <c r="L546" s="219" t="b">
        <f>'PO analyseblad'!K539</f>
        <v>0</v>
      </c>
      <c r="M546" s="220">
        <f>'PO analyseblad'!L539</f>
        <v>0.7</v>
      </c>
      <c r="N546" s="221">
        <f>'PO analyseblad'!M539</f>
        <v>0</v>
      </c>
      <c r="O546" s="203"/>
      <c r="P546" s="218">
        <f>'PO analyseblad'!N539</f>
        <v>0</v>
      </c>
      <c r="Q546" s="222" t="b">
        <f>'PO analyseblad'!O539</f>
        <v>0</v>
      </c>
      <c r="R546" s="222">
        <f>'PO analyseblad'!P539</f>
        <v>0.3</v>
      </c>
      <c r="S546" s="223">
        <f>'PO analyseblad'!Q539</f>
        <v>0</v>
      </c>
      <c r="T546" s="224"/>
      <c r="U546" s="225">
        <f>'PO analyseblad'!R539</f>
        <v>0</v>
      </c>
      <c r="V546" s="226" t="b">
        <f>'PO analyseblad'!S539</f>
        <v>0</v>
      </c>
      <c r="W546" s="207"/>
      <c r="X546" s="227">
        <f>Invulblad!L541</f>
        <v>0</v>
      </c>
      <c r="Y546" s="228">
        <f>Invulblad!M541</f>
        <v>0</v>
      </c>
      <c r="Z546" s="229">
        <f>Invulblad!N541</f>
        <v>0</v>
      </c>
      <c r="AA546" s="211"/>
      <c r="AB546" s="212">
        <f>Invulblad!O541</f>
        <v>0</v>
      </c>
    </row>
    <row r="547" spans="2:28" s="85" customFormat="1" ht="12.75" customHeight="1" x14ac:dyDescent="0.25">
      <c r="B547" s="213">
        <f>Invulblad!B542</f>
        <v>538</v>
      </c>
      <c r="C547" s="214">
        <f>Invulblad!C542</f>
        <v>0</v>
      </c>
      <c r="D547" s="214">
        <f>Invulblad!D542</f>
        <v>0</v>
      </c>
      <c r="E547" s="215">
        <f>Invulblad!E542</f>
        <v>0</v>
      </c>
      <c r="F547" s="215">
        <f>Invulblad!F542</f>
        <v>0</v>
      </c>
      <c r="G547" s="215">
        <f>Invulblad!G542</f>
        <v>0</v>
      </c>
      <c r="H547" s="216">
        <f>Invulblad!H542</f>
        <v>0</v>
      </c>
      <c r="I547" s="217">
        <f>Invulblad!I542</f>
        <v>0</v>
      </c>
      <c r="J547" s="198"/>
      <c r="K547" s="218">
        <f>'PO analyseblad'!J540</f>
        <v>0</v>
      </c>
      <c r="L547" s="219" t="b">
        <f>'PO analyseblad'!K540</f>
        <v>0</v>
      </c>
      <c r="M547" s="220">
        <f>'PO analyseblad'!L540</f>
        <v>0.7</v>
      </c>
      <c r="N547" s="221">
        <f>'PO analyseblad'!M540</f>
        <v>0</v>
      </c>
      <c r="O547" s="203"/>
      <c r="P547" s="218">
        <f>'PO analyseblad'!N540</f>
        <v>0</v>
      </c>
      <c r="Q547" s="222" t="b">
        <f>'PO analyseblad'!O540</f>
        <v>0</v>
      </c>
      <c r="R547" s="222">
        <f>'PO analyseblad'!P540</f>
        <v>0.3</v>
      </c>
      <c r="S547" s="223">
        <f>'PO analyseblad'!Q540</f>
        <v>0</v>
      </c>
      <c r="T547" s="224"/>
      <c r="U547" s="225">
        <f>'PO analyseblad'!R540</f>
        <v>0</v>
      </c>
      <c r="V547" s="226" t="b">
        <f>'PO analyseblad'!S540</f>
        <v>0</v>
      </c>
      <c r="W547" s="207"/>
      <c r="X547" s="227">
        <f>Invulblad!L542</f>
        <v>0</v>
      </c>
      <c r="Y547" s="228">
        <f>Invulblad!M542</f>
        <v>0</v>
      </c>
      <c r="Z547" s="229">
        <f>Invulblad!N542</f>
        <v>0</v>
      </c>
      <c r="AA547" s="211"/>
      <c r="AB547" s="212">
        <f>Invulblad!O542</f>
        <v>0</v>
      </c>
    </row>
    <row r="548" spans="2:28" s="85" customFormat="1" ht="12.75" customHeight="1" x14ac:dyDescent="0.25">
      <c r="B548" s="213">
        <f>Invulblad!B543</f>
        <v>539</v>
      </c>
      <c r="C548" s="214">
        <f>Invulblad!C543</f>
        <v>0</v>
      </c>
      <c r="D548" s="214">
        <f>Invulblad!D543</f>
        <v>0</v>
      </c>
      <c r="E548" s="215">
        <f>Invulblad!E543</f>
        <v>0</v>
      </c>
      <c r="F548" s="215">
        <f>Invulblad!F543</f>
        <v>0</v>
      </c>
      <c r="G548" s="215">
        <f>Invulblad!G543</f>
        <v>0</v>
      </c>
      <c r="H548" s="216">
        <f>Invulblad!H543</f>
        <v>0</v>
      </c>
      <c r="I548" s="217">
        <f>Invulblad!I543</f>
        <v>0</v>
      </c>
      <c r="J548" s="198"/>
      <c r="K548" s="218">
        <f>'PO analyseblad'!J541</f>
        <v>0</v>
      </c>
      <c r="L548" s="219" t="b">
        <f>'PO analyseblad'!K541</f>
        <v>0</v>
      </c>
      <c r="M548" s="220">
        <f>'PO analyseblad'!L541</f>
        <v>0.7</v>
      </c>
      <c r="N548" s="221">
        <f>'PO analyseblad'!M541</f>
        <v>0</v>
      </c>
      <c r="O548" s="203"/>
      <c r="P548" s="218">
        <f>'PO analyseblad'!N541</f>
        <v>0</v>
      </c>
      <c r="Q548" s="222" t="b">
        <f>'PO analyseblad'!O541</f>
        <v>0</v>
      </c>
      <c r="R548" s="222">
        <f>'PO analyseblad'!P541</f>
        <v>0.3</v>
      </c>
      <c r="S548" s="223">
        <f>'PO analyseblad'!Q541</f>
        <v>0</v>
      </c>
      <c r="T548" s="224"/>
      <c r="U548" s="225">
        <f>'PO analyseblad'!R541</f>
        <v>0</v>
      </c>
      <c r="V548" s="226" t="b">
        <f>'PO analyseblad'!S541</f>
        <v>0</v>
      </c>
      <c r="W548" s="207"/>
      <c r="X548" s="227">
        <f>Invulblad!L543</f>
        <v>0</v>
      </c>
      <c r="Y548" s="228">
        <f>Invulblad!M543</f>
        <v>0</v>
      </c>
      <c r="Z548" s="229">
        <f>Invulblad!N543</f>
        <v>0</v>
      </c>
      <c r="AA548" s="211"/>
      <c r="AB548" s="212">
        <f>Invulblad!O543</f>
        <v>0</v>
      </c>
    </row>
    <row r="549" spans="2:28" s="85" customFormat="1" ht="12.75" customHeight="1" x14ac:dyDescent="0.25">
      <c r="B549" s="213">
        <f>Invulblad!B544</f>
        <v>540</v>
      </c>
      <c r="C549" s="214">
        <f>Invulblad!C544</f>
        <v>0</v>
      </c>
      <c r="D549" s="214">
        <f>Invulblad!D544</f>
        <v>0</v>
      </c>
      <c r="E549" s="215">
        <f>Invulblad!E544</f>
        <v>0</v>
      </c>
      <c r="F549" s="215">
        <f>Invulblad!F544</f>
        <v>0</v>
      </c>
      <c r="G549" s="215">
        <f>Invulblad!G544</f>
        <v>0</v>
      </c>
      <c r="H549" s="216">
        <f>Invulblad!H544</f>
        <v>0</v>
      </c>
      <c r="I549" s="217">
        <f>Invulblad!I544</f>
        <v>0</v>
      </c>
      <c r="J549" s="198"/>
      <c r="K549" s="218">
        <f>'PO analyseblad'!J542</f>
        <v>0</v>
      </c>
      <c r="L549" s="219" t="b">
        <f>'PO analyseblad'!K542</f>
        <v>0</v>
      </c>
      <c r="M549" s="220">
        <f>'PO analyseblad'!L542</f>
        <v>0.7</v>
      </c>
      <c r="N549" s="221">
        <f>'PO analyseblad'!M542</f>
        <v>0</v>
      </c>
      <c r="O549" s="203"/>
      <c r="P549" s="218">
        <f>'PO analyseblad'!N542</f>
        <v>0</v>
      </c>
      <c r="Q549" s="222" t="b">
        <f>'PO analyseblad'!O542</f>
        <v>0</v>
      </c>
      <c r="R549" s="222">
        <f>'PO analyseblad'!P542</f>
        <v>0.3</v>
      </c>
      <c r="S549" s="223">
        <f>'PO analyseblad'!Q542</f>
        <v>0</v>
      </c>
      <c r="T549" s="224"/>
      <c r="U549" s="225">
        <f>'PO analyseblad'!R542</f>
        <v>0</v>
      </c>
      <c r="V549" s="226" t="b">
        <f>'PO analyseblad'!S542</f>
        <v>0</v>
      </c>
      <c r="W549" s="207"/>
      <c r="X549" s="227">
        <f>Invulblad!L544</f>
        <v>0</v>
      </c>
      <c r="Y549" s="228">
        <f>Invulblad!M544</f>
        <v>0</v>
      </c>
      <c r="Z549" s="229">
        <f>Invulblad!N544</f>
        <v>0</v>
      </c>
      <c r="AA549" s="211"/>
      <c r="AB549" s="212">
        <f>Invulblad!O544</f>
        <v>0</v>
      </c>
    </row>
    <row r="550" spans="2:28" s="85" customFormat="1" ht="12.75" customHeight="1" x14ac:dyDescent="0.25">
      <c r="B550" s="213">
        <f>Invulblad!B545</f>
        <v>541</v>
      </c>
      <c r="C550" s="214">
        <f>Invulblad!C545</f>
        <v>0</v>
      </c>
      <c r="D550" s="214">
        <f>Invulblad!D545</f>
        <v>0</v>
      </c>
      <c r="E550" s="215">
        <f>Invulblad!E545</f>
        <v>0</v>
      </c>
      <c r="F550" s="215">
        <f>Invulblad!F545</f>
        <v>0</v>
      </c>
      <c r="G550" s="215">
        <f>Invulblad!G545</f>
        <v>0</v>
      </c>
      <c r="H550" s="216">
        <f>Invulblad!H545</f>
        <v>0</v>
      </c>
      <c r="I550" s="217">
        <f>Invulblad!I545</f>
        <v>0</v>
      </c>
      <c r="J550" s="198"/>
      <c r="K550" s="218">
        <f>'PO analyseblad'!J543</f>
        <v>0</v>
      </c>
      <c r="L550" s="219" t="b">
        <f>'PO analyseblad'!K543</f>
        <v>0</v>
      </c>
      <c r="M550" s="220">
        <f>'PO analyseblad'!L543</f>
        <v>0.7</v>
      </c>
      <c r="N550" s="221">
        <f>'PO analyseblad'!M543</f>
        <v>0</v>
      </c>
      <c r="O550" s="203"/>
      <c r="P550" s="218">
        <f>'PO analyseblad'!N543</f>
        <v>0</v>
      </c>
      <c r="Q550" s="222" t="b">
        <f>'PO analyseblad'!O543</f>
        <v>0</v>
      </c>
      <c r="R550" s="222">
        <f>'PO analyseblad'!P543</f>
        <v>0.3</v>
      </c>
      <c r="S550" s="223">
        <f>'PO analyseblad'!Q543</f>
        <v>0</v>
      </c>
      <c r="T550" s="224"/>
      <c r="U550" s="225">
        <f>'PO analyseblad'!R543</f>
        <v>0</v>
      </c>
      <c r="V550" s="226" t="b">
        <f>'PO analyseblad'!S543</f>
        <v>0</v>
      </c>
      <c r="W550" s="207"/>
      <c r="X550" s="227">
        <f>Invulblad!L545</f>
        <v>0</v>
      </c>
      <c r="Y550" s="228">
        <f>Invulblad!M545</f>
        <v>0</v>
      </c>
      <c r="Z550" s="229">
        <f>Invulblad!N545</f>
        <v>0</v>
      </c>
      <c r="AA550" s="211"/>
      <c r="AB550" s="212">
        <f>Invulblad!O545</f>
        <v>0</v>
      </c>
    </row>
    <row r="551" spans="2:28" s="85" customFormat="1" ht="12.75" customHeight="1" x14ac:dyDescent="0.25">
      <c r="B551" s="213">
        <f>Invulblad!B546</f>
        <v>542</v>
      </c>
      <c r="C551" s="214">
        <f>Invulblad!C546</f>
        <v>0</v>
      </c>
      <c r="D551" s="214">
        <f>Invulblad!D546</f>
        <v>0</v>
      </c>
      <c r="E551" s="215">
        <f>Invulblad!E546</f>
        <v>0</v>
      </c>
      <c r="F551" s="215">
        <f>Invulblad!F546</f>
        <v>0</v>
      </c>
      <c r="G551" s="215">
        <f>Invulblad!G546</f>
        <v>0</v>
      </c>
      <c r="H551" s="216">
        <f>Invulblad!H546</f>
        <v>0</v>
      </c>
      <c r="I551" s="217">
        <f>Invulblad!I546</f>
        <v>0</v>
      </c>
      <c r="J551" s="198"/>
      <c r="K551" s="218">
        <f>'PO analyseblad'!J544</f>
        <v>0</v>
      </c>
      <c r="L551" s="219" t="b">
        <f>'PO analyseblad'!K544</f>
        <v>0</v>
      </c>
      <c r="M551" s="220">
        <f>'PO analyseblad'!L544</f>
        <v>0.7</v>
      </c>
      <c r="N551" s="221">
        <f>'PO analyseblad'!M544</f>
        <v>0</v>
      </c>
      <c r="O551" s="203"/>
      <c r="P551" s="218">
        <f>'PO analyseblad'!N544</f>
        <v>0</v>
      </c>
      <c r="Q551" s="222" t="b">
        <f>'PO analyseblad'!O544</f>
        <v>0</v>
      </c>
      <c r="R551" s="222">
        <f>'PO analyseblad'!P544</f>
        <v>0.3</v>
      </c>
      <c r="S551" s="223">
        <f>'PO analyseblad'!Q544</f>
        <v>0</v>
      </c>
      <c r="T551" s="224"/>
      <c r="U551" s="225">
        <f>'PO analyseblad'!R544</f>
        <v>0</v>
      </c>
      <c r="V551" s="226" t="b">
        <f>'PO analyseblad'!S544</f>
        <v>0</v>
      </c>
      <c r="W551" s="207"/>
      <c r="X551" s="227">
        <f>Invulblad!L546</f>
        <v>0</v>
      </c>
      <c r="Y551" s="228">
        <f>Invulblad!M546</f>
        <v>0</v>
      </c>
      <c r="Z551" s="229">
        <f>Invulblad!N546</f>
        <v>0</v>
      </c>
      <c r="AA551" s="211"/>
      <c r="AB551" s="212">
        <f>Invulblad!O546</f>
        <v>0</v>
      </c>
    </row>
    <row r="552" spans="2:28" s="85" customFormat="1" ht="12.75" customHeight="1" x14ac:dyDescent="0.25">
      <c r="B552" s="213">
        <f>Invulblad!B547</f>
        <v>543</v>
      </c>
      <c r="C552" s="214">
        <f>Invulblad!C547</f>
        <v>0</v>
      </c>
      <c r="D552" s="214">
        <f>Invulblad!D547</f>
        <v>0</v>
      </c>
      <c r="E552" s="215">
        <f>Invulblad!E547</f>
        <v>0</v>
      </c>
      <c r="F552" s="215">
        <f>Invulblad!F547</f>
        <v>0</v>
      </c>
      <c r="G552" s="215">
        <f>Invulblad!G547</f>
        <v>0</v>
      </c>
      <c r="H552" s="216">
        <f>Invulblad!H547</f>
        <v>0</v>
      </c>
      <c r="I552" s="217">
        <f>Invulblad!I547</f>
        <v>0</v>
      </c>
      <c r="J552" s="198"/>
      <c r="K552" s="218">
        <f>'PO analyseblad'!J545</f>
        <v>0</v>
      </c>
      <c r="L552" s="219" t="b">
        <f>'PO analyseblad'!K545</f>
        <v>0</v>
      </c>
      <c r="M552" s="220">
        <f>'PO analyseblad'!L545</f>
        <v>0.7</v>
      </c>
      <c r="N552" s="221">
        <f>'PO analyseblad'!M545</f>
        <v>0</v>
      </c>
      <c r="O552" s="203"/>
      <c r="P552" s="218">
        <f>'PO analyseblad'!N545</f>
        <v>0</v>
      </c>
      <c r="Q552" s="222" t="b">
        <f>'PO analyseblad'!O545</f>
        <v>0</v>
      </c>
      <c r="R552" s="222">
        <f>'PO analyseblad'!P545</f>
        <v>0.3</v>
      </c>
      <c r="S552" s="223">
        <f>'PO analyseblad'!Q545</f>
        <v>0</v>
      </c>
      <c r="T552" s="224"/>
      <c r="U552" s="225">
        <f>'PO analyseblad'!R545</f>
        <v>0</v>
      </c>
      <c r="V552" s="226" t="b">
        <f>'PO analyseblad'!S545</f>
        <v>0</v>
      </c>
      <c r="W552" s="207"/>
      <c r="X552" s="227">
        <f>Invulblad!L547</f>
        <v>0</v>
      </c>
      <c r="Y552" s="228">
        <f>Invulblad!M547</f>
        <v>0</v>
      </c>
      <c r="Z552" s="229">
        <f>Invulblad!N547</f>
        <v>0</v>
      </c>
      <c r="AA552" s="211"/>
      <c r="AB552" s="212">
        <f>Invulblad!O547</f>
        <v>0</v>
      </c>
    </row>
    <row r="553" spans="2:28" s="85" customFormat="1" ht="12.75" customHeight="1" x14ac:dyDescent="0.25">
      <c r="B553" s="213">
        <f>Invulblad!B548</f>
        <v>544</v>
      </c>
      <c r="C553" s="214">
        <f>Invulblad!C548</f>
        <v>0</v>
      </c>
      <c r="D553" s="214">
        <f>Invulblad!D548</f>
        <v>0</v>
      </c>
      <c r="E553" s="215">
        <f>Invulblad!E548</f>
        <v>0</v>
      </c>
      <c r="F553" s="215">
        <f>Invulblad!F548</f>
        <v>0</v>
      </c>
      <c r="G553" s="215">
        <f>Invulblad!G548</f>
        <v>0</v>
      </c>
      <c r="H553" s="216">
        <f>Invulblad!H548</f>
        <v>0</v>
      </c>
      <c r="I553" s="217">
        <f>Invulblad!I548</f>
        <v>0</v>
      </c>
      <c r="J553" s="198"/>
      <c r="K553" s="218">
        <f>'PO analyseblad'!J546</f>
        <v>0</v>
      </c>
      <c r="L553" s="219" t="b">
        <f>'PO analyseblad'!K546</f>
        <v>0</v>
      </c>
      <c r="M553" s="220">
        <f>'PO analyseblad'!L546</f>
        <v>0.7</v>
      </c>
      <c r="N553" s="221">
        <f>'PO analyseblad'!M546</f>
        <v>0</v>
      </c>
      <c r="O553" s="203"/>
      <c r="P553" s="218">
        <f>'PO analyseblad'!N546</f>
        <v>0</v>
      </c>
      <c r="Q553" s="222" t="b">
        <f>'PO analyseblad'!O546</f>
        <v>0</v>
      </c>
      <c r="R553" s="222">
        <f>'PO analyseblad'!P546</f>
        <v>0.3</v>
      </c>
      <c r="S553" s="223">
        <f>'PO analyseblad'!Q546</f>
        <v>0</v>
      </c>
      <c r="T553" s="224"/>
      <c r="U553" s="225">
        <f>'PO analyseblad'!R546</f>
        <v>0</v>
      </c>
      <c r="V553" s="226" t="b">
        <f>'PO analyseblad'!S546</f>
        <v>0</v>
      </c>
      <c r="W553" s="207"/>
      <c r="X553" s="227">
        <f>Invulblad!L548</f>
        <v>0</v>
      </c>
      <c r="Y553" s="228">
        <f>Invulblad!M548</f>
        <v>0</v>
      </c>
      <c r="Z553" s="229">
        <f>Invulblad!N548</f>
        <v>0</v>
      </c>
      <c r="AA553" s="211"/>
      <c r="AB553" s="212">
        <f>Invulblad!O548</f>
        <v>0</v>
      </c>
    </row>
    <row r="554" spans="2:28" s="85" customFormat="1" ht="12.75" customHeight="1" x14ac:dyDescent="0.25">
      <c r="B554" s="213">
        <f>Invulblad!B549</f>
        <v>545</v>
      </c>
      <c r="C554" s="214">
        <f>Invulblad!C549</f>
        <v>0</v>
      </c>
      <c r="D554" s="214">
        <f>Invulblad!D549</f>
        <v>0</v>
      </c>
      <c r="E554" s="215">
        <f>Invulblad!E549</f>
        <v>0</v>
      </c>
      <c r="F554" s="215">
        <f>Invulblad!F549</f>
        <v>0</v>
      </c>
      <c r="G554" s="215">
        <f>Invulblad!G549</f>
        <v>0</v>
      </c>
      <c r="H554" s="216">
        <f>Invulblad!H549</f>
        <v>0</v>
      </c>
      <c r="I554" s="217">
        <f>Invulblad!I549</f>
        <v>0</v>
      </c>
      <c r="J554" s="198"/>
      <c r="K554" s="218">
        <f>'PO analyseblad'!J547</f>
        <v>0</v>
      </c>
      <c r="L554" s="219" t="b">
        <f>'PO analyseblad'!K547</f>
        <v>0</v>
      </c>
      <c r="M554" s="220">
        <f>'PO analyseblad'!L547</f>
        <v>0.7</v>
      </c>
      <c r="N554" s="221">
        <f>'PO analyseblad'!M547</f>
        <v>0</v>
      </c>
      <c r="O554" s="203"/>
      <c r="P554" s="218">
        <f>'PO analyseblad'!N547</f>
        <v>0</v>
      </c>
      <c r="Q554" s="222" t="b">
        <f>'PO analyseblad'!O547</f>
        <v>0</v>
      </c>
      <c r="R554" s="222">
        <f>'PO analyseblad'!P547</f>
        <v>0.3</v>
      </c>
      <c r="S554" s="223">
        <f>'PO analyseblad'!Q547</f>
        <v>0</v>
      </c>
      <c r="T554" s="224"/>
      <c r="U554" s="225">
        <f>'PO analyseblad'!R547</f>
        <v>0</v>
      </c>
      <c r="V554" s="226" t="b">
        <f>'PO analyseblad'!S547</f>
        <v>0</v>
      </c>
      <c r="W554" s="207"/>
      <c r="X554" s="227">
        <f>Invulblad!L549</f>
        <v>0</v>
      </c>
      <c r="Y554" s="228">
        <f>Invulblad!M549</f>
        <v>0</v>
      </c>
      <c r="Z554" s="229">
        <f>Invulblad!N549</f>
        <v>0</v>
      </c>
      <c r="AA554" s="211"/>
      <c r="AB554" s="212">
        <f>Invulblad!O549</f>
        <v>0</v>
      </c>
    </row>
    <row r="555" spans="2:28" s="85" customFormat="1" ht="12.75" customHeight="1" x14ac:dyDescent="0.25">
      <c r="B555" s="213">
        <f>Invulblad!B550</f>
        <v>546</v>
      </c>
      <c r="C555" s="214">
        <f>Invulblad!C550</f>
        <v>0</v>
      </c>
      <c r="D555" s="214">
        <f>Invulblad!D550</f>
        <v>0</v>
      </c>
      <c r="E555" s="215">
        <f>Invulblad!E550</f>
        <v>0</v>
      </c>
      <c r="F555" s="215">
        <f>Invulblad!F550</f>
        <v>0</v>
      </c>
      <c r="G555" s="215">
        <f>Invulblad!G550</f>
        <v>0</v>
      </c>
      <c r="H555" s="216">
        <f>Invulblad!H550</f>
        <v>0</v>
      </c>
      <c r="I555" s="217">
        <f>Invulblad!I550</f>
        <v>0</v>
      </c>
      <c r="J555" s="198"/>
      <c r="K555" s="218">
        <f>'PO analyseblad'!J548</f>
        <v>0</v>
      </c>
      <c r="L555" s="219" t="b">
        <f>'PO analyseblad'!K548</f>
        <v>0</v>
      </c>
      <c r="M555" s="220">
        <f>'PO analyseblad'!L548</f>
        <v>0.7</v>
      </c>
      <c r="N555" s="221">
        <f>'PO analyseblad'!M548</f>
        <v>0</v>
      </c>
      <c r="O555" s="203"/>
      <c r="P555" s="218">
        <f>'PO analyseblad'!N548</f>
        <v>0</v>
      </c>
      <c r="Q555" s="222" t="b">
        <f>'PO analyseblad'!O548</f>
        <v>0</v>
      </c>
      <c r="R555" s="222">
        <f>'PO analyseblad'!P548</f>
        <v>0.3</v>
      </c>
      <c r="S555" s="223">
        <f>'PO analyseblad'!Q548</f>
        <v>0</v>
      </c>
      <c r="T555" s="224"/>
      <c r="U555" s="225">
        <f>'PO analyseblad'!R548</f>
        <v>0</v>
      </c>
      <c r="V555" s="226" t="b">
        <f>'PO analyseblad'!S548</f>
        <v>0</v>
      </c>
      <c r="W555" s="207"/>
      <c r="X555" s="227">
        <f>Invulblad!L550</f>
        <v>0</v>
      </c>
      <c r="Y555" s="228">
        <f>Invulblad!M550</f>
        <v>0</v>
      </c>
      <c r="Z555" s="229">
        <f>Invulblad!N550</f>
        <v>0</v>
      </c>
      <c r="AA555" s="211"/>
      <c r="AB555" s="212">
        <f>Invulblad!O550</f>
        <v>0</v>
      </c>
    </row>
    <row r="556" spans="2:28" s="85" customFormat="1" ht="12.75" customHeight="1" x14ac:dyDescent="0.25">
      <c r="B556" s="213">
        <f>Invulblad!B551</f>
        <v>547</v>
      </c>
      <c r="C556" s="214">
        <f>Invulblad!C551</f>
        <v>0</v>
      </c>
      <c r="D556" s="214">
        <f>Invulblad!D551</f>
        <v>0</v>
      </c>
      <c r="E556" s="215">
        <f>Invulblad!E551</f>
        <v>0</v>
      </c>
      <c r="F556" s="215">
        <f>Invulblad!F551</f>
        <v>0</v>
      </c>
      <c r="G556" s="215">
        <f>Invulblad!G551</f>
        <v>0</v>
      </c>
      <c r="H556" s="216">
        <f>Invulblad!H551</f>
        <v>0</v>
      </c>
      <c r="I556" s="217">
        <f>Invulblad!I551</f>
        <v>0</v>
      </c>
      <c r="J556" s="198"/>
      <c r="K556" s="218">
        <f>'PO analyseblad'!J549</f>
        <v>0</v>
      </c>
      <c r="L556" s="219" t="b">
        <f>'PO analyseblad'!K549</f>
        <v>0</v>
      </c>
      <c r="M556" s="220">
        <f>'PO analyseblad'!L549</f>
        <v>0.7</v>
      </c>
      <c r="N556" s="221">
        <f>'PO analyseblad'!M549</f>
        <v>0</v>
      </c>
      <c r="O556" s="203"/>
      <c r="P556" s="218">
        <f>'PO analyseblad'!N549</f>
        <v>0</v>
      </c>
      <c r="Q556" s="222" t="b">
        <f>'PO analyseblad'!O549</f>
        <v>0</v>
      </c>
      <c r="R556" s="222">
        <f>'PO analyseblad'!P549</f>
        <v>0.3</v>
      </c>
      <c r="S556" s="223">
        <f>'PO analyseblad'!Q549</f>
        <v>0</v>
      </c>
      <c r="T556" s="224"/>
      <c r="U556" s="225">
        <f>'PO analyseblad'!R549</f>
        <v>0</v>
      </c>
      <c r="V556" s="226" t="b">
        <f>'PO analyseblad'!S549</f>
        <v>0</v>
      </c>
      <c r="W556" s="207"/>
      <c r="X556" s="227">
        <f>Invulblad!L551</f>
        <v>0</v>
      </c>
      <c r="Y556" s="228">
        <f>Invulblad!M551</f>
        <v>0</v>
      </c>
      <c r="Z556" s="229">
        <f>Invulblad!N551</f>
        <v>0</v>
      </c>
      <c r="AA556" s="211"/>
      <c r="AB556" s="212">
        <f>Invulblad!O551</f>
        <v>0</v>
      </c>
    </row>
    <row r="557" spans="2:28" s="85" customFormat="1" ht="12.75" customHeight="1" x14ac:dyDescent="0.25">
      <c r="B557" s="213">
        <f>Invulblad!B552</f>
        <v>548</v>
      </c>
      <c r="C557" s="214">
        <f>Invulblad!C552</f>
        <v>0</v>
      </c>
      <c r="D557" s="214">
        <f>Invulblad!D552</f>
        <v>0</v>
      </c>
      <c r="E557" s="215">
        <f>Invulblad!E552</f>
        <v>0</v>
      </c>
      <c r="F557" s="215">
        <f>Invulblad!F552</f>
        <v>0</v>
      </c>
      <c r="G557" s="215">
        <f>Invulblad!G552</f>
        <v>0</v>
      </c>
      <c r="H557" s="216">
        <f>Invulblad!H552</f>
        <v>0</v>
      </c>
      <c r="I557" s="217">
        <f>Invulblad!I552</f>
        <v>0</v>
      </c>
      <c r="J557" s="198"/>
      <c r="K557" s="218">
        <f>'PO analyseblad'!J550</f>
        <v>0</v>
      </c>
      <c r="L557" s="219" t="b">
        <f>'PO analyseblad'!K550</f>
        <v>0</v>
      </c>
      <c r="M557" s="220">
        <f>'PO analyseblad'!L550</f>
        <v>0.7</v>
      </c>
      <c r="N557" s="221">
        <f>'PO analyseblad'!M550</f>
        <v>0</v>
      </c>
      <c r="O557" s="203"/>
      <c r="P557" s="218">
        <f>'PO analyseblad'!N550</f>
        <v>0</v>
      </c>
      <c r="Q557" s="222" t="b">
        <f>'PO analyseblad'!O550</f>
        <v>0</v>
      </c>
      <c r="R557" s="222">
        <f>'PO analyseblad'!P550</f>
        <v>0.3</v>
      </c>
      <c r="S557" s="223">
        <f>'PO analyseblad'!Q550</f>
        <v>0</v>
      </c>
      <c r="T557" s="224"/>
      <c r="U557" s="225">
        <f>'PO analyseblad'!R550</f>
        <v>0</v>
      </c>
      <c r="V557" s="226" t="b">
        <f>'PO analyseblad'!S550</f>
        <v>0</v>
      </c>
      <c r="W557" s="207"/>
      <c r="X557" s="227">
        <f>Invulblad!L552</f>
        <v>0</v>
      </c>
      <c r="Y557" s="228">
        <f>Invulblad!M552</f>
        <v>0</v>
      </c>
      <c r="Z557" s="229">
        <f>Invulblad!N552</f>
        <v>0</v>
      </c>
      <c r="AA557" s="211"/>
      <c r="AB557" s="212">
        <f>Invulblad!O552</f>
        <v>0</v>
      </c>
    </row>
    <row r="558" spans="2:28" s="85" customFormat="1" ht="12.75" customHeight="1" x14ac:dyDescent="0.25">
      <c r="B558" s="213">
        <f>Invulblad!B553</f>
        <v>549</v>
      </c>
      <c r="C558" s="214">
        <f>Invulblad!C553</f>
        <v>0</v>
      </c>
      <c r="D558" s="214">
        <f>Invulblad!D553</f>
        <v>0</v>
      </c>
      <c r="E558" s="215">
        <f>Invulblad!E553</f>
        <v>0</v>
      </c>
      <c r="F558" s="215">
        <f>Invulblad!F553</f>
        <v>0</v>
      </c>
      <c r="G558" s="215">
        <f>Invulblad!G553</f>
        <v>0</v>
      </c>
      <c r="H558" s="216">
        <f>Invulblad!H553</f>
        <v>0</v>
      </c>
      <c r="I558" s="217">
        <f>Invulblad!I553</f>
        <v>0</v>
      </c>
      <c r="J558" s="198"/>
      <c r="K558" s="218">
        <f>'PO analyseblad'!J551</f>
        <v>0</v>
      </c>
      <c r="L558" s="219" t="b">
        <f>'PO analyseblad'!K551</f>
        <v>0</v>
      </c>
      <c r="M558" s="220">
        <f>'PO analyseblad'!L551</f>
        <v>0.7</v>
      </c>
      <c r="N558" s="221">
        <f>'PO analyseblad'!M551</f>
        <v>0</v>
      </c>
      <c r="O558" s="203"/>
      <c r="P558" s="218">
        <f>'PO analyseblad'!N551</f>
        <v>0</v>
      </c>
      <c r="Q558" s="222" t="b">
        <f>'PO analyseblad'!O551</f>
        <v>0</v>
      </c>
      <c r="R558" s="222">
        <f>'PO analyseblad'!P551</f>
        <v>0.3</v>
      </c>
      <c r="S558" s="223">
        <f>'PO analyseblad'!Q551</f>
        <v>0</v>
      </c>
      <c r="T558" s="224"/>
      <c r="U558" s="225">
        <f>'PO analyseblad'!R551</f>
        <v>0</v>
      </c>
      <c r="V558" s="226" t="b">
        <f>'PO analyseblad'!S551</f>
        <v>0</v>
      </c>
      <c r="W558" s="207"/>
      <c r="X558" s="227">
        <f>Invulblad!L553</f>
        <v>0</v>
      </c>
      <c r="Y558" s="228">
        <f>Invulblad!M553</f>
        <v>0</v>
      </c>
      <c r="Z558" s="229">
        <f>Invulblad!N553</f>
        <v>0</v>
      </c>
      <c r="AA558" s="211"/>
      <c r="AB558" s="212">
        <f>Invulblad!O553</f>
        <v>0</v>
      </c>
    </row>
    <row r="559" spans="2:28" s="85" customFormat="1" ht="12.75" customHeight="1" x14ac:dyDescent="0.25">
      <c r="B559" s="213">
        <f>Invulblad!B554</f>
        <v>550</v>
      </c>
      <c r="C559" s="214">
        <f>Invulblad!C554</f>
        <v>0</v>
      </c>
      <c r="D559" s="214">
        <f>Invulblad!D554</f>
        <v>0</v>
      </c>
      <c r="E559" s="215">
        <f>Invulblad!E554</f>
        <v>0</v>
      </c>
      <c r="F559" s="215">
        <f>Invulblad!F554</f>
        <v>0</v>
      </c>
      <c r="G559" s="215">
        <f>Invulblad!G554</f>
        <v>0</v>
      </c>
      <c r="H559" s="216">
        <f>Invulblad!H554</f>
        <v>0</v>
      </c>
      <c r="I559" s="217">
        <f>Invulblad!I554</f>
        <v>0</v>
      </c>
      <c r="J559" s="198"/>
      <c r="K559" s="218">
        <f>'PO analyseblad'!J552</f>
        <v>0</v>
      </c>
      <c r="L559" s="219" t="b">
        <f>'PO analyseblad'!K552</f>
        <v>0</v>
      </c>
      <c r="M559" s="220">
        <f>'PO analyseblad'!L552</f>
        <v>0.7</v>
      </c>
      <c r="N559" s="221">
        <f>'PO analyseblad'!M552</f>
        <v>0</v>
      </c>
      <c r="O559" s="203"/>
      <c r="P559" s="218">
        <f>'PO analyseblad'!N552</f>
        <v>0</v>
      </c>
      <c r="Q559" s="222" t="b">
        <f>'PO analyseblad'!O552</f>
        <v>0</v>
      </c>
      <c r="R559" s="222">
        <f>'PO analyseblad'!P552</f>
        <v>0.3</v>
      </c>
      <c r="S559" s="223">
        <f>'PO analyseblad'!Q552</f>
        <v>0</v>
      </c>
      <c r="T559" s="224"/>
      <c r="U559" s="225">
        <f>'PO analyseblad'!R552</f>
        <v>0</v>
      </c>
      <c r="V559" s="226" t="b">
        <f>'PO analyseblad'!S552</f>
        <v>0</v>
      </c>
      <c r="W559" s="207"/>
      <c r="X559" s="227">
        <f>Invulblad!L554</f>
        <v>0</v>
      </c>
      <c r="Y559" s="228">
        <f>Invulblad!M554</f>
        <v>0</v>
      </c>
      <c r="Z559" s="229">
        <f>Invulblad!N554</f>
        <v>0</v>
      </c>
      <c r="AA559" s="211"/>
      <c r="AB559" s="212">
        <f>Invulblad!O554</f>
        <v>0</v>
      </c>
    </row>
    <row r="560" spans="2:28" s="85" customFormat="1" ht="12.75" customHeight="1" x14ac:dyDescent="0.25">
      <c r="B560" s="213">
        <f>Invulblad!B555</f>
        <v>551</v>
      </c>
      <c r="C560" s="214">
        <f>Invulblad!C555</f>
        <v>0</v>
      </c>
      <c r="D560" s="214">
        <f>Invulblad!D555</f>
        <v>0</v>
      </c>
      <c r="E560" s="215">
        <f>Invulblad!E555</f>
        <v>0</v>
      </c>
      <c r="F560" s="215">
        <f>Invulblad!F555</f>
        <v>0</v>
      </c>
      <c r="G560" s="215">
        <f>Invulblad!G555</f>
        <v>0</v>
      </c>
      <c r="H560" s="216">
        <f>Invulblad!H555</f>
        <v>0</v>
      </c>
      <c r="I560" s="217">
        <f>Invulblad!I555</f>
        <v>0</v>
      </c>
      <c r="J560" s="198"/>
      <c r="K560" s="218">
        <f>'PO analyseblad'!J553</f>
        <v>0</v>
      </c>
      <c r="L560" s="219" t="b">
        <f>'PO analyseblad'!K553</f>
        <v>0</v>
      </c>
      <c r="M560" s="220">
        <f>'PO analyseblad'!L553</f>
        <v>0.7</v>
      </c>
      <c r="N560" s="221">
        <f>'PO analyseblad'!M553</f>
        <v>0</v>
      </c>
      <c r="O560" s="203"/>
      <c r="P560" s="218">
        <f>'PO analyseblad'!N553</f>
        <v>0</v>
      </c>
      <c r="Q560" s="222" t="b">
        <f>'PO analyseblad'!O553</f>
        <v>0</v>
      </c>
      <c r="R560" s="222">
        <f>'PO analyseblad'!P553</f>
        <v>0.3</v>
      </c>
      <c r="S560" s="223">
        <f>'PO analyseblad'!Q553</f>
        <v>0</v>
      </c>
      <c r="T560" s="224"/>
      <c r="U560" s="225">
        <f>'PO analyseblad'!R553</f>
        <v>0</v>
      </c>
      <c r="V560" s="226" t="b">
        <f>'PO analyseblad'!S553</f>
        <v>0</v>
      </c>
      <c r="W560" s="207"/>
      <c r="X560" s="227">
        <f>Invulblad!L555</f>
        <v>0</v>
      </c>
      <c r="Y560" s="228">
        <f>Invulblad!M555</f>
        <v>0</v>
      </c>
      <c r="Z560" s="229">
        <f>Invulblad!N555</f>
        <v>0</v>
      </c>
      <c r="AA560" s="211"/>
      <c r="AB560" s="212">
        <f>Invulblad!O555</f>
        <v>0</v>
      </c>
    </row>
    <row r="561" spans="2:28" s="85" customFormat="1" ht="12.75" customHeight="1" x14ac:dyDescent="0.25">
      <c r="B561" s="213">
        <f>Invulblad!B556</f>
        <v>552</v>
      </c>
      <c r="C561" s="214">
        <f>Invulblad!C556</f>
        <v>0</v>
      </c>
      <c r="D561" s="214">
        <f>Invulblad!D556</f>
        <v>0</v>
      </c>
      <c r="E561" s="215">
        <f>Invulblad!E556</f>
        <v>0</v>
      </c>
      <c r="F561" s="215">
        <f>Invulblad!F556</f>
        <v>0</v>
      </c>
      <c r="G561" s="215">
        <f>Invulblad!G556</f>
        <v>0</v>
      </c>
      <c r="H561" s="216">
        <f>Invulblad!H556</f>
        <v>0</v>
      </c>
      <c r="I561" s="217">
        <f>Invulblad!I556</f>
        <v>0</v>
      </c>
      <c r="J561" s="198"/>
      <c r="K561" s="218">
        <f>'PO analyseblad'!J554</f>
        <v>0</v>
      </c>
      <c r="L561" s="219" t="b">
        <f>'PO analyseblad'!K554</f>
        <v>0</v>
      </c>
      <c r="M561" s="220">
        <f>'PO analyseblad'!L554</f>
        <v>0.7</v>
      </c>
      <c r="N561" s="221">
        <f>'PO analyseblad'!M554</f>
        <v>0</v>
      </c>
      <c r="O561" s="203"/>
      <c r="P561" s="218">
        <f>'PO analyseblad'!N554</f>
        <v>0</v>
      </c>
      <c r="Q561" s="222" t="b">
        <f>'PO analyseblad'!O554</f>
        <v>0</v>
      </c>
      <c r="R561" s="222">
        <f>'PO analyseblad'!P554</f>
        <v>0.3</v>
      </c>
      <c r="S561" s="223">
        <f>'PO analyseblad'!Q554</f>
        <v>0</v>
      </c>
      <c r="T561" s="224"/>
      <c r="U561" s="225">
        <f>'PO analyseblad'!R554</f>
        <v>0</v>
      </c>
      <c r="V561" s="226" t="b">
        <f>'PO analyseblad'!S554</f>
        <v>0</v>
      </c>
      <c r="W561" s="207"/>
      <c r="X561" s="227">
        <f>Invulblad!L556</f>
        <v>0</v>
      </c>
      <c r="Y561" s="228">
        <f>Invulblad!M556</f>
        <v>0</v>
      </c>
      <c r="Z561" s="229">
        <f>Invulblad!N556</f>
        <v>0</v>
      </c>
      <c r="AA561" s="211"/>
      <c r="AB561" s="212">
        <f>Invulblad!O556</f>
        <v>0</v>
      </c>
    </row>
    <row r="562" spans="2:28" s="85" customFormat="1" ht="12.75" customHeight="1" x14ac:dyDescent="0.25">
      <c r="B562" s="213">
        <f>Invulblad!B557</f>
        <v>553</v>
      </c>
      <c r="C562" s="214">
        <f>Invulblad!C557</f>
        <v>0</v>
      </c>
      <c r="D562" s="214">
        <f>Invulblad!D557</f>
        <v>0</v>
      </c>
      <c r="E562" s="215">
        <f>Invulblad!E557</f>
        <v>0</v>
      </c>
      <c r="F562" s="215">
        <f>Invulblad!F557</f>
        <v>0</v>
      </c>
      <c r="G562" s="215">
        <f>Invulblad!G557</f>
        <v>0</v>
      </c>
      <c r="H562" s="216">
        <f>Invulblad!H557</f>
        <v>0</v>
      </c>
      <c r="I562" s="217">
        <f>Invulblad!I557</f>
        <v>0</v>
      </c>
      <c r="J562" s="198"/>
      <c r="K562" s="218">
        <f>'PO analyseblad'!J555</f>
        <v>0</v>
      </c>
      <c r="L562" s="219" t="b">
        <f>'PO analyseblad'!K555</f>
        <v>0</v>
      </c>
      <c r="M562" s="220">
        <f>'PO analyseblad'!L555</f>
        <v>0.7</v>
      </c>
      <c r="N562" s="221">
        <f>'PO analyseblad'!M555</f>
        <v>0</v>
      </c>
      <c r="O562" s="203"/>
      <c r="P562" s="218">
        <f>'PO analyseblad'!N555</f>
        <v>0</v>
      </c>
      <c r="Q562" s="222" t="b">
        <f>'PO analyseblad'!O555</f>
        <v>0</v>
      </c>
      <c r="R562" s="222">
        <f>'PO analyseblad'!P555</f>
        <v>0.3</v>
      </c>
      <c r="S562" s="223">
        <f>'PO analyseblad'!Q555</f>
        <v>0</v>
      </c>
      <c r="T562" s="224"/>
      <c r="U562" s="225">
        <f>'PO analyseblad'!R555</f>
        <v>0</v>
      </c>
      <c r="V562" s="226" t="b">
        <f>'PO analyseblad'!S555</f>
        <v>0</v>
      </c>
      <c r="W562" s="207"/>
      <c r="X562" s="227">
        <f>Invulblad!L557</f>
        <v>0</v>
      </c>
      <c r="Y562" s="228">
        <f>Invulblad!M557</f>
        <v>0</v>
      </c>
      <c r="Z562" s="229">
        <f>Invulblad!N557</f>
        <v>0</v>
      </c>
      <c r="AA562" s="211"/>
      <c r="AB562" s="212">
        <f>Invulblad!O557</f>
        <v>0</v>
      </c>
    </row>
    <row r="563" spans="2:28" s="85" customFormat="1" ht="12.75" customHeight="1" x14ac:dyDescent="0.25">
      <c r="B563" s="213">
        <f>Invulblad!B558</f>
        <v>554</v>
      </c>
      <c r="C563" s="214">
        <f>Invulblad!C558</f>
        <v>0</v>
      </c>
      <c r="D563" s="214">
        <f>Invulblad!D558</f>
        <v>0</v>
      </c>
      <c r="E563" s="215">
        <f>Invulblad!E558</f>
        <v>0</v>
      </c>
      <c r="F563" s="215">
        <f>Invulblad!F558</f>
        <v>0</v>
      </c>
      <c r="G563" s="215">
        <f>Invulblad!G558</f>
        <v>0</v>
      </c>
      <c r="H563" s="216">
        <f>Invulblad!H558</f>
        <v>0</v>
      </c>
      <c r="I563" s="217">
        <f>Invulblad!I558</f>
        <v>0</v>
      </c>
      <c r="J563" s="198"/>
      <c r="K563" s="218">
        <f>'PO analyseblad'!J556</f>
        <v>0</v>
      </c>
      <c r="L563" s="219" t="b">
        <f>'PO analyseblad'!K556</f>
        <v>0</v>
      </c>
      <c r="M563" s="220">
        <f>'PO analyseblad'!L556</f>
        <v>0.7</v>
      </c>
      <c r="N563" s="221">
        <f>'PO analyseblad'!M556</f>
        <v>0</v>
      </c>
      <c r="O563" s="203"/>
      <c r="P563" s="218">
        <f>'PO analyseblad'!N556</f>
        <v>0</v>
      </c>
      <c r="Q563" s="222" t="b">
        <f>'PO analyseblad'!O556</f>
        <v>0</v>
      </c>
      <c r="R563" s="222">
        <f>'PO analyseblad'!P556</f>
        <v>0.3</v>
      </c>
      <c r="S563" s="223">
        <f>'PO analyseblad'!Q556</f>
        <v>0</v>
      </c>
      <c r="T563" s="224"/>
      <c r="U563" s="225">
        <f>'PO analyseblad'!R556</f>
        <v>0</v>
      </c>
      <c r="V563" s="226" t="b">
        <f>'PO analyseblad'!S556</f>
        <v>0</v>
      </c>
      <c r="W563" s="207"/>
      <c r="X563" s="227">
        <f>Invulblad!L558</f>
        <v>0</v>
      </c>
      <c r="Y563" s="228">
        <f>Invulblad!M558</f>
        <v>0</v>
      </c>
      <c r="Z563" s="229">
        <f>Invulblad!N558</f>
        <v>0</v>
      </c>
      <c r="AA563" s="211"/>
      <c r="AB563" s="212">
        <f>Invulblad!O558</f>
        <v>0</v>
      </c>
    </row>
    <row r="564" spans="2:28" s="85" customFormat="1" ht="12.75" customHeight="1" x14ac:dyDescent="0.25">
      <c r="B564" s="213">
        <f>Invulblad!B559</f>
        <v>555</v>
      </c>
      <c r="C564" s="214">
        <f>Invulblad!C559</f>
        <v>0</v>
      </c>
      <c r="D564" s="214">
        <f>Invulblad!D559</f>
        <v>0</v>
      </c>
      <c r="E564" s="215">
        <f>Invulblad!E559</f>
        <v>0</v>
      </c>
      <c r="F564" s="215">
        <f>Invulblad!F559</f>
        <v>0</v>
      </c>
      <c r="G564" s="215">
        <f>Invulblad!G559</f>
        <v>0</v>
      </c>
      <c r="H564" s="216">
        <f>Invulblad!H559</f>
        <v>0</v>
      </c>
      <c r="I564" s="217">
        <f>Invulblad!I559</f>
        <v>0</v>
      </c>
      <c r="J564" s="198"/>
      <c r="K564" s="218">
        <f>'PO analyseblad'!J557</f>
        <v>0</v>
      </c>
      <c r="L564" s="219" t="b">
        <f>'PO analyseblad'!K557</f>
        <v>0</v>
      </c>
      <c r="M564" s="220">
        <f>'PO analyseblad'!L557</f>
        <v>0.7</v>
      </c>
      <c r="N564" s="221">
        <f>'PO analyseblad'!M557</f>
        <v>0</v>
      </c>
      <c r="O564" s="203"/>
      <c r="P564" s="218">
        <f>'PO analyseblad'!N557</f>
        <v>0</v>
      </c>
      <c r="Q564" s="222" t="b">
        <f>'PO analyseblad'!O557</f>
        <v>0</v>
      </c>
      <c r="R564" s="222">
        <f>'PO analyseblad'!P557</f>
        <v>0.3</v>
      </c>
      <c r="S564" s="223">
        <f>'PO analyseblad'!Q557</f>
        <v>0</v>
      </c>
      <c r="T564" s="224"/>
      <c r="U564" s="225">
        <f>'PO analyseblad'!R557</f>
        <v>0</v>
      </c>
      <c r="V564" s="226" t="b">
        <f>'PO analyseblad'!S557</f>
        <v>0</v>
      </c>
      <c r="W564" s="207"/>
      <c r="X564" s="227">
        <f>Invulblad!L559</f>
        <v>0</v>
      </c>
      <c r="Y564" s="228">
        <f>Invulblad!M559</f>
        <v>0</v>
      </c>
      <c r="Z564" s="229">
        <f>Invulblad!N559</f>
        <v>0</v>
      </c>
      <c r="AA564" s="211"/>
      <c r="AB564" s="212">
        <f>Invulblad!O559</f>
        <v>0</v>
      </c>
    </row>
    <row r="565" spans="2:28" s="85" customFormat="1" ht="12.75" customHeight="1" x14ac:dyDescent="0.25">
      <c r="B565" s="213">
        <f>Invulblad!B560</f>
        <v>556</v>
      </c>
      <c r="C565" s="214">
        <f>Invulblad!C560</f>
        <v>0</v>
      </c>
      <c r="D565" s="214">
        <f>Invulblad!D560</f>
        <v>0</v>
      </c>
      <c r="E565" s="215">
        <f>Invulblad!E560</f>
        <v>0</v>
      </c>
      <c r="F565" s="215">
        <f>Invulblad!F560</f>
        <v>0</v>
      </c>
      <c r="G565" s="215">
        <f>Invulblad!G560</f>
        <v>0</v>
      </c>
      <c r="H565" s="216">
        <f>Invulblad!H560</f>
        <v>0</v>
      </c>
      <c r="I565" s="217">
        <f>Invulblad!I560</f>
        <v>0</v>
      </c>
      <c r="J565" s="198"/>
      <c r="K565" s="218">
        <f>'PO analyseblad'!J558</f>
        <v>0</v>
      </c>
      <c r="L565" s="219" t="b">
        <f>'PO analyseblad'!K558</f>
        <v>0</v>
      </c>
      <c r="M565" s="220">
        <f>'PO analyseblad'!L558</f>
        <v>0.7</v>
      </c>
      <c r="N565" s="221">
        <f>'PO analyseblad'!M558</f>
        <v>0</v>
      </c>
      <c r="O565" s="203"/>
      <c r="P565" s="218">
        <f>'PO analyseblad'!N558</f>
        <v>0</v>
      </c>
      <c r="Q565" s="222" t="b">
        <f>'PO analyseblad'!O558</f>
        <v>0</v>
      </c>
      <c r="R565" s="222">
        <f>'PO analyseblad'!P558</f>
        <v>0.3</v>
      </c>
      <c r="S565" s="223">
        <f>'PO analyseblad'!Q558</f>
        <v>0</v>
      </c>
      <c r="T565" s="224"/>
      <c r="U565" s="225">
        <f>'PO analyseblad'!R558</f>
        <v>0</v>
      </c>
      <c r="V565" s="226" t="b">
        <f>'PO analyseblad'!S558</f>
        <v>0</v>
      </c>
      <c r="W565" s="207"/>
      <c r="X565" s="227">
        <f>Invulblad!L560</f>
        <v>0</v>
      </c>
      <c r="Y565" s="228">
        <f>Invulblad!M560</f>
        <v>0</v>
      </c>
      <c r="Z565" s="229">
        <f>Invulblad!N560</f>
        <v>0</v>
      </c>
      <c r="AA565" s="211"/>
      <c r="AB565" s="212">
        <f>Invulblad!O560</f>
        <v>0</v>
      </c>
    </row>
    <row r="566" spans="2:28" s="85" customFormat="1" ht="12.75" customHeight="1" x14ac:dyDescent="0.25">
      <c r="B566" s="213">
        <f>Invulblad!B561</f>
        <v>557</v>
      </c>
      <c r="C566" s="214">
        <f>Invulblad!C561</f>
        <v>0</v>
      </c>
      <c r="D566" s="214">
        <f>Invulblad!D561</f>
        <v>0</v>
      </c>
      <c r="E566" s="215">
        <f>Invulblad!E561</f>
        <v>0</v>
      </c>
      <c r="F566" s="215">
        <f>Invulblad!F561</f>
        <v>0</v>
      </c>
      <c r="G566" s="215">
        <f>Invulblad!G561</f>
        <v>0</v>
      </c>
      <c r="H566" s="216">
        <f>Invulblad!H561</f>
        <v>0</v>
      </c>
      <c r="I566" s="217">
        <f>Invulblad!I561</f>
        <v>0</v>
      </c>
      <c r="J566" s="198"/>
      <c r="K566" s="218">
        <f>'PO analyseblad'!J559</f>
        <v>0</v>
      </c>
      <c r="L566" s="219" t="b">
        <f>'PO analyseblad'!K559</f>
        <v>0</v>
      </c>
      <c r="M566" s="220">
        <f>'PO analyseblad'!L559</f>
        <v>0.7</v>
      </c>
      <c r="N566" s="221">
        <f>'PO analyseblad'!M559</f>
        <v>0</v>
      </c>
      <c r="O566" s="203"/>
      <c r="P566" s="218">
        <f>'PO analyseblad'!N559</f>
        <v>0</v>
      </c>
      <c r="Q566" s="222" t="b">
        <f>'PO analyseblad'!O559</f>
        <v>0</v>
      </c>
      <c r="R566" s="222">
        <f>'PO analyseblad'!P559</f>
        <v>0.3</v>
      </c>
      <c r="S566" s="223">
        <f>'PO analyseblad'!Q559</f>
        <v>0</v>
      </c>
      <c r="T566" s="224"/>
      <c r="U566" s="225">
        <f>'PO analyseblad'!R559</f>
        <v>0</v>
      </c>
      <c r="V566" s="226" t="b">
        <f>'PO analyseblad'!S559</f>
        <v>0</v>
      </c>
      <c r="W566" s="207"/>
      <c r="X566" s="227">
        <f>Invulblad!L561</f>
        <v>0</v>
      </c>
      <c r="Y566" s="228">
        <f>Invulblad!M561</f>
        <v>0</v>
      </c>
      <c r="Z566" s="229">
        <f>Invulblad!N561</f>
        <v>0</v>
      </c>
      <c r="AA566" s="211"/>
      <c r="AB566" s="212">
        <f>Invulblad!O561</f>
        <v>0</v>
      </c>
    </row>
    <row r="567" spans="2:28" s="85" customFormat="1" ht="12.75" customHeight="1" x14ac:dyDescent="0.25">
      <c r="B567" s="213">
        <f>Invulblad!B562</f>
        <v>558</v>
      </c>
      <c r="C567" s="214">
        <f>Invulblad!C562</f>
        <v>0</v>
      </c>
      <c r="D567" s="214">
        <f>Invulblad!D562</f>
        <v>0</v>
      </c>
      <c r="E567" s="215">
        <f>Invulblad!E562</f>
        <v>0</v>
      </c>
      <c r="F567" s="215">
        <f>Invulblad!F562</f>
        <v>0</v>
      </c>
      <c r="G567" s="215">
        <f>Invulblad!G562</f>
        <v>0</v>
      </c>
      <c r="H567" s="216">
        <f>Invulblad!H562</f>
        <v>0</v>
      </c>
      <c r="I567" s="217">
        <f>Invulblad!I562</f>
        <v>0</v>
      </c>
      <c r="J567" s="198"/>
      <c r="K567" s="218">
        <f>'PO analyseblad'!J560</f>
        <v>0</v>
      </c>
      <c r="L567" s="219" t="b">
        <f>'PO analyseblad'!K560</f>
        <v>0</v>
      </c>
      <c r="M567" s="220">
        <f>'PO analyseblad'!L560</f>
        <v>0.7</v>
      </c>
      <c r="N567" s="221">
        <f>'PO analyseblad'!M560</f>
        <v>0</v>
      </c>
      <c r="O567" s="203"/>
      <c r="P567" s="218">
        <f>'PO analyseblad'!N560</f>
        <v>0</v>
      </c>
      <c r="Q567" s="222" t="b">
        <f>'PO analyseblad'!O560</f>
        <v>0</v>
      </c>
      <c r="R567" s="222">
        <f>'PO analyseblad'!P560</f>
        <v>0.3</v>
      </c>
      <c r="S567" s="223">
        <f>'PO analyseblad'!Q560</f>
        <v>0</v>
      </c>
      <c r="T567" s="224"/>
      <c r="U567" s="225">
        <f>'PO analyseblad'!R560</f>
        <v>0</v>
      </c>
      <c r="V567" s="226" t="b">
        <f>'PO analyseblad'!S560</f>
        <v>0</v>
      </c>
      <c r="W567" s="207"/>
      <c r="X567" s="227">
        <f>Invulblad!L562</f>
        <v>0</v>
      </c>
      <c r="Y567" s="228">
        <f>Invulblad!M562</f>
        <v>0</v>
      </c>
      <c r="Z567" s="229">
        <f>Invulblad!N562</f>
        <v>0</v>
      </c>
      <c r="AA567" s="211"/>
      <c r="AB567" s="212">
        <f>Invulblad!O562</f>
        <v>0</v>
      </c>
    </row>
    <row r="568" spans="2:28" s="85" customFormat="1" ht="12.75" customHeight="1" x14ac:dyDescent="0.25">
      <c r="B568" s="213">
        <f>Invulblad!B563</f>
        <v>559</v>
      </c>
      <c r="C568" s="214">
        <f>Invulblad!C563</f>
        <v>0</v>
      </c>
      <c r="D568" s="214">
        <f>Invulblad!D563</f>
        <v>0</v>
      </c>
      <c r="E568" s="215">
        <f>Invulblad!E563</f>
        <v>0</v>
      </c>
      <c r="F568" s="215">
        <f>Invulblad!F563</f>
        <v>0</v>
      </c>
      <c r="G568" s="215">
        <f>Invulblad!G563</f>
        <v>0</v>
      </c>
      <c r="H568" s="216">
        <f>Invulblad!H563</f>
        <v>0</v>
      </c>
      <c r="I568" s="217">
        <f>Invulblad!I563</f>
        <v>0</v>
      </c>
      <c r="J568" s="198"/>
      <c r="K568" s="218">
        <f>'PO analyseblad'!J561</f>
        <v>0</v>
      </c>
      <c r="L568" s="219" t="b">
        <f>'PO analyseblad'!K561</f>
        <v>0</v>
      </c>
      <c r="M568" s="220">
        <f>'PO analyseblad'!L561</f>
        <v>0.7</v>
      </c>
      <c r="N568" s="221">
        <f>'PO analyseblad'!M561</f>
        <v>0</v>
      </c>
      <c r="O568" s="203"/>
      <c r="P568" s="218">
        <f>'PO analyseblad'!N561</f>
        <v>0</v>
      </c>
      <c r="Q568" s="222" t="b">
        <f>'PO analyseblad'!O561</f>
        <v>0</v>
      </c>
      <c r="R568" s="222">
        <f>'PO analyseblad'!P561</f>
        <v>0.3</v>
      </c>
      <c r="S568" s="223">
        <f>'PO analyseblad'!Q561</f>
        <v>0</v>
      </c>
      <c r="T568" s="224"/>
      <c r="U568" s="225">
        <f>'PO analyseblad'!R561</f>
        <v>0</v>
      </c>
      <c r="V568" s="226" t="b">
        <f>'PO analyseblad'!S561</f>
        <v>0</v>
      </c>
      <c r="W568" s="207"/>
      <c r="X568" s="227">
        <f>Invulblad!L563</f>
        <v>0</v>
      </c>
      <c r="Y568" s="228">
        <f>Invulblad!M563</f>
        <v>0</v>
      </c>
      <c r="Z568" s="229">
        <f>Invulblad!N563</f>
        <v>0</v>
      </c>
      <c r="AA568" s="211"/>
      <c r="AB568" s="212">
        <f>Invulblad!O563</f>
        <v>0</v>
      </c>
    </row>
    <row r="569" spans="2:28" s="85" customFormat="1" ht="12.75" customHeight="1" x14ac:dyDescent="0.25">
      <c r="B569" s="213">
        <f>Invulblad!B564</f>
        <v>560</v>
      </c>
      <c r="C569" s="214">
        <f>Invulblad!C564</f>
        <v>0</v>
      </c>
      <c r="D569" s="214">
        <f>Invulblad!D564</f>
        <v>0</v>
      </c>
      <c r="E569" s="215">
        <f>Invulblad!E564</f>
        <v>0</v>
      </c>
      <c r="F569" s="215">
        <f>Invulblad!F564</f>
        <v>0</v>
      </c>
      <c r="G569" s="215">
        <f>Invulblad!G564</f>
        <v>0</v>
      </c>
      <c r="H569" s="216">
        <f>Invulblad!H564</f>
        <v>0</v>
      </c>
      <c r="I569" s="217">
        <f>Invulblad!I564</f>
        <v>0</v>
      </c>
      <c r="J569" s="198"/>
      <c r="K569" s="218">
        <f>'PO analyseblad'!J562</f>
        <v>0</v>
      </c>
      <c r="L569" s="219" t="b">
        <f>'PO analyseblad'!K562</f>
        <v>0</v>
      </c>
      <c r="M569" s="220">
        <f>'PO analyseblad'!L562</f>
        <v>0.7</v>
      </c>
      <c r="N569" s="221">
        <f>'PO analyseblad'!M562</f>
        <v>0</v>
      </c>
      <c r="O569" s="203"/>
      <c r="P569" s="218">
        <f>'PO analyseblad'!N562</f>
        <v>0</v>
      </c>
      <c r="Q569" s="222" t="b">
        <f>'PO analyseblad'!O562</f>
        <v>0</v>
      </c>
      <c r="R569" s="222">
        <f>'PO analyseblad'!P562</f>
        <v>0.3</v>
      </c>
      <c r="S569" s="223">
        <f>'PO analyseblad'!Q562</f>
        <v>0</v>
      </c>
      <c r="T569" s="224"/>
      <c r="U569" s="225">
        <f>'PO analyseblad'!R562</f>
        <v>0</v>
      </c>
      <c r="V569" s="226" t="b">
        <f>'PO analyseblad'!S562</f>
        <v>0</v>
      </c>
      <c r="W569" s="207"/>
      <c r="X569" s="227">
        <f>Invulblad!L564</f>
        <v>0</v>
      </c>
      <c r="Y569" s="228">
        <f>Invulblad!M564</f>
        <v>0</v>
      </c>
      <c r="Z569" s="229">
        <f>Invulblad!N564</f>
        <v>0</v>
      </c>
      <c r="AA569" s="211"/>
      <c r="AB569" s="212">
        <f>Invulblad!O564</f>
        <v>0</v>
      </c>
    </row>
    <row r="570" spans="2:28" s="85" customFormat="1" ht="12.75" customHeight="1" x14ac:dyDescent="0.25">
      <c r="B570" s="213">
        <f>Invulblad!B565</f>
        <v>561</v>
      </c>
      <c r="C570" s="214">
        <f>Invulblad!C565</f>
        <v>0</v>
      </c>
      <c r="D570" s="214">
        <f>Invulblad!D565</f>
        <v>0</v>
      </c>
      <c r="E570" s="215">
        <f>Invulblad!E565</f>
        <v>0</v>
      </c>
      <c r="F570" s="215">
        <f>Invulblad!F565</f>
        <v>0</v>
      </c>
      <c r="G570" s="215">
        <f>Invulblad!G565</f>
        <v>0</v>
      </c>
      <c r="H570" s="216">
        <f>Invulblad!H565</f>
        <v>0</v>
      </c>
      <c r="I570" s="217">
        <f>Invulblad!I565</f>
        <v>0</v>
      </c>
      <c r="J570" s="198"/>
      <c r="K570" s="218">
        <f>'PO analyseblad'!J563</f>
        <v>0</v>
      </c>
      <c r="L570" s="219" t="b">
        <f>'PO analyseblad'!K563</f>
        <v>0</v>
      </c>
      <c r="M570" s="220">
        <f>'PO analyseblad'!L563</f>
        <v>0.7</v>
      </c>
      <c r="N570" s="221">
        <f>'PO analyseblad'!M563</f>
        <v>0</v>
      </c>
      <c r="O570" s="203"/>
      <c r="P570" s="218">
        <f>'PO analyseblad'!N563</f>
        <v>0</v>
      </c>
      <c r="Q570" s="222" t="b">
        <f>'PO analyseblad'!O563</f>
        <v>0</v>
      </c>
      <c r="R570" s="222">
        <f>'PO analyseblad'!P563</f>
        <v>0.3</v>
      </c>
      <c r="S570" s="223">
        <f>'PO analyseblad'!Q563</f>
        <v>0</v>
      </c>
      <c r="T570" s="224"/>
      <c r="U570" s="225">
        <f>'PO analyseblad'!R563</f>
        <v>0</v>
      </c>
      <c r="V570" s="226" t="b">
        <f>'PO analyseblad'!S563</f>
        <v>0</v>
      </c>
      <c r="W570" s="207"/>
      <c r="X570" s="227">
        <f>Invulblad!L565</f>
        <v>0</v>
      </c>
      <c r="Y570" s="228">
        <f>Invulblad!M565</f>
        <v>0</v>
      </c>
      <c r="Z570" s="229">
        <f>Invulblad!N565</f>
        <v>0</v>
      </c>
      <c r="AA570" s="211"/>
      <c r="AB570" s="212">
        <f>Invulblad!O565</f>
        <v>0</v>
      </c>
    </row>
    <row r="571" spans="2:28" s="85" customFormat="1" ht="12.75" customHeight="1" x14ac:dyDescent="0.25">
      <c r="B571" s="213">
        <f>Invulblad!B566</f>
        <v>562</v>
      </c>
      <c r="C571" s="214">
        <f>Invulblad!C566</f>
        <v>0</v>
      </c>
      <c r="D571" s="214">
        <f>Invulblad!D566</f>
        <v>0</v>
      </c>
      <c r="E571" s="215">
        <f>Invulblad!E566</f>
        <v>0</v>
      </c>
      <c r="F571" s="215">
        <f>Invulblad!F566</f>
        <v>0</v>
      </c>
      <c r="G571" s="215">
        <f>Invulblad!G566</f>
        <v>0</v>
      </c>
      <c r="H571" s="216">
        <f>Invulblad!H566</f>
        <v>0</v>
      </c>
      <c r="I571" s="217">
        <f>Invulblad!I566</f>
        <v>0</v>
      </c>
      <c r="J571" s="198"/>
      <c r="K571" s="218">
        <f>'PO analyseblad'!J564</f>
        <v>0</v>
      </c>
      <c r="L571" s="219" t="b">
        <f>'PO analyseblad'!K564</f>
        <v>0</v>
      </c>
      <c r="M571" s="220">
        <f>'PO analyseblad'!L564</f>
        <v>0.7</v>
      </c>
      <c r="N571" s="221">
        <f>'PO analyseblad'!M564</f>
        <v>0</v>
      </c>
      <c r="O571" s="203"/>
      <c r="P571" s="218">
        <f>'PO analyseblad'!N564</f>
        <v>0</v>
      </c>
      <c r="Q571" s="222" t="b">
        <f>'PO analyseblad'!O564</f>
        <v>0</v>
      </c>
      <c r="R571" s="222">
        <f>'PO analyseblad'!P564</f>
        <v>0.3</v>
      </c>
      <c r="S571" s="223">
        <f>'PO analyseblad'!Q564</f>
        <v>0</v>
      </c>
      <c r="T571" s="224"/>
      <c r="U571" s="225">
        <f>'PO analyseblad'!R564</f>
        <v>0</v>
      </c>
      <c r="V571" s="226" t="b">
        <f>'PO analyseblad'!S564</f>
        <v>0</v>
      </c>
      <c r="W571" s="207"/>
      <c r="X571" s="227">
        <f>Invulblad!L566</f>
        <v>0</v>
      </c>
      <c r="Y571" s="228">
        <f>Invulblad!M566</f>
        <v>0</v>
      </c>
      <c r="Z571" s="229">
        <f>Invulblad!N566</f>
        <v>0</v>
      </c>
      <c r="AA571" s="211"/>
      <c r="AB571" s="212">
        <f>Invulblad!O566</f>
        <v>0</v>
      </c>
    </row>
    <row r="572" spans="2:28" s="85" customFormat="1" ht="12.75" customHeight="1" x14ac:dyDescent="0.25">
      <c r="B572" s="213">
        <f>Invulblad!B567</f>
        <v>563</v>
      </c>
      <c r="C572" s="214">
        <f>Invulblad!C567</f>
        <v>0</v>
      </c>
      <c r="D572" s="214">
        <f>Invulblad!D567</f>
        <v>0</v>
      </c>
      <c r="E572" s="215">
        <f>Invulblad!E567</f>
        <v>0</v>
      </c>
      <c r="F572" s="215">
        <f>Invulblad!F567</f>
        <v>0</v>
      </c>
      <c r="G572" s="215">
        <f>Invulblad!G567</f>
        <v>0</v>
      </c>
      <c r="H572" s="216">
        <f>Invulblad!H567</f>
        <v>0</v>
      </c>
      <c r="I572" s="217">
        <f>Invulblad!I567</f>
        <v>0</v>
      </c>
      <c r="J572" s="198"/>
      <c r="K572" s="218">
        <f>'PO analyseblad'!J565</f>
        <v>0</v>
      </c>
      <c r="L572" s="219" t="b">
        <f>'PO analyseblad'!K565</f>
        <v>0</v>
      </c>
      <c r="M572" s="220">
        <f>'PO analyseblad'!L565</f>
        <v>0.7</v>
      </c>
      <c r="N572" s="221">
        <f>'PO analyseblad'!M565</f>
        <v>0</v>
      </c>
      <c r="O572" s="203"/>
      <c r="P572" s="218">
        <f>'PO analyseblad'!N565</f>
        <v>0</v>
      </c>
      <c r="Q572" s="222" t="b">
        <f>'PO analyseblad'!O565</f>
        <v>0</v>
      </c>
      <c r="R572" s="222">
        <f>'PO analyseblad'!P565</f>
        <v>0.3</v>
      </c>
      <c r="S572" s="223">
        <f>'PO analyseblad'!Q565</f>
        <v>0</v>
      </c>
      <c r="T572" s="224"/>
      <c r="U572" s="225">
        <f>'PO analyseblad'!R565</f>
        <v>0</v>
      </c>
      <c r="V572" s="226" t="b">
        <f>'PO analyseblad'!S565</f>
        <v>0</v>
      </c>
      <c r="W572" s="207"/>
      <c r="X572" s="227">
        <f>Invulblad!L567</f>
        <v>0</v>
      </c>
      <c r="Y572" s="228">
        <f>Invulblad!M567</f>
        <v>0</v>
      </c>
      <c r="Z572" s="229">
        <f>Invulblad!N567</f>
        <v>0</v>
      </c>
      <c r="AA572" s="211"/>
      <c r="AB572" s="212">
        <f>Invulblad!O567</f>
        <v>0</v>
      </c>
    </row>
    <row r="573" spans="2:28" s="85" customFormat="1" ht="12.75" customHeight="1" x14ac:dyDescent="0.25">
      <c r="B573" s="213">
        <f>Invulblad!B568</f>
        <v>564</v>
      </c>
      <c r="C573" s="214">
        <f>Invulblad!C568</f>
        <v>0</v>
      </c>
      <c r="D573" s="214">
        <f>Invulblad!D568</f>
        <v>0</v>
      </c>
      <c r="E573" s="215">
        <f>Invulblad!E568</f>
        <v>0</v>
      </c>
      <c r="F573" s="215">
        <f>Invulblad!F568</f>
        <v>0</v>
      </c>
      <c r="G573" s="215">
        <f>Invulblad!G568</f>
        <v>0</v>
      </c>
      <c r="H573" s="216">
        <f>Invulblad!H568</f>
        <v>0</v>
      </c>
      <c r="I573" s="217">
        <f>Invulblad!I568</f>
        <v>0</v>
      </c>
      <c r="J573" s="198"/>
      <c r="K573" s="218">
        <f>'PO analyseblad'!J566</f>
        <v>0</v>
      </c>
      <c r="L573" s="219" t="b">
        <f>'PO analyseblad'!K566</f>
        <v>0</v>
      </c>
      <c r="M573" s="220">
        <f>'PO analyseblad'!L566</f>
        <v>0.7</v>
      </c>
      <c r="N573" s="221">
        <f>'PO analyseblad'!M566</f>
        <v>0</v>
      </c>
      <c r="O573" s="203"/>
      <c r="P573" s="218">
        <f>'PO analyseblad'!N566</f>
        <v>0</v>
      </c>
      <c r="Q573" s="222" t="b">
        <f>'PO analyseblad'!O566</f>
        <v>0</v>
      </c>
      <c r="R573" s="222">
        <f>'PO analyseblad'!P566</f>
        <v>0.3</v>
      </c>
      <c r="S573" s="223">
        <f>'PO analyseblad'!Q566</f>
        <v>0</v>
      </c>
      <c r="T573" s="224"/>
      <c r="U573" s="225">
        <f>'PO analyseblad'!R566</f>
        <v>0</v>
      </c>
      <c r="V573" s="226" t="b">
        <f>'PO analyseblad'!S566</f>
        <v>0</v>
      </c>
      <c r="W573" s="207"/>
      <c r="X573" s="227">
        <f>Invulblad!L568</f>
        <v>0</v>
      </c>
      <c r="Y573" s="228">
        <f>Invulblad!M568</f>
        <v>0</v>
      </c>
      <c r="Z573" s="229">
        <f>Invulblad!N568</f>
        <v>0</v>
      </c>
      <c r="AA573" s="211"/>
      <c r="AB573" s="212">
        <f>Invulblad!O568</f>
        <v>0</v>
      </c>
    </row>
    <row r="574" spans="2:28" s="85" customFormat="1" ht="12.75" customHeight="1" x14ac:dyDescent="0.25">
      <c r="B574" s="213">
        <f>Invulblad!B569</f>
        <v>565</v>
      </c>
      <c r="C574" s="214">
        <f>Invulblad!C569</f>
        <v>0</v>
      </c>
      <c r="D574" s="214">
        <f>Invulblad!D569</f>
        <v>0</v>
      </c>
      <c r="E574" s="215">
        <f>Invulblad!E569</f>
        <v>0</v>
      </c>
      <c r="F574" s="215">
        <f>Invulblad!F569</f>
        <v>0</v>
      </c>
      <c r="G574" s="215">
        <f>Invulblad!G569</f>
        <v>0</v>
      </c>
      <c r="H574" s="216">
        <f>Invulblad!H569</f>
        <v>0</v>
      </c>
      <c r="I574" s="217">
        <f>Invulblad!I569</f>
        <v>0</v>
      </c>
      <c r="J574" s="198"/>
      <c r="K574" s="218">
        <f>'PO analyseblad'!J567</f>
        <v>0</v>
      </c>
      <c r="L574" s="219" t="b">
        <f>'PO analyseblad'!K567</f>
        <v>0</v>
      </c>
      <c r="M574" s="220">
        <f>'PO analyseblad'!L567</f>
        <v>0.7</v>
      </c>
      <c r="N574" s="221">
        <f>'PO analyseblad'!M567</f>
        <v>0</v>
      </c>
      <c r="O574" s="203"/>
      <c r="P574" s="218">
        <f>'PO analyseblad'!N567</f>
        <v>0</v>
      </c>
      <c r="Q574" s="222" t="b">
        <f>'PO analyseblad'!O567</f>
        <v>0</v>
      </c>
      <c r="R574" s="222">
        <f>'PO analyseblad'!P567</f>
        <v>0.3</v>
      </c>
      <c r="S574" s="223">
        <f>'PO analyseblad'!Q567</f>
        <v>0</v>
      </c>
      <c r="T574" s="224"/>
      <c r="U574" s="225">
        <f>'PO analyseblad'!R567</f>
        <v>0</v>
      </c>
      <c r="V574" s="226" t="b">
        <f>'PO analyseblad'!S567</f>
        <v>0</v>
      </c>
      <c r="W574" s="207"/>
      <c r="X574" s="227">
        <f>Invulblad!L569</f>
        <v>0</v>
      </c>
      <c r="Y574" s="228">
        <f>Invulblad!M569</f>
        <v>0</v>
      </c>
      <c r="Z574" s="229">
        <f>Invulblad!N569</f>
        <v>0</v>
      </c>
      <c r="AA574" s="211"/>
      <c r="AB574" s="212">
        <f>Invulblad!O569</f>
        <v>0</v>
      </c>
    </row>
    <row r="575" spans="2:28" s="85" customFormat="1" ht="12.75" customHeight="1" x14ac:dyDescent="0.25">
      <c r="B575" s="213">
        <f>Invulblad!B570</f>
        <v>566</v>
      </c>
      <c r="C575" s="214">
        <f>Invulblad!C570</f>
        <v>0</v>
      </c>
      <c r="D575" s="214">
        <f>Invulblad!D570</f>
        <v>0</v>
      </c>
      <c r="E575" s="215">
        <f>Invulblad!E570</f>
        <v>0</v>
      </c>
      <c r="F575" s="215">
        <f>Invulblad!F570</f>
        <v>0</v>
      </c>
      <c r="G575" s="215">
        <f>Invulblad!G570</f>
        <v>0</v>
      </c>
      <c r="H575" s="216">
        <f>Invulblad!H570</f>
        <v>0</v>
      </c>
      <c r="I575" s="217">
        <f>Invulblad!I570</f>
        <v>0</v>
      </c>
      <c r="J575" s="198"/>
      <c r="K575" s="218">
        <f>'PO analyseblad'!J568</f>
        <v>0</v>
      </c>
      <c r="L575" s="219" t="b">
        <f>'PO analyseblad'!K568</f>
        <v>0</v>
      </c>
      <c r="M575" s="220">
        <f>'PO analyseblad'!L568</f>
        <v>0.7</v>
      </c>
      <c r="N575" s="221">
        <f>'PO analyseblad'!M568</f>
        <v>0</v>
      </c>
      <c r="O575" s="203"/>
      <c r="P575" s="218">
        <f>'PO analyseblad'!N568</f>
        <v>0</v>
      </c>
      <c r="Q575" s="222" t="b">
        <f>'PO analyseblad'!O568</f>
        <v>0</v>
      </c>
      <c r="R575" s="222">
        <f>'PO analyseblad'!P568</f>
        <v>0.3</v>
      </c>
      <c r="S575" s="223">
        <f>'PO analyseblad'!Q568</f>
        <v>0</v>
      </c>
      <c r="T575" s="224"/>
      <c r="U575" s="225">
        <f>'PO analyseblad'!R568</f>
        <v>0</v>
      </c>
      <c r="V575" s="226" t="b">
        <f>'PO analyseblad'!S568</f>
        <v>0</v>
      </c>
      <c r="W575" s="207"/>
      <c r="X575" s="227">
        <f>Invulblad!L570</f>
        <v>0</v>
      </c>
      <c r="Y575" s="228">
        <f>Invulblad!M570</f>
        <v>0</v>
      </c>
      <c r="Z575" s="229">
        <f>Invulblad!N570</f>
        <v>0</v>
      </c>
      <c r="AA575" s="211"/>
      <c r="AB575" s="212">
        <f>Invulblad!O570</f>
        <v>0</v>
      </c>
    </row>
    <row r="576" spans="2:28" s="85" customFormat="1" ht="12.75" customHeight="1" x14ac:dyDescent="0.25">
      <c r="B576" s="213">
        <f>Invulblad!B571</f>
        <v>567</v>
      </c>
      <c r="C576" s="214">
        <f>Invulblad!C571</f>
        <v>0</v>
      </c>
      <c r="D576" s="214">
        <f>Invulblad!D571</f>
        <v>0</v>
      </c>
      <c r="E576" s="215">
        <f>Invulblad!E571</f>
        <v>0</v>
      </c>
      <c r="F576" s="215">
        <f>Invulblad!F571</f>
        <v>0</v>
      </c>
      <c r="G576" s="215">
        <f>Invulblad!G571</f>
        <v>0</v>
      </c>
      <c r="H576" s="216">
        <f>Invulblad!H571</f>
        <v>0</v>
      </c>
      <c r="I576" s="217">
        <f>Invulblad!I571</f>
        <v>0</v>
      </c>
      <c r="J576" s="198"/>
      <c r="K576" s="218">
        <f>'PO analyseblad'!J569</f>
        <v>0</v>
      </c>
      <c r="L576" s="219" t="b">
        <f>'PO analyseblad'!K569</f>
        <v>0</v>
      </c>
      <c r="M576" s="220">
        <f>'PO analyseblad'!L569</f>
        <v>0.7</v>
      </c>
      <c r="N576" s="221">
        <f>'PO analyseblad'!M569</f>
        <v>0</v>
      </c>
      <c r="O576" s="203"/>
      <c r="P576" s="218">
        <f>'PO analyseblad'!N569</f>
        <v>0</v>
      </c>
      <c r="Q576" s="222" t="b">
        <f>'PO analyseblad'!O569</f>
        <v>0</v>
      </c>
      <c r="R576" s="222">
        <f>'PO analyseblad'!P569</f>
        <v>0.3</v>
      </c>
      <c r="S576" s="223">
        <f>'PO analyseblad'!Q569</f>
        <v>0</v>
      </c>
      <c r="T576" s="224"/>
      <c r="U576" s="225">
        <f>'PO analyseblad'!R569</f>
        <v>0</v>
      </c>
      <c r="V576" s="226" t="b">
        <f>'PO analyseblad'!S569</f>
        <v>0</v>
      </c>
      <c r="W576" s="207"/>
      <c r="X576" s="227">
        <f>Invulblad!L571</f>
        <v>0</v>
      </c>
      <c r="Y576" s="228">
        <f>Invulblad!M571</f>
        <v>0</v>
      </c>
      <c r="Z576" s="229">
        <f>Invulblad!N571</f>
        <v>0</v>
      </c>
      <c r="AA576" s="211"/>
      <c r="AB576" s="212">
        <f>Invulblad!O571</f>
        <v>0</v>
      </c>
    </row>
    <row r="577" spans="2:28" s="85" customFormat="1" ht="12.75" customHeight="1" x14ac:dyDescent="0.25">
      <c r="B577" s="213">
        <f>Invulblad!B572</f>
        <v>568</v>
      </c>
      <c r="C577" s="214">
        <f>Invulblad!C572</f>
        <v>0</v>
      </c>
      <c r="D577" s="214">
        <f>Invulblad!D572</f>
        <v>0</v>
      </c>
      <c r="E577" s="215">
        <f>Invulblad!E572</f>
        <v>0</v>
      </c>
      <c r="F577" s="215">
        <f>Invulblad!F572</f>
        <v>0</v>
      </c>
      <c r="G577" s="215">
        <f>Invulblad!G572</f>
        <v>0</v>
      </c>
      <c r="H577" s="216">
        <f>Invulblad!H572</f>
        <v>0</v>
      </c>
      <c r="I577" s="217">
        <f>Invulblad!I572</f>
        <v>0</v>
      </c>
      <c r="J577" s="198"/>
      <c r="K577" s="218">
        <f>'PO analyseblad'!J570</f>
        <v>0</v>
      </c>
      <c r="L577" s="219" t="b">
        <f>'PO analyseblad'!K570</f>
        <v>0</v>
      </c>
      <c r="M577" s="220">
        <f>'PO analyseblad'!L570</f>
        <v>0.7</v>
      </c>
      <c r="N577" s="221">
        <f>'PO analyseblad'!M570</f>
        <v>0</v>
      </c>
      <c r="O577" s="203"/>
      <c r="P577" s="218">
        <f>'PO analyseblad'!N570</f>
        <v>0</v>
      </c>
      <c r="Q577" s="222" t="b">
        <f>'PO analyseblad'!O570</f>
        <v>0</v>
      </c>
      <c r="R577" s="222">
        <f>'PO analyseblad'!P570</f>
        <v>0.3</v>
      </c>
      <c r="S577" s="223">
        <f>'PO analyseblad'!Q570</f>
        <v>0</v>
      </c>
      <c r="T577" s="224"/>
      <c r="U577" s="225">
        <f>'PO analyseblad'!R570</f>
        <v>0</v>
      </c>
      <c r="V577" s="226" t="b">
        <f>'PO analyseblad'!S570</f>
        <v>0</v>
      </c>
      <c r="W577" s="207"/>
      <c r="X577" s="227">
        <f>Invulblad!L572</f>
        <v>0</v>
      </c>
      <c r="Y577" s="228">
        <f>Invulblad!M572</f>
        <v>0</v>
      </c>
      <c r="Z577" s="229">
        <f>Invulblad!N572</f>
        <v>0</v>
      </c>
      <c r="AA577" s="211"/>
      <c r="AB577" s="212">
        <f>Invulblad!O572</f>
        <v>0</v>
      </c>
    </row>
    <row r="578" spans="2:28" s="85" customFormat="1" ht="12.75" customHeight="1" x14ac:dyDescent="0.25">
      <c r="B578" s="213">
        <f>Invulblad!B573</f>
        <v>569</v>
      </c>
      <c r="C578" s="214">
        <f>Invulblad!C573</f>
        <v>0</v>
      </c>
      <c r="D578" s="214">
        <f>Invulblad!D573</f>
        <v>0</v>
      </c>
      <c r="E578" s="215">
        <f>Invulblad!E573</f>
        <v>0</v>
      </c>
      <c r="F578" s="215">
        <f>Invulblad!F573</f>
        <v>0</v>
      </c>
      <c r="G578" s="215">
        <f>Invulblad!G573</f>
        <v>0</v>
      </c>
      <c r="H578" s="216">
        <f>Invulblad!H573</f>
        <v>0</v>
      </c>
      <c r="I578" s="217">
        <f>Invulblad!I573</f>
        <v>0</v>
      </c>
      <c r="J578" s="198"/>
      <c r="K578" s="218">
        <f>'PO analyseblad'!J571</f>
        <v>0</v>
      </c>
      <c r="L578" s="219" t="b">
        <f>'PO analyseblad'!K571</f>
        <v>0</v>
      </c>
      <c r="M578" s="220">
        <f>'PO analyseblad'!L571</f>
        <v>0.7</v>
      </c>
      <c r="N578" s="221">
        <f>'PO analyseblad'!M571</f>
        <v>0</v>
      </c>
      <c r="O578" s="203"/>
      <c r="P578" s="218">
        <f>'PO analyseblad'!N571</f>
        <v>0</v>
      </c>
      <c r="Q578" s="222" t="b">
        <f>'PO analyseblad'!O571</f>
        <v>0</v>
      </c>
      <c r="R578" s="222">
        <f>'PO analyseblad'!P571</f>
        <v>0.3</v>
      </c>
      <c r="S578" s="223">
        <f>'PO analyseblad'!Q571</f>
        <v>0</v>
      </c>
      <c r="T578" s="224"/>
      <c r="U578" s="225">
        <f>'PO analyseblad'!R571</f>
        <v>0</v>
      </c>
      <c r="V578" s="226" t="b">
        <f>'PO analyseblad'!S571</f>
        <v>0</v>
      </c>
      <c r="W578" s="207"/>
      <c r="X578" s="227">
        <f>Invulblad!L573</f>
        <v>0</v>
      </c>
      <c r="Y578" s="228">
        <f>Invulblad!M573</f>
        <v>0</v>
      </c>
      <c r="Z578" s="229">
        <f>Invulblad!N573</f>
        <v>0</v>
      </c>
      <c r="AA578" s="211"/>
      <c r="AB578" s="212">
        <f>Invulblad!O573</f>
        <v>0</v>
      </c>
    </row>
    <row r="579" spans="2:28" s="85" customFormat="1" ht="12.75" customHeight="1" x14ac:dyDescent="0.25">
      <c r="B579" s="213">
        <f>Invulblad!B574</f>
        <v>570</v>
      </c>
      <c r="C579" s="214">
        <f>Invulblad!C574</f>
        <v>0</v>
      </c>
      <c r="D579" s="214">
        <f>Invulblad!D574</f>
        <v>0</v>
      </c>
      <c r="E579" s="215">
        <f>Invulblad!E574</f>
        <v>0</v>
      </c>
      <c r="F579" s="215">
        <f>Invulblad!F574</f>
        <v>0</v>
      </c>
      <c r="G579" s="215">
        <f>Invulblad!G574</f>
        <v>0</v>
      </c>
      <c r="H579" s="216">
        <f>Invulblad!H574</f>
        <v>0</v>
      </c>
      <c r="I579" s="217">
        <f>Invulblad!I574</f>
        <v>0</v>
      </c>
      <c r="J579" s="198"/>
      <c r="K579" s="218">
        <f>'PO analyseblad'!J572</f>
        <v>0</v>
      </c>
      <c r="L579" s="219" t="b">
        <f>'PO analyseblad'!K572</f>
        <v>0</v>
      </c>
      <c r="M579" s="220">
        <f>'PO analyseblad'!L572</f>
        <v>0.7</v>
      </c>
      <c r="N579" s="221">
        <f>'PO analyseblad'!M572</f>
        <v>0</v>
      </c>
      <c r="O579" s="203"/>
      <c r="P579" s="218">
        <f>'PO analyseblad'!N572</f>
        <v>0</v>
      </c>
      <c r="Q579" s="222" t="b">
        <f>'PO analyseblad'!O572</f>
        <v>0</v>
      </c>
      <c r="R579" s="222">
        <f>'PO analyseblad'!P572</f>
        <v>0.3</v>
      </c>
      <c r="S579" s="223">
        <f>'PO analyseblad'!Q572</f>
        <v>0</v>
      </c>
      <c r="T579" s="224"/>
      <c r="U579" s="225">
        <f>'PO analyseblad'!R572</f>
        <v>0</v>
      </c>
      <c r="V579" s="226" t="b">
        <f>'PO analyseblad'!S572</f>
        <v>0</v>
      </c>
      <c r="W579" s="207"/>
      <c r="X579" s="227">
        <f>Invulblad!L574</f>
        <v>0</v>
      </c>
      <c r="Y579" s="228">
        <f>Invulblad!M574</f>
        <v>0</v>
      </c>
      <c r="Z579" s="229">
        <f>Invulblad!N574</f>
        <v>0</v>
      </c>
      <c r="AA579" s="211"/>
      <c r="AB579" s="212">
        <f>Invulblad!O574</f>
        <v>0</v>
      </c>
    </row>
    <row r="580" spans="2:28" s="85" customFormat="1" ht="12.75" customHeight="1" x14ac:dyDescent="0.25">
      <c r="B580" s="213">
        <f>Invulblad!B575</f>
        <v>571</v>
      </c>
      <c r="C580" s="214">
        <f>Invulblad!C575</f>
        <v>0</v>
      </c>
      <c r="D580" s="214">
        <f>Invulblad!D575</f>
        <v>0</v>
      </c>
      <c r="E580" s="215">
        <f>Invulblad!E575</f>
        <v>0</v>
      </c>
      <c r="F580" s="215">
        <f>Invulblad!F575</f>
        <v>0</v>
      </c>
      <c r="G580" s="215">
        <f>Invulblad!G575</f>
        <v>0</v>
      </c>
      <c r="H580" s="216">
        <f>Invulblad!H575</f>
        <v>0</v>
      </c>
      <c r="I580" s="217">
        <f>Invulblad!I575</f>
        <v>0</v>
      </c>
      <c r="J580" s="198"/>
      <c r="K580" s="218">
        <f>'PO analyseblad'!J573</f>
        <v>0</v>
      </c>
      <c r="L580" s="219" t="b">
        <f>'PO analyseblad'!K573</f>
        <v>0</v>
      </c>
      <c r="M580" s="220">
        <f>'PO analyseblad'!L573</f>
        <v>0.7</v>
      </c>
      <c r="N580" s="221">
        <f>'PO analyseblad'!M573</f>
        <v>0</v>
      </c>
      <c r="O580" s="203"/>
      <c r="P580" s="218">
        <f>'PO analyseblad'!N573</f>
        <v>0</v>
      </c>
      <c r="Q580" s="222" t="b">
        <f>'PO analyseblad'!O573</f>
        <v>0</v>
      </c>
      <c r="R580" s="222">
        <f>'PO analyseblad'!P573</f>
        <v>0.3</v>
      </c>
      <c r="S580" s="223">
        <f>'PO analyseblad'!Q573</f>
        <v>0</v>
      </c>
      <c r="T580" s="224"/>
      <c r="U580" s="225">
        <f>'PO analyseblad'!R573</f>
        <v>0</v>
      </c>
      <c r="V580" s="226" t="b">
        <f>'PO analyseblad'!S573</f>
        <v>0</v>
      </c>
      <c r="W580" s="207"/>
      <c r="X580" s="227">
        <f>Invulblad!L575</f>
        <v>0</v>
      </c>
      <c r="Y580" s="228">
        <f>Invulblad!M575</f>
        <v>0</v>
      </c>
      <c r="Z580" s="229">
        <f>Invulblad!N575</f>
        <v>0</v>
      </c>
      <c r="AA580" s="211"/>
      <c r="AB580" s="212">
        <f>Invulblad!O575</f>
        <v>0</v>
      </c>
    </row>
    <row r="581" spans="2:28" s="85" customFormat="1" ht="12.75" customHeight="1" x14ac:dyDescent="0.25">
      <c r="B581" s="213">
        <f>Invulblad!B576</f>
        <v>572</v>
      </c>
      <c r="C581" s="214">
        <f>Invulblad!C576</f>
        <v>0</v>
      </c>
      <c r="D581" s="214">
        <f>Invulblad!D576</f>
        <v>0</v>
      </c>
      <c r="E581" s="215">
        <f>Invulblad!E576</f>
        <v>0</v>
      </c>
      <c r="F581" s="215">
        <f>Invulblad!F576</f>
        <v>0</v>
      </c>
      <c r="G581" s="215">
        <f>Invulblad!G576</f>
        <v>0</v>
      </c>
      <c r="H581" s="216">
        <f>Invulblad!H576</f>
        <v>0</v>
      </c>
      <c r="I581" s="217">
        <f>Invulblad!I576</f>
        <v>0</v>
      </c>
      <c r="J581" s="198"/>
      <c r="K581" s="218">
        <f>'PO analyseblad'!J574</f>
        <v>0</v>
      </c>
      <c r="L581" s="219" t="b">
        <f>'PO analyseblad'!K574</f>
        <v>0</v>
      </c>
      <c r="M581" s="220">
        <f>'PO analyseblad'!L574</f>
        <v>0.7</v>
      </c>
      <c r="N581" s="221">
        <f>'PO analyseblad'!M574</f>
        <v>0</v>
      </c>
      <c r="O581" s="203"/>
      <c r="P581" s="218">
        <f>'PO analyseblad'!N574</f>
        <v>0</v>
      </c>
      <c r="Q581" s="222" t="b">
        <f>'PO analyseblad'!O574</f>
        <v>0</v>
      </c>
      <c r="R581" s="222">
        <f>'PO analyseblad'!P574</f>
        <v>0.3</v>
      </c>
      <c r="S581" s="223">
        <f>'PO analyseblad'!Q574</f>
        <v>0</v>
      </c>
      <c r="T581" s="224"/>
      <c r="U581" s="225">
        <f>'PO analyseblad'!R574</f>
        <v>0</v>
      </c>
      <c r="V581" s="226" t="b">
        <f>'PO analyseblad'!S574</f>
        <v>0</v>
      </c>
      <c r="W581" s="207"/>
      <c r="X581" s="227">
        <f>Invulblad!L576</f>
        <v>0</v>
      </c>
      <c r="Y581" s="228">
        <f>Invulblad!M576</f>
        <v>0</v>
      </c>
      <c r="Z581" s="229">
        <f>Invulblad!N576</f>
        <v>0</v>
      </c>
      <c r="AA581" s="211"/>
      <c r="AB581" s="212">
        <f>Invulblad!O576</f>
        <v>0</v>
      </c>
    </row>
    <row r="582" spans="2:28" s="85" customFormat="1" ht="12.75" customHeight="1" x14ac:dyDescent="0.25">
      <c r="B582" s="213">
        <f>Invulblad!B577</f>
        <v>573</v>
      </c>
      <c r="C582" s="214">
        <f>Invulblad!C577</f>
        <v>0</v>
      </c>
      <c r="D582" s="214">
        <f>Invulblad!D577</f>
        <v>0</v>
      </c>
      <c r="E582" s="215">
        <f>Invulblad!E577</f>
        <v>0</v>
      </c>
      <c r="F582" s="215">
        <f>Invulblad!F577</f>
        <v>0</v>
      </c>
      <c r="G582" s="215">
        <f>Invulblad!G577</f>
        <v>0</v>
      </c>
      <c r="H582" s="216">
        <f>Invulblad!H577</f>
        <v>0</v>
      </c>
      <c r="I582" s="217">
        <f>Invulblad!I577</f>
        <v>0</v>
      </c>
      <c r="J582" s="198"/>
      <c r="K582" s="218">
        <f>'PO analyseblad'!J575</f>
        <v>0</v>
      </c>
      <c r="L582" s="219" t="b">
        <f>'PO analyseblad'!K575</f>
        <v>0</v>
      </c>
      <c r="M582" s="220">
        <f>'PO analyseblad'!L575</f>
        <v>0.7</v>
      </c>
      <c r="N582" s="221">
        <f>'PO analyseblad'!M575</f>
        <v>0</v>
      </c>
      <c r="O582" s="203"/>
      <c r="P582" s="218">
        <f>'PO analyseblad'!N575</f>
        <v>0</v>
      </c>
      <c r="Q582" s="222" t="b">
        <f>'PO analyseblad'!O575</f>
        <v>0</v>
      </c>
      <c r="R582" s="222">
        <f>'PO analyseblad'!P575</f>
        <v>0.3</v>
      </c>
      <c r="S582" s="223">
        <f>'PO analyseblad'!Q575</f>
        <v>0</v>
      </c>
      <c r="T582" s="224"/>
      <c r="U582" s="225">
        <f>'PO analyseblad'!R575</f>
        <v>0</v>
      </c>
      <c r="V582" s="226" t="b">
        <f>'PO analyseblad'!S575</f>
        <v>0</v>
      </c>
      <c r="W582" s="207"/>
      <c r="X582" s="227">
        <f>Invulblad!L577</f>
        <v>0</v>
      </c>
      <c r="Y582" s="228">
        <f>Invulblad!M577</f>
        <v>0</v>
      </c>
      <c r="Z582" s="229">
        <f>Invulblad!N577</f>
        <v>0</v>
      </c>
      <c r="AA582" s="211"/>
      <c r="AB582" s="212">
        <f>Invulblad!O577</f>
        <v>0</v>
      </c>
    </row>
    <row r="583" spans="2:28" s="85" customFormat="1" ht="12.75" customHeight="1" x14ac:dyDescent="0.25">
      <c r="B583" s="213">
        <f>Invulblad!B578</f>
        <v>574</v>
      </c>
      <c r="C583" s="214">
        <f>Invulblad!C578</f>
        <v>0</v>
      </c>
      <c r="D583" s="214">
        <f>Invulblad!D578</f>
        <v>0</v>
      </c>
      <c r="E583" s="215">
        <f>Invulblad!E578</f>
        <v>0</v>
      </c>
      <c r="F583" s="215">
        <f>Invulblad!F578</f>
        <v>0</v>
      </c>
      <c r="G583" s="215">
        <f>Invulblad!G578</f>
        <v>0</v>
      </c>
      <c r="H583" s="216">
        <f>Invulblad!H578</f>
        <v>0</v>
      </c>
      <c r="I583" s="217">
        <f>Invulblad!I578</f>
        <v>0</v>
      </c>
      <c r="J583" s="198"/>
      <c r="K583" s="218">
        <f>'PO analyseblad'!J576</f>
        <v>0</v>
      </c>
      <c r="L583" s="219" t="b">
        <f>'PO analyseblad'!K576</f>
        <v>0</v>
      </c>
      <c r="M583" s="220">
        <f>'PO analyseblad'!L576</f>
        <v>0.7</v>
      </c>
      <c r="N583" s="221">
        <f>'PO analyseblad'!M576</f>
        <v>0</v>
      </c>
      <c r="O583" s="203"/>
      <c r="P583" s="218">
        <f>'PO analyseblad'!N576</f>
        <v>0</v>
      </c>
      <c r="Q583" s="222" t="b">
        <f>'PO analyseblad'!O576</f>
        <v>0</v>
      </c>
      <c r="R583" s="222">
        <f>'PO analyseblad'!P576</f>
        <v>0.3</v>
      </c>
      <c r="S583" s="223">
        <f>'PO analyseblad'!Q576</f>
        <v>0</v>
      </c>
      <c r="T583" s="224"/>
      <c r="U583" s="225">
        <f>'PO analyseblad'!R576</f>
        <v>0</v>
      </c>
      <c r="V583" s="226" t="b">
        <f>'PO analyseblad'!S576</f>
        <v>0</v>
      </c>
      <c r="W583" s="207"/>
      <c r="X583" s="227">
        <f>Invulblad!L578</f>
        <v>0</v>
      </c>
      <c r="Y583" s="228">
        <f>Invulblad!M578</f>
        <v>0</v>
      </c>
      <c r="Z583" s="229">
        <f>Invulblad!N578</f>
        <v>0</v>
      </c>
      <c r="AA583" s="211"/>
      <c r="AB583" s="212">
        <f>Invulblad!O578</f>
        <v>0</v>
      </c>
    </row>
    <row r="584" spans="2:28" s="85" customFormat="1" ht="12.75" customHeight="1" x14ac:dyDescent="0.25">
      <c r="B584" s="213">
        <f>Invulblad!B579</f>
        <v>575</v>
      </c>
      <c r="C584" s="214">
        <f>Invulblad!C579</f>
        <v>0</v>
      </c>
      <c r="D584" s="214">
        <f>Invulblad!D579</f>
        <v>0</v>
      </c>
      <c r="E584" s="215">
        <f>Invulblad!E579</f>
        <v>0</v>
      </c>
      <c r="F584" s="215">
        <f>Invulblad!F579</f>
        <v>0</v>
      </c>
      <c r="G584" s="215">
        <f>Invulblad!G579</f>
        <v>0</v>
      </c>
      <c r="H584" s="216">
        <f>Invulblad!H579</f>
        <v>0</v>
      </c>
      <c r="I584" s="217">
        <f>Invulblad!I579</f>
        <v>0</v>
      </c>
      <c r="J584" s="198"/>
      <c r="K584" s="218">
        <f>'PO analyseblad'!J577</f>
        <v>0</v>
      </c>
      <c r="L584" s="219" t="b">
        <f>'PO analyseblad'!K577</f>
        <v>0</v>
      </c>
      <c r="M584" s="220">
        <f>'PO analyseblad'!L577</f>
        <v>0.7</v>
      </c>
      <c r="N584" s="221">
        <f>'PO analyseblad'!M577</f>
        <v>0</v>
      </c>
      <c r="O584" s="203"/>
      <c r="P584" s="218">
        <f>'PO analyseblad'!N577</f>
        <v>0</v>
      </c>
      <c r="Q584" s="222" t="b">
        <f>'PO analyseblad'!O577</f>
        <v>0</v>
      </c>
      <c r="R584" s="222">
        <f>'PO analyseblad'!P577</f>
        <v>0.3</v>
      </c>
      <c r="S584" s="223">
        <f>'PO analyseblad'!Q577</f>
        <v>0</v>
      </c>
      <c r="T584" s="224"/>
      <c r="U584" s="225">
        <f>'PO analyseblad'!R577</f>
        <v>0</v>
      </c>
      <c r="V584" s="226" t="b">
        <f>'PO analyseblad'!S577</f>
        <v>0</v>
      </c>
      <c r="W584" s="207"/>
      <c r="X584" s="227">
        <f>Invulblad!L579</f>
        <v>0</v>
      </c>
      <c r="Y584" s="228">
        <f>Invulblad!M579</f>
        <v>0</v>
      </c>
      <c r="Z584" s="229">
        <f>Invulblad!N579</f>
        <v>0</v>
      </c>
      <c r="AA584" s="211"/>
      <c r="AB584" s="212">
        <f>Invulblad!O579</f>
        <v>0</v>
      </c>
    </row>
    <row r="585" spans="2:28" s="85" customFormat="1" ht="12.75" customHeight="1" x14ac:dyDescent="0.25">
      <c r="B585" s="213">
        <f>Invulblad!B580</f>
        <v>576</v>
      </c>
      <c r="C585" s="214">
        <f>Invulblad!C580</f>
        <v>0</v>
      </c>
      <c r="D585" s="214">
        <f>Invulblad!D580</f>
        <v>0</v>
      </c>
      <c r="E585" s="215">
        <f>Invulblad!E580</f>
        <v>0</v>
      </c>
      <c r="F585" s="215">
        <f>Invulblad!F580</f>
        <v>0</v>
      </c>
      <c r="G585" s="215">
        <f>Invulblad!G580</f>
        <v>0</v>
      </c>
      <c r="H585" s="216">
        <f>Invulblad!H580</f>
        <v>0</v>
      </c>
      <c r="I585" s="217">
        <f>Invulblad!I580</f>
        <v>0</v>
      </c>
      <c r="J585" s="198"/>
      <c r="K585" s="218">
        <f>'PO analyseblad'!J578</f>
        <v>0</v>
      </c>
      <c r="L585" s="219" t="b">
        <f>'PO analyseblad'!K578</f>
        <v>0</v>
      </c>
      <c r="M585" s="220">
        <f>'PO analyseblad'!L578</f>
        <v>0.7</v>
      </c>
      <c r="N585" s="221">
        <f>'PO analyseblad'!M578</f>
        <v>0</v>
      </c>
      <c r="O585" s="203"/>
      <c r="P585" s="218">
        <f>'PO analyseblad'!N578</f>
        <v>0</v>
      </c>
      <c r="Q585" s="222" t="b">
        <f>'PO analyseblad'!O578</f>
        <v>0</v>
      </c>
      <c r="R585" s="222">
        <f>'PO analyseblad'!P578</f>
        <v>0.3</v>
      </c>
      <c r="S585" s="223">
        <f>'PO analyseblad'!Q578</f>
        <v>0</v>
      </c>
      <c r="T585" s="224"/>
      <c r="U585" s="225">
        <f>'PO analyseblad'!R578</f>
        <v>0</v>
      </c>
      <c r="V585" s="226" t="b">
        <f>'PO analyseblad'!S578</f>
        <v>0</v>
      </c>
      <c r="W585" s="207"/>
      <c r="X585" s="227">
        <f>Invulblad!L580</f>
        <v>0</v>
      </c>
      <c r="Y585" s="228">
        <f>Invulblad!M580</f>
        <v>0</v>
      </c>
      <c r="Z585" s="229">
        <f>Invulblad!N580</f>
        <v>0</v>
      </c>
      <c r="AA585" s="211"/>
      <c r="AB585" s="212">
        <f>Invulblad!O580</f>
        <v>0</v>
      </c>
    </row>
    <row r="586" spans="2:28" s="85" customFormat="1" ht="12.75" customHeight="1" x14ac:dyDescent="0.25">
      <c r="B586" s="213">
        <f>Invulblad!B581</f>
        <v>577</v>
      </c>
      <c r="C586" s="214">
        <f>Invulblad!C581</f>
        <v>0</v>
      </c>
      <c r="D586" s="214">
        <f>Invulblad!D581</f>
        <v>0</v>
      </c>
      <c r="E586" s="215">
        <f>Invulblad!E581</f>
        <v>0</v>
      </c>
      <c r="F586" s="215">
        <f>Invulblad!F581</f>
        <v>0</v>
      </c>
      <c r="G586" s="215">
        <f>Invulblad!G581</f>
        <v>0</v>
      </c>
      <c r="H586" s="216">
        <f>Invulblad!H581</f>
        <v>0</v>
      </c>
      <c r="I586" s="217">
        <f>Invulblad!I581</f>
        <v>0</v>
      </c>
      <c r="J586" s="198"/>
      <c r="K586" s="218">
        <f>'PO analyseblad'!J579</f>
        <v>0</v>
      </c>
      <c r="L586" s="219" t="b">
        <f>'PO analyseblad'!K579</f>
        <v>0</v>
      </c>
      <c r="M586" s="220">
        <f>'PO analyseblad'!L579</f>
        <v>0.7</v>
      </c>
      <c r="N586" s="221">
        <f>'PO analyseblad'!M579</f>
        <v>0</v>
      </c>
      <c r="O586" s="203"/>
      <c r="P586" s="218">
        <f>'PO analyseblad'!N579</f>
        <v>0</v>
      </c>
      <c r="Q586" s="222" t="b">
        <f>'PO analyseblad'!O579</f>
        <v>0</v>
      </c>
      <c r="R586" s="222">
        <f>'PO analyseblad'!P579</f>
        <v>0.3</v>
      </c>
      <c r="S586" s="223">
        <f>'PO analyseblad'!Q579</f>
        <v>0</v>
      </c>
      <c r="T586" s="224"/>
      <c r="U586" s="225">
        <f>'PO analyseblad'!R579</f>
        <v>0</v>
      </c>
      <c r="V586" s="226" t="b">
        <f>'PO analyseblad'!S579</f>
        <v>0</v>
      </c>
      <c r="W586" s="207"/>
      <c r="X586" s="227">
        <f>Invulblad!L581</f>
        <v>0</v>
      </c>
      <c r="Y586" s="228">
        <f>Invulblad!M581</f>
        <v>0</v>
      </c>
      <c r="Z586" s="229">
        <f>Invulblad!N581</f>
        <v>0</v>
      </c>
      <c r="AA586" s="211"/>
      <c r="AB586" s="212">
        <f>Invulblad!O581</f>
        <v>0</v>
      </c>
    </row>
    <row r="587" spans="2:28" s="85" customFormat="1" ht="12.75" customHeight="1" x14ac:dyDescent="0.25">
      <c r="B587" s="213">
        <f>Invulblad!B582</f>
        <v>578</v>
      </c>
      <c r="C587" s="214">
        <f>Invulblad!C582</f>
        <v>0</v>
      </c>
      <c r="D587" s="214">
        <f>Invulblad!D582</f>
        <v>0</v>
      </c>
      <c r="E587" s="215">
        <f>Invulblad!E582</f>
        <v>0</v>
      </c>
      <c r="F587" s="215">
        <f>Invulblad!F582</f>
        <v>0</v>
      </c>
      <c r="G587" s="215">
        <f>Invulblad!G582</f>
        <v>0</v>
      </c>
      <c r="H587" s="216">
        <f>Invulblad!H582</f>
        <v>0</v>
      </c>
      <c r="I587" s="217">
        <f>Invulblad!I582</f>
        <v>0</v>
      </c>
      <c r="J587" s="198"/>
      <c r="K587" s="218">
        <f>'PO analyseblad'!J580</f>
        <v>0</v>
      </c>
      <c r="L587" s="219" t="b">
        <f>'PO analyseblad'!K580</f>
        <v>0</v>
      </c>
      <c r="M587" s="220">
        <f>'PO analyseblad'!L580</f>
        <v>0.7</v>
      </c>
      <c r="N587" s="221">
        <f>'PO analyseblad'!M580</f>
        <v>0</v>
      </c>
      <c r="O587" s="203"/>
      <c r="P587" s="218">
        <f>'PO analyseblad'!N580</f>
        <v>0</v>
      </c>
      <c r="Q587" s="222" t="b">
        <f>'PO analyseblad'!O580</f>
        <v>0</v>
      </c>
      <c r="R587" s="222">
        <f>'PO analyseblad'!P580</f>
        <v>0.3</v>
      </c>
      <c r="S587" s="223">
        <f>'PO analyseblad'!Q580</f>
        <v>0</v>
      </c>
      <c r="T587" s="224"/>
      <c r="U587" s="225">
        <f>'PO analyseblad'!R580</f>
        <v>0</v>
      </c>
      <c r="V587" s="226" t="b">
        <f>'PO analyseblad'!S580</f>
        <v>0</v>
      </c>
      <c r="W587" s="207"/>
      <c r="X587" s="227">
        <f>Invulblad!L582</f>
        <v>0</v>
      </c>
      <c r="Y587" s="228">
        <f>Invulblad!M582</f>
        <v>0</v>
      </c>
      <c r="Z587" s="229">
        <f>Invulblad!N582</f>
        <v>0</v>
      </c>
      <c r="AA587" s="211"/>
      <c r="AB587" s="212">
        <f>Invulblad!O582</f>
        <v>0</v>
      </c>
    </row>
    <row r="588" spans="2:28" s="85" customFormat="1" ht="12.75" customHeight="1" x14ac:dyDescent="0.25">
      <c r="B588" s="213">
        <f>Invulblad!B583</f>
        <v>579</v>
      </c>
      <c r="C588" s="214">
        <f>Invulblad!C583</f>
        <v>0</v>
      </c>
      <c r="D588" s="214">
        <f>Invulblad!D583</f>
        <v>0</v>
      </c>
      <c r="E588" s="215">
        <f>Invulblad!E583</f>
        <v>0</v>
      </c>
      <c r="F588" s="215">
        <f>Invulblad!F583</f>
        <v>0</v>
      </c>
      <c r="G588" s="215">
        <f>Invulblad!G583</f>
        <v>0</v>
      </c>
      <c r="H588" s="216">
        <f>Invulblad!H583</f>
        <v>0</v>
      </c>
      <c r="I588" s="217">
        <f>Invulblad!I583</f>
        <v>0</v>
      </c>
      <c r="J588" s="198"/>
      <c r="K588" s="218">
        <f>'PO analyseblad'!J581</f>
        <v>0</v>
      </c>
      <c r="L588" s="219" t="b">
        <f>'PO analyseblad'!K581</f>
        <v>0</v>
      </c>
      <c r="M588" s="220">
        <f>'PO analyseblad'!L581</f>
        <v>0.7</v>
      </c>
      <c r="N588" s="221">
        <f>'PO analyseblad'!M581</f>
        <v>0</v>
      </c>
      <c r="O588" s="203"/>
      <c r="P588" s="218">
        <f>'PO analyseblad'!N581</f>
        <v>0</v>
      </c>
      <c r="Q588" s="222" t="b">
        <f>'PO analyseblad'!O581</f>
        <v>0</v>
      </c>
      <c r="R588" s="222">
        <f>'PO analyseblad'!P581</f>
        <v>0.3</v>
      </c>
      <c r="S588" s="223">
        <f>'PO analyseblad'!Q581</f>
        <v>0</v>
      </c>
      <c r="T588" s="224"/>
      <c r="U588" s="225">
        <f>'PO analyseblad'!R581</f>
        <v>0</v>
      </c>
      <c r="V588" s="226" t="b">
        <f>'PO analyseblad'!S581</f>
        <v>0</v>
      </c>
      <c r="W588" s="207"/>
      <c r="X588" s="227">
        <f>Invulblad!L583</f>
        <v>0</v>
      </c>
      <c r="Y588" s="228">
        <f>Invulblad!M583</f>
        <v>0</v>
      </c>
      <c r="Z588" s="229">
        <f>Invulblad!N583</f>
        <v>0</v>
      </c>
      <c r="AA588" s="211"/>
      <c r="AB588" s="212">
        <f>Invulblad!O583</f>
        <v>0</v>
      </c>
    </row>
    <row r="589" spans="2:28" s="85" customFormat="1" ht="12.75" customHeight="1" x14ac:dyDescent="0.25">
      <c r="B589" s="213">
        <f>Invulblad!B584</f>
        <v>580</v>
      </c>
      <c r="C589" s="214">
        <f>Invulblad!C584</f>
        <v>0</v>
      </c>
      <c r="D589" s="214">
        <f>Invulblad!D584</f>
        <v>0</v>
      </c>
      <c r="E589" s="215">
        <f>Invulblad!E584</f>
        <v>0</v>
      </c>
      <c r="F589" s="215">
        <f>Invulblad!F584</f>
        <v>0</v>
      </c>
      <c r="G589" s="215">
        <f>Invulblad!G584</f>
        <v>0</v>
      </c>
      <c r="H589" s="216">
        <f>Invulblad!H584</f>
        <v>0</v>
      </c>
      <c r="I589" s="217">
        <f>Invulblad!I584</f>
        <v>0</v>
      </c>
      <c r="J589" s="198"/>
      <c r="K589" s="218">
        <f>'PO analyseblad'!J582</f>
        <v>0</v>
      </c>
      <c r="L589" s="219" t="b">
        <f>'PO analyseblad'!K582</f>
        <v>0</v>
      </c>
      <c r="M589" s="220">
        <f>'PO analyseblad'!L582</f>
        <v>0.7</v>
      </c>
      <c r="N589" s="221">
        <f>'PO analyseblad'!M582</f>
        <v>0</v>
      </c>
      <c r="O589" s="203"/>
      <c r="P589" s="218">
        <f>'PO analyseblad'!N582</f>
        <v>0</v>
      </c>
      <c r="Q589" s="222" t="b">
        <f>'PO analyseblad'!O582</f>
        <v>0</v>
      </c>
      <c r="R589" s="222">
        <f>'PO analyseblad'!P582</f>
        <v>0.3</v>
      </c>
      <c r="S589" s="223">
        <f>'PO analyseblad'!Q582</f>
        <v>0</v>
      </c>
      <c r="T589" s="224"/>
      <c r="U589" s="225">
        <f>'PO analyseblad'!R582</f>
        <v>0</v>
      </c>
      <c r="V589" s="226" t="b">
        <f>'PO analyseblad'!S582</f>
        <v>0</v>
      </c>
      <c r="W589" s="207"/>
      <c r="X589" s="227">
        <f>Invulblad!L584</f>
        <v>0</v>
      </c>
      <c r="Y589" s="228">
        <f>Invulblad!M584</f>
        <v>0</v>
      </c>
      <c r="Z589" s="229">
        <f>Invulblad!N584</f>
        <v>0</v>
      </c>
      <c r="AA589" s="211"/>
      <c r="AB589" s="212">
        <f>Invulblad!O584</f>
        <v>0</v>
      </c>
    </row>
    <row r="590" spans="2:28" s="85" customFormat="1" ht="12.75" customHeight="1" x14ac:dyDescent="0.25">
      <c r="B590" s="213">
        <f>Invulblad!B585</f>
        <v>581</v>
      </c>
      <c r="C590" s="214">
        <f>Invulblad!C585</f>
        <v>0</v>
      </c>
      <c r="D590" s="214">
        <f>Invulblad!D585</f>
        <v>0</v>
      </c>
      <c r="E590" s="215">
        <f>Invulblad!E585</f>
        <v>0</v>
      </c>
      <c r="F590" s="215">
        <f>Invulblad!F585</f>
        <v>0</v>
      </c>
      <c r="G590" s="215">
        <f>Invulblad!G585</f>
        <v>0</v>
      </c>
      <c r="H590" s="216">
        <f>Invulblad!H585</f>
        <v>0</v>
      </c>
      <c r="I590" s="217">
        <f>Invulblad!I585</f>
        <v>0</v>
      </c>
      <c r="J590" s="198"/>
      <c r="K590" s="218">
        <f>'PO analyseblad'!J583</f>
        <v>0</v>
      </c>
      <c r="L590" s="219" t="b">
        <f>'PO analyseblad'!K583</f>
        <v>0</v>
      </c>
      <c r="M590" s="220">
        <f>'PO analyseblad'!L583</f>
        <v>0.7</v>
      </c>
      <c r="N590" s="221">
        <f>'PO analyseblad'!M583</f>
        <v>0</v>
      </c>
      <c r="O590" s="203"/>
      <c r="P590" s="218">
        <f>'PO analyseblad'!N583</f>
        <v>0</v>
      </c>
      <c r="Q590" s="222" t="b">
        <f>'PO analyseblad'!O583</f>
        <v>0</v>
      </c>
      <c r="R590" s="222">
        <f>'PO analyseblad'!P583</f>
        <v>0.3</v>
      </c>
      <c r="S590" s="223">
        <f>'PO analyseblad'!Q583</f>
        <v>0</v>
      </c>
      <c r="T590" s="224"/>
      <c r="U590" s="225">
        <f>'PO analyseblad'!R583</f>
        <v>0</v>
      </c>
      <c r="V590" s="226" t="b">
        <f>'PO analyseblad'!S583</f>
        <v>0</v>
      </c>
      <c r="W590" s="207"/>
      <c r="X590" s="227">
        <f>Invulblad!L585</f>
        <v>0</v>
      </c>
      <c r="Y590" s="228">
        <f>Invulblad!M585</f>
        <v>0</v>
      </c>
      <c r="Z590" s="229">
        <f>Invulblad!N585</f>
        <v>0</v>
      </c>
      <c r="AA590" s="211"/>
      <c r="AB590" s="212">
        <f>Invulblad!O585</f>
        <v>0</v>
      </c>
    </row>
    <row r="591" spans="2:28" s="85" customFormat="1" ht="12.75" customHeight="1" x14ac:dyDescent="0.25">
      <c r="B591" s="213">
        <f>Invulblad!B586</f>
        <v>582</v>
      </c>
      <c r="C591" s="214">
        <f>Invulblad!C586</f>
        <v>0</v>
      </c>
      <c r="D591" s="214">
        <f>Invulblad!D586</f>
        <v>0</v>
      </c>
      <c r="E591" s="215">
        <f>Invulblad!E586</f>
        <v>0</v>
      </c>
      <c r="F591" s="215">
        <f>Invulblad!F586</f>
        <v>0</v>
      </c>
      <c r="G591" s="215">
        <f>Invulblad!G586</f>
        <v>0</v>
      </c>
      <c r="H591" s="216">
        <f>Invulblad!H586</f>
        <v>0</v>
      </c>
      <c r="I591" s="217">
        <f>Invulblad!I586</f>
        <v>0</v>
      </c>
      <c r="J591" s="198"/>
      <c r="K591" s="218">
        <f>'PO analyseblad'!J584</f>
        <v>0</v>
      </c>
      <c r="L591" s="219" t="b">
        <f>'PO analyseblad'!K584</f>
        <v>0</v>
      </c>
      <c r="M591" s="220">
        <f>'PO analyseblad'!L584</f>
        <v>0.7</v>
      </c>
      <c r="N591" s="221">
        <f>'PO analyseblad'!M584</f>
        <v>0</v>
      </c>
      <c r="O591" s="203"/>
      <c r="P591" s="218">
        <f>'PO analyseblad'!N584</f>
        <v>0</v>
      </c>
      <c r="Q591" s="222" t="b">
        <f>'PO analyseblad'!O584</f>
        <v>0</v>
      </c>
      <c r="R591" s="222">
        <f>'PO analyseblad'!P584</f>
        <v>0.3</v>
      </c>
      <c r="S591" s="223">
        <f>'PO analyseblad'!Q584</f>
        <v>0</v>
      </c>
      <c r="T591" s="224"/>
      <c r="U591" s="225">
        <f>'PO analyseblad'!R584</f>
        <v>0</v>
      </c>
      <c r="V591" s="226" t="b">
        <f>'PO analyseblad'!S584</f>
        <v>0</v>
      </c>
      <c r="W591" s="207"/>
      <c r="X591" s="227">
        <f>Invulblad!L586</f>
        <v>0</v>
      </c>
      <c r="Y591" s="228">
        <f>Invulblad!M586</f>
        <v>0</v>
      </c>
      <c r="Z591" s="229">
        <f>Invulblad!N586</f>
        <v>0</v>
      </c>
      <c r="AA591" s="211"/>
      <c r="AB591" s="212">
        <f>Invulblad!O586</f>
        <v>0</v>
      </c>
    </row>
    <row r="592" spans="2:28" s="85" customFormat="1" ht="12.75" customHeight="1" x14ac:dyDescent="0.25">
      <c r="B592" s="213">
        <f>Invulblad!B587</f>
        <v>583</v>
      </c>
      <c r="C592" s="214">
        <f>Invulblad!C587</f>
        <v>0</v>
      </c>
      <c r="D592" s="214">
        <f>Invulblad!D587</f>
        <v>0</v>
      </c>
      <c r="E592" s="215">
        <f>Invulblad!E587</f>
        <v>0</v>
      </c>
      <c r="F592" s="215">
        <f>Invulblad!F587</f>
        <v>0</v>
      </c>
      <c r="G592" s="215">
        <f>Invulblad!G587</f>
        <v>0</v>
      </c>
      <c r="H592" s="216">
        <f>Invulblad!H587</f>
        <v>0</v>
      </c>
      <c r="I592" s="217">
        <f>Invulblad!I587</f>
        <v>0</v>
      </c>
      <c r="J592" s="198"/>
      <c r="K592" s="218">
        <f>'PO analyseblad'!J585</f>
        <v>0</v>
      </c>
      <c r="L592" s="219" t="b">
        <f>'PO analyseblad'!K585</f>
        <v>0</v>
      </c>
      <c r="M592" s="220">
        <f>'PO analyseblad'!L585</f>
        <v>0.7</v>
      </c>
      <c r="N592" s="221">
        <f>'PO analyseblad'!M585</f>
        <v>0</v>
      </c>
      <c r="O592" s="203"/>
      <c r="P592" s="218">
        <f>'PO analyseblad'!N585</f>
        <v>0</v>
      </c>
      <c r="Q592" s="222" t="b">
        <f>'PO analyseblad'!O585</f>
        <v>0</v>
      </c>
      <c r="R592" s="222">
        <f>'PO analyseblad'!P585</f>
        <v>0.3</v>
      </c>
      <c r="S592" s="223">
        <f>'PO analyseblad'!Q585</f>
        <v>0</v>
      </c>
      <c r="T592" s="224"/>
      <c r="U592" s="225">
        <f>'PO analyseblad'!R585</f>
        <v>0</v>
      </c>
      <c r="V592" s="226" t="b">
        <f>'PO analyseblad'!S585</f>
        <v>0</v>
      </c>
      <c r="W592" s="207"/>
      <c r="X592" s="227">
        <f>Invulblad!L587</f>
        <v>0</v>
      </c>
      <c r="Y592" s="228">
        <f>Invulblad!M587</f>
        <v>0</v>
      </c>
      <c r="Z592" s="229">
        <f>Invulblad!N587</f>
        <v>0</v>
      </c>
      <c r="AA592" s="211"/>
      <c r="AB592" s="212">
        <f>Invulblad!O587</f>
        <v>0</v>
      </c>
    </row>
    <row r="593" spans="2:28" s="85" customFormat="1" ht="12.75" customHeight="1" x14ac:dyDescent="0.25">
      <c r="B593" s="213">
        <f>Invulblad!B588</f>
        <v>584</v>
      </c>
      <c r="C593" s="214">
        <f>Invulblad!C588</f>
        <v>0</v>
      </c>
      <c r="D593" s="214">
        <f>Invulblad!D588</f>
        <v>0</v>
      </c>
      <c r="E593" s="215">
        <f>Invulblad!E588</f>
        <v>0</v>
      </c>
      <c r="F593" s="215">
        <f>Invulblad!F588</f>
        <v>0</v>
      </c>
      <c r="G593" s="215">
        <f>Invulblad!G588</f>
        <v>0</v>
      </c>
      <c r="H593" s="216">
        <f>Invulblad!H588</f>
        <v>0</v>
      </c>
      <c r="I593" s="217">
        <f>Invulblad!I588</f>
        <v>0</v>
      </c>
      <c r="J593" s="198"/>
      <c r="K593" s="218">
        <f>'PO analyseblad'!J586</f>
        <v>0</v>
      </c>
      <c r="L593" s="219" t="b">
        <f>'PO analyseblad'!K586</f>
        <v>0</v>
      </c>
      <c r="M593" s="220">
        <f>'PO analyseblad'!L586</f>
        <v>0.7</v>
      </c>
      <c r="N593" s="221">
        <f>'PO analyseblad'!M586</f>
        <v>0</v>
      </c>
      <c r="O593" s="203"/>
      <c r="P593" s="218">
        <f>'PO analyseblad'!N586</f>
        <v>0</v>
      </c>
      <c r="Q593" s="222" t="b">
        <f>'PO analyseblad'!O586</f>
        <v>0</v>
      </c>
      <c r="R593" s="222">
        <f>'PO analyseblad'!P586</f>
        <v>0.3</v>
      </c>
      <c r="S593" s="223">
        <f>'PO analyseblad'!Q586</f>
        <v>0</v>
      </c>
      <c r="T593" s="224"/>
      <c r="U593" s="225">
        <f>'PO analyseblad'!R586</f>
        <v>0</v>
      </c>
      <c r="V593" s="226" t="b">
        <f>'PO analyseblad'!S586</f>
        <v>0</v>
      </c>
      <c r="W593" s="207"/>
      <c r="X593" s="227">
        <f>Invulblad!L588</f>
        <v>0</v>
      </c>
      <c r="Y593" s="228">
        <f>Invulblad!M588</f>
        <v>0</v>
      </c>
      <c r="Z593" s="229">
        <f>Invulblad!N588</f>
        <v>0</v>
      </c>
      <c r="AA593" s="211"/>
      <c r="AB593" s="212">
        <f>Invulblad!O588</f>
        <v>0</v>
      </c>
    </row>
    <row r="594" spans="2:28" s="85" customFormat="1" ht="12.75" customHeight="1" x14ac:dyDescent="0.25">
      <c r="B594" s="213">
        <f>Invulblad!B589</f>
        <v>585</v>
      </c>
      <c r="C594" s="214">
        <f>Invulblad!C589</f>
        <v>0</v>
      </c>
      <c r="D594" s="214">
        <f>Invulblad!D589</f>
        <v>0</v>
      </c>
      <c r="E594" s="215">
        <f>Invulblad!E589</f>
        <v>0</v>
      </c>
      <c r="F594" s="215">
        <f>Invulblad!F589</f>
        <v>0</v>
      </c>
      <c r="G594" s="215">
        <f>Invulblad!G589</f>
        <v>0</v>
      </c>
      <c r="H594" s="216">
        <f>Invulblad!H589</f>
        <v>0</v>
      </c>
      <c r="I594" s="217">
        <f>Invulblad!I589</f>
        <v>0</v>
      </c>
      <c r="J594" s="198"/>
      <c r="K594" s="218">
        <f>'PO analyseblad'!J587</f>
        <v>0</v>
      </c>
      <c r="L594" s="219" t="b">
        <f>'PO analyseblad'!K587</f>
        <v>0</v>
      </c>
      <c r="M594" s="220">
        <f>'PO analyseblad'!L587</f>
        <v>0.7</v>
      </c>
      <c r="N594" s="221">
        <f>'PO analyseblad'!M587</f>
        <v>0</v>
      </c>
      <c r="O594" s="203"/>
      <c r="P594" s="218">
        <f>'PO analyseblad'!N587</f>
        <v>0</v>
      </c>
      <c r="Q594" s="222" t="b">
        <f>'PO analyseblad'!O587</f>
        <v>0</v>
      </c>
      <c r="R594" s="222">
        <f>'PO analyseblad'!P587</f>
        <v>0.3</v>
      </c>
      <c r="S594" s="223">
        <f>'PO analyseblad'!Q587</f>
        <v>0</v>
      </c>
      <c r="T594" s="224"/>
      <c r="U594" s="225">
        <f>'PO analyseblad'!R587</f>
        <v>0</v>
      </c>
      <c r="V594" s="226" t="b">
        <f>'PO analyseblad'!S587</f>
        <v>0</v>
      </c>
      <c r="W594" s="207"/>
      <c r="X594" s="227">
        <f>Invulblad!L589</f>
        <v>0</v>
      </c>
      <c r="Y594" s="228">
        <f>Invulblad!M589</f>
        <v>0</v>
      </c>
      <c r="Z594" s="229">
        <f>Invulblad!N589</f>
        <v>0</v>
      </c>
      <c r="AA594" s="211"/>
      <c r="AB594" s="212">
        <f>Invulblad!O589</f>
        <v>0</v>
      </c>
    </row>
    <row r="595" spans="2:28" s="85" customFormat="1" ht="12.75" customHeight="1" x14ac:dyDescent="0.25">
      <c r="B595" s="213">
        <f>Invulblad!B590</f>
        <v>586</v>
      </c>
      <c r="C595" s="214">
        <f>Invulblad!C590</f>
        <v>0</v>
      </c>
      <c r="D595" s="214">
        <f>Invulblad!D590</f>
        <v>0</v>
      </c>
      <c r="E595" s="215">
        <f>Invulblad!E590</f>
        <v>0</v>
      </c>
      <c r="F595" s="215">
        <f>Invulblad!F590</f>
        <v>0</v>
      </c>
      <c r="G595" s="215">
        <f>Invulblad!G590</f>
        <v>0</v>
      </c>
      <c r="H595" s="216">
        <f>Invulblad!H590</f>
        <v>0</v>
      </c>
      <c r="I595" s="217">
        <f>Invulblad!I590</f>
        <v>0</v>
      </c>
      <c r="J595" s="198"/>
      <c r="K595" s="218">
        <f>'PO analyseblad'!J588</f>
        <v>0</v>
      </c>
      <c r="L595" s="219" t="b">
        <f>'PO analyseblad'!K588</f>
        <v>0</v>
      </c>
      <c r="M595" s="220">
        <f>'PO analyseblad'!L588</f>
        <v>0.7</v>
      </c>
      <c r="N595" s="221">
        <f>'PO analyseblad'!M588</f>
        <v>0</v>
      </c>
      <c r="O595" s="203"/>
      <c r="P595" s="218">
        <f>'PO analyseblad'!N588</f>
        <v>0</v>
      </c>
      <c r="Q595" s="222" t="b">
        <f>'PO analyseblad'!O588</f>
        <v>0</v>
      </c>
      <c r="R595" s="222">
        <f>'PO analyseblad'!P588</f>
        <v>0.3</v>
      </c>
      <c r="S595" s="223">
        <f>'PO analyseblad'!Q588</f>
        <v>0</v>
      </c>
      <c r="T595" s="224"/>
      <c r="U595" s="225">
        <f>'PO analyseblad'!R588</f>
        <v>0</v>
      </c>
      <c r="V595" s="226" t="b">
        <f>'PO analyseblad'!S588</f>
        <v>0</v>
      </c>
      <c r="W595" s="207"/>
      <c r="X595" s="227">
        <f>Invulblad!L590</f>
        <v>0</v>
      </c>
      <c r="Y595" s="228">
        <f>Invulblad!M590</f>
        <v>0</v>
      </c>
      <c r="Z595" s="229">
        <f>Invulblad!N590</f>
        <v>0</v>
      </c>
      <c r="AA595" s="211"/>
      <c r="AB595" s="212">
        <f>Invulblad!O590</f>
        <v>0</v>
      </c>
    </row>
    <row r="596" spans="2:28" s="85" customFormat="1" ht="12.75" customHeight="1" x14ac:dyDescent="0.25">
      <c r="B596" s="213">
        <f>Invulblad!B591</f>
        <v>587</v>
      </c>
      <c r="C596" s="214">
        <f>Invulblad!C591</f>
        <v>0</v>
      </c>
      <c r="D596" s="214">
        <f>Invulblad!D591</f>
        <v>0</v>
      </c>
      <c r="E596" s="215">
        <f>Invulblad!E591</f>
        <v>0</v>
      </c>
      <c r="F596" s="215">
        <f>Invulblad!F591</f>
        <v>0</v>
      </c>
      <c r="G596" s="215">
        <f>Invulblad!G591</f>
        <v>0</v>
      </c>
      <c r="H596" s="216">
        <f>Invulblad!H591</f>
        <v>0</v>
      </c>
      <c r="I596" s="217">
        <f>Invulblad!I591</f>
        <v>0</v>
      </c>
      <c r="J596" s="198"/>
      <c r="K596" s="218">
        <f>'PO analyseblad'!J589</f>
        <v>0</v>
      </c>
      <c r="L596" s="219" t="b">
        <f>'PO analyseblad'!K589</f>
        <v>0</v>
      </c>
      <c r="M596" s="220">
        <f>'PO analyseblad'!L589</f>
        <v>0.7</v>
      </c>
      <c r="N596" s="221">
        <f>'PO analyseblad'!M589</f>
        <v>0</v>
      </c>
      <c r="O596" s="203"/>
      <c r="P596" s="218">
        <f>'PO analyseblad'!N589</f>
        <v>0</v>
      </c>
      <c r="Q596" s="222" t="b">
        <f>'PO analyseblad'!O589</f>
        <v>0</v>
      </c>
      <c r="R596" s="222">
        <f>'PO analyseblad'!P589</f>
        <v>0.3</v>
      </c>
      <c r="S596" s="223">
        <f>'PO analyseblad'!Q589</f>
        <v>0</v>
      </c>
      <c r="T596" s="224"/>
      <c r="U596" s="225">
        <f>'PO analyseblad'!R589</f>
        <v>0</v>
      </c>
      <c r="V596" s="226" t="b">
        <f>'PO analyseblad'!S589</f>
        <v>0</v>
      </c>
      <c r="W596" s="207"/>
      <c r="X596" s="227">
        <f>Invulblad!L591</f>
        <v>0</v>
      </c>
      <c r="Y596" s="228">
        <f>Invulblad!M591</f>
        <v>0</v>
      </c>
      <c r="Z596" s="229">
        <f>Invulblad!N591</f>
        <v>0</v>
      </c>
      <c r="AA596" s="211"/>
      <c r="AB596" s="212">
        <f>Invulblad!O591</f>
        <v>0</v>
      </c>
    </row>
    <row r="597" spans="2:28" s="85" customFormat="1" ht="12.75" customHeight="1" x14ac:dyDescent="0.25">
      <c r="B597" s="213">
        <f>Invulblad!B592</f>
        <v>588</v>
      </c>
      <c r="C597" s="214">
        <f>Invulblad!C592</f>
        <v>0</v>
      </c>
      <c r="D597" s="214">
        <f>Invulblad!D592</f>
        <v>0</v>
      </c>
      <c r="E597" s="215">
        <f>Invulblad!E592</f>
        <v>0</v>
      </c>
      <c r="F597" s="215">
        <f>Invulblad!F592</f>
        <v>0</v>
      </c>
      <c r="G597" s="215">
        <f>Invulblad!G592</f>
        <v>0</v>
      </c>
      <c r="H597" s="216">
        <f>Invulblad!H592</f>
        <v>0</v>
      </c>
      <c r="I597" s="217">
        <f>Invulblad!I592</f>
        <v>0</v>
      </c>
      <c r="J597" s="198"/>
      <c r="K597" s="218">
        <f>'PO analyseblad'!J590</f>
        <v>0</v>
      </c>
      <c r="L597" s="219" t="b">
        <f>'PO analyseblad'!K590</f>
        <v>0</v>
      </c>
      <c r="M597" s="220">
        <f>'PO analyseblad'!L590</f>
        <v>0.7</v>
      </c>
      <c r="N597" s="221">
        <f>'PO analyseblad'!M590</f>
        <v>0</v>
      </c>
      <c r="O597" s="203"/>
      <c r="P597" s="218">
        <f>'PO analyseblad'!N590</f>
        <v>0</v>
      </c>
      <c r="Q597" s="222" t="b">
        <f>'PO analyseblad'!O590</f>
        <v>0</v>
      </c>
      <c r="R597" s="222">
        <f>'PO analyseblad'!P590</f>
        <v>0.3</v>
      </c>
      <c r="S597" s="223">
        <f>'PO analyseblad'!Q590</f>
        <v>0</v>
      </c>
      <c r="T597" s="224"/>
      <c r="U597" s="225">
        <f>'PO analyseblad'!R590</f>
        <v>0</v>
      </c>
      <c r="V597" s="226" t="b">
        <f>'PO analyseblad'!S590</f>
        <v>0</v>
      </c>
      <c r="W597" s="207"/>
      <c r="X597" s="227">
        <f>Invulblad!L592</f>
        <v>0</v>
      </c>
      <c r="Y597" s="228">
        <f>Invulblad!M592</f>
        <v>0</v>
      </c>
      <c r="Z597" s="229">
        <f>Invulblad!N592</f>
        <v>0</v>
      </c>
      <c r="AA597" s="211"/>
      <c r="AB597" s="212">
        <f>Invulblad!O592</f>
        <v>0</v>
      </c>
    </row>
    <row r="598" spans="2:28" s="85" customFormat="1" ht="12.75" customHeight="1" x14ac:dyDescent="0.25">
      <c r="B598" s="213">
        <f>Invulblad!B593</f>
        <v>589</v>
      </c>
      <c r="C598" s="214">
        <f>Invulblad!C593</f>
        <v>0</v>
      </c>
      <c r="D598" s="214">
        <f>Invulblad!D593</f>
        <v>0</v>
      </c>
      <c r="E598" s="215">
        <f>Invulblad!E593</f>
        <v>0</v>
      </c>
      <c r="F598" s="215">
        <f>Invulblad!F593</f>
        <v>0</v>
      </c>
      <c r="G598" s="215">
        <f>Invulblad!G593</f>
        <v>0</v>
      </c>
      <c r="H598" s="216">
        <f>Invulblad!H593</f>
        <v>0</v>
      </c>
      <c r="I598" s="217">
        <f>Invulblad!I593</f>
        <v>0</v>
      </c>
      <c r="J598" s="198"/>
      <c r="K598" s="218">
        <f>'PO analyseblad'!J591</f>
        <v>0</v>
      </c>
      <c r="L598" s="219" t="b">
        <f>'PO analyseblad'!K591</f>
        <v>0</v>
      </c>
      <c r="M598" s="220">
        <f>'PO analyseblad'!L591</f>
        <v>0.7</v>
      </c>
      <c r="N598" s="221">
        <f>'PO analyseblad'!M591</f>
        <v>0</v>
      </c>
      <c r="O598" s="203"/>
      <c r="P598" s="218">
        <f>'PO analyseblad'!N591</f>
        <v>0</v>
      </c>
      <c r="Q598" s="222" t="b">
        <f>'PO analyseblad'!O591</f>
        <v>0</v>
      </c>
      <c r="R598" s="222">
        <f>'PO analyseblad'!P591</f>
        <v>0.3</v>
      </c>
      <c r="S598" s="223">
        <f>'PO analyseblad'!Q591</f>
        <v>0</v>
      </c>
      <c r="T598" s="224"/>
      <c r="U598" s="225">
        <f>'PO analyseblad'!R591</f>
        <v>0</v>
      </c>
      <c r="V598" s="226" t="b">
        <f>'PO analyseblad'!S591</f>
        <v>0</v>
      </c>
      <c r="W598" s="207"/>
      <c r="X598" s="227">
        <f>Invulblad!L593</f>
        <v>0</v>
      </c>
      <c r="Y598" s="228">
        <f>Invulblad!M593</f>
        <v>0</v>
      </c>
      <c r="Z598" s="229">
        <f>Invulblad!N593</f>
        <v>0</v>
      </c>
      <c r="AA598" s="211"/>
      <c r="AB598" s="212">
        <f>Invulblad!O593</f>
        <v>0</v>
      </c>
    </row>
    <row r="599" spans="2:28" s="85" customFormat="1" ht="12.75" customHeight="1" x14ac:dyDescent="0.25">
      <c r="B599" s="213">
        <f>Invulblad!B594</f>
        <v>590</v>
      </c>
      <c r="C599" s="214">
        <f>Invulblad!C594</f>
        <v>0</v>
      </c>
      <c r="D599" s="214">
        <f>Invulblad!D594</f>
        <v>0</v>
      </c>
      <c r="E599" s="215">
        <f>Invulblad!E594</f>
        <v>0</v>
      </c>
      <c r="F599" s="215">
        <f>Invulblad!F594</f>
        <v>0</v>
      </c>
      <c r="G599" s="215">
        <f>Invulblad!G594</f>
        <v>0</v>
      </c>
      <c r="H599" s="216">
        <f>Invulblad!H594</f>
        <v>0</v>
      </c>
      <c r="I599" s="217">
        <f>Invulblad!I594</f>
        <v>0</v>
      </c>
      <c r="J599" s="198"/>
      <c r="K599" s="218">
        <f>'PO analyseblad'!J592</f>
        <v>0</v>
      </c>
      <c r="L599" s="219" t="b">
        <f>'PO analyseblad'!K592</f>
        <v>0</v>
      </c>
      <c r="M599" s="220">
        <f>'PO analyseblad'!L592</f>
        <v>0.7</v>
      </c>
      <c r="N599" s="221">
        <f>'PO analyseblad'!M592</f>
        <v>0</v>
      </c>
      <c r="O599" s="203"/>
      <c r="P599" s="218">
        <f>'PO analyseblad'!N592</f>
        <v>0</v>
      </c>
      <c r="Q599" s="222" t="b">
        <f>'PO analyseblad'!O592</f>
        <v>0</v>
      </c>
      <c r="R599" s="222">
        <f>'PO analyseblad'!P592</f>
        <v>0.3</v>
      </c>
      <c r="S599" s="223">
        <f>'PO analyseblad'!Q592</f>
        <v>0</v>
      </c>
      <c r="T599" s="224"/>
      <c r="U599" s="225">
        <f>'PO analyseblad'!R592</f>
        <v>0</v>
      </c>
      <c r="V599" s="226" t="b">
        <f>'PO analyseblad'!S592</f>
        <v>0</v>
      </c>
      <c r="W599" s="207"/>
      <c r="X599" s="227">
        <f>Invulblad!L594</f>
        <v>0</v>
      </c>
      <c r="Y599" s="228">
        <f>Invulblad!M594</f>
        <v>0</v>
      </c>
      <c r="Z599" s="229">
        <f>Invulblad!N594</f>
        <v>0</v>
      </c>
      <c r="AA599" s="211"/>
      <c r="AB599" s="212">
        <f>Invulblad!O594</f>
        <v>0</v>
      </c>
    </row>
    <row r="600" spans="2:28" s="85" customFormat="1" ht="12.75" customHeight="1" x14ac:dyDescent="0.25">
      <c r="B600" s="213">
        <f>Invulblad!B595</f>
        <v>591</v>
      </c>
      <c r="C600" s="214">
        <f>Invulblad!C595</f>
        <v>0</v>
      </c>
      <c r="D600" s="214">
        <f>Invulblad!D595</f>
        <v>0</v>
      </c>
      <c r="E600" s="215">
        <f>Invulblad!E595</f>
        <v>0</v>
      </c>
      <c r="F600" s="215">
        <f>Invulblad!F595</f>
        <v>0</v>
      </c>
      <c r="G600" s="215">
        <f>Invulblad!G595</f>
        <v>0</v>
      </c>
      <c r="H600" s="216">
        <f>Invulblad!H595</f>
        <v>0</v>
      </c>
      <c r="I600" s="217">
        <f>Invulblad!I595</f>
        <v>0</v>
      </c>
      <c r="J600" s="198"/>
      <c r="K600" s="218">
        <f>'PO analyseblad'!J593</f>
        <v>0</v>
      </c>
      <c r="L600" s="219" t="b">
        <f>'PO analyseblad'!K593</f>
        <v>0</v>
      </c>
      <c r="M600" s="220">
        <f>'PO analyseblad'!L593</f>
        <v>0.7</v>
      </c>
      <c r="N600" s="221">
        <f>'PO analyseblad'!M593</f>
        <v>0</v>
      </c>
      <c r="O600" s="203"/>
      <c r="P600" s="218">
        <f>'PO analyseblad'!N593</f>
        <v>0</v>
      </c>
      <c r="Q600" s="222" t="b">
        <f>'PO analyseblad'!O593</f>
        <v>0</v>
      </c>
      <c r="R600" s="222">
        <f>'PO analyseblad'!P593</f>
        <v>0.3</v>
      </c>
      <c r="S600" s="223">
        <f>'PO analyseblad'!Q593</f>
        <v>0</v>
      </c>
      <c r="T600" s="224"/>
      <c r="U600" s="225">
        <f>'PO analyseblad'!R593</f>
        <v>0</v>
      </c>
      <c r="V600" s="226" t="b">
        <f>'PO analyseblad'!S593</f>
        <v>0</v>
      </c>
      <c r="W600" s="207"/>
      <c r="X600" s="227">
        <f>Invulblad!L595</f>
        <v>0</v>
      </c>
      <c r="Y600" s="228">
        <f>Invulblad!M595</f>
        <v>0</v>
      </c>
      <c r="Z600" s="229">
        <f>Invulblad!N595</f>
        <v>0</v>
      </c>
      <c r="AA600" s="211"/>
      <c r="AB600" s="212">
        <f>Invulblad!O595</f>
        <v>0</v>
      </c>
    </row>
    <row r="601" spans="2:28" s="85" customFormat="1" ht="12.75" customHeight="1" x14ac:dyDescent="0.25">
      <c r="B601" s="213">
        <f>Invulblad!B596</f>
        <v>592</v>
      </c>
      <c r="C601" s="214">
        <f>Invulblad!C596</f>
        <v>0</v>
      </c>
      <c r="D601" s="214">
        <f>Invulblad!D596</f>
        <v>0</v>
      </c>
      <c r="E601" s="215">
        <f>Invulblad!E596</f>
        <v>0</v>
      </c>
      <c r="F601" s="215">
        <f>Invulblad!F596</f>
        <v>0</v>
      </c>
      <c r="G601" s="215">
        <f>Invulblad!G596</f>
        <v>0</v>
      </c>
      <c r="H601" s="216">
        <f>Invulblad!H596</f>
        <v>0</v>
      </c>
      <c r="I601" s="217">
        <f>Invulblad!I596</f>
        <v>0</v>
      </c>
      <c r="J601" s="198"/>
      <c r="K601" s="218">
        <f>'PO analyseblad'!J594</f>
        <v>0</v>
      </c>
      <c r="L601" s="219" t="b">
        <f>'PO analyseblad'!K594</f>
        <v>0</v>
      </c>
      <c r="M601" s="220">
        <f>'PO analyseblad'!L594</f>
        <v>0.7</v>
      </c>
      <c r="N601" s="221">
        <f>'PO analyseblad'!M594</f>
        <v>0</v>
      </c>
      <c r="O601" s="203"/>
      <c r="P601" s="218">
        <f>'PO analyseblad'!N594</f>
        <v>0</v>
      </c>
      <c r="Q601" s="222" t="b">
        <f>'PO analyseblad'!O594</f>
        <v>0</v>
      </c>
      <c r="R601" s="222">
        <f>'PO analyseblad'!P594</f>
        <v>0.3</v>
      </c>
      <c r="S601" s="223">
        <f>'PO analyseblad'!Q594</f>
        <v>0</v>
      </c>
      <c r="T601" s="224"/>
      <c r="U601" s="225">
        <f>'PO analyseblad'!R594</f>
        <v>0</v>
      </c>
      <c r="V601" s="226" t="b">
        <f>'PO analyseblad'!S594</f>
        <v>0</v>
      </c>
      <c r="W601" s="207"/>
      <c r="X601" s="227">
        <f>Invulblad!L596</f>
        <v>0</v>
      </c>
      <c r="Y601" s="228">
        <f>Invulblad!M596</f>
        <v>0</v>
      </c>
      <c r="Z601" s="229">
        <f>Invulblad!N596</f>
        <v>0</v>
      </c>
      <c r="AA601" s="211"/>
      <c r="AB601" s="212">
        <f>Invulblad!O596</f>
        <v>0</v>
      </c>
    </row>
    <row r="602" spans="2:28" s="85" customFormat="1" ht="12.75" customHeight="1" x14ac:dyDescent="0.25">
      <c r="B602" s="213">
        <f>Invulblad!B597</f>
        <v>593</v>
      </c>
      <c r="C602" s="214">
        <f>Invulblad!C597</f>
        <v>0</v>
      </c>
      <c r="D602" s="214">
        <f>Invulblad!D597</f>
        <v>0</v>
      </c>
      <c r="E602" s="215">
        <f>Invulblad!E597</f>
        <v>0</v>
      </c>
      <c r="F602" s="215">
        <f>Invulblad!F597</f>
        <v>0</v>
      </c>
      <c r="G602" s="215">
        <f>Invulblad!G597</f>
        <v>0</v>
      </c>
      <c r="H602" s="216">
        <f>Invulblad!H597</f>
        <v>0</v>
      </c>
      <c r="I602" s="217">
        <f>Invulblad!I597</f>
        <v>0</v>
      </c>
      <c r="J602" s="198"/>
      <c r="K602" s="218">
        <f>'PO analyseblad'!J595</f>
        <v>0</v>
      </c>
      <c r="L602" s="219" t="b">
        <f>'PO analyseblad'!K595</f>
        <v>0</v>
      </c>
      <c r="M602" s="220">
        <f>'PO analyseblad'!L595</f>
        <v>0.7</v>
      </c>
      <c r="N602" s="221">
        <f>'PO analyseblad'!M595</f>
        <v>0</v>
      </c>
      <c r="O602" s="203"/>
      <c r="P602" s="218">
        <f>'PO analyseblad'!N595</f>
        <v>0</v>
      </c>
      <c r="Q602" s="222" t="b">
        <f>'PO analyseblad'!O595</f>
        <v>0</v>
      </c>
      <c r="R602" s="222">
        <f>'PO analyseblad'!P595</f>
        <v>0.3</v>
      </c>
      <c r="S602" s="223">
        <f>'PO analyseblad'!Q595</f>
        <v>0</v>
      </c>
      <c r="T602" s="224"/>
      <c r="U602" s="225">
        <f>'PO analyseblad'!R595</f>
        <v>0</v>
      </c>
      <c r="V602" s="226" t="b">
        <f>'PO analyseblad'!S595</f>
        <v>0</v>
      </c>
      <c r="W602" s="207"/>
      <c r="X602" s="227">
        <f>Invulblad!L597</f>
        <v>0</v>
      </c>
      <c r="Y602" s="228">
        <f>Invulblad!M597</f>
        <v>0</v>
      </c>
      <c r="Z602" s="229">
        <f>Invulblad!N597</f>
        <v>0</v>
      </c>
      <c r="AA602" s="211"/>
      <c r="AB602" s="212">
        <f>Invulblad!O597</f>
        <v>0</v>
      </c>
    </row>
    <row r="603" spans="2:28" s="85" customFormat="1" ht="12.75" customHeight="1" x14ac:dyDescent="0.25">
      <c r="B603" s="213">
        <f>Invulblad!B598</f>
        <v>594</v>
      </c>
      <c r="C603" s="214">
        <f>Invulblad!C598</f>
        <v>0</v>
      </c>
      <c r="D603" s="214">
        <f>Invulblad!D598</f>
        <v>0</v>
      </c>
      <c r="E603" s="215">
        <f>Invulblad!E598</f>
        <v>0</v>
      </c>
      <c r="F603" s="215">
        <f>Invulblad!F598</f>
        <v>0</v>
      </c>
      <c r="G603" s="215">
        <f>Invulblad!G598</f>
        <v>0</v>
      </c>
      <c r="H603" s="216">
        <f>Invulblad!H598</f>
        <v>0</v>
      </c>
      <c r="I603" s="217">
        <f>Invulblad!I598</f>
        <v>0</v>
      </c>
      <c r="J603" s="198"/>
      <c r="K603" s="218">
        <f>'PO analyseblad'!J596</f>
        <v>0</v>
      </c>
      <c r="L603" s="219" t="b">
        <f>'PO analyseblad'!K596</f>
        <v>0</v>
      </c>
      <c r="M603" s="220">
        <f>'PO analyseblad'!L596</f>
        <v>0.7</v>
      </c>
      <c r="N603" s="221">
        <f>'PO analyseblad'!M596</f>
        <v>0</v>
      </c>
      <c r="O603" s="203"/>
      <c r="P603" s="218">
        <f>'PO analyseblad'!N596</f>
        <v>0</v>
      </c>
      <c r="Q603" s="222" t="b">
        <f>'PO analyseblad'!O596</f>
        <v>0</v>
      </c>
      <c r="R603" s="222">
        <f>'PO analyseblad'!P596</f>
        <v>0.3</v>
      </c>
      <c r="S603" s="223">
        <f>'PO analyseblad'!Q596</f>
        <v>0</v>
      </c>
      <c r="T603" s="224"/>
      <c r="U603" s="225">
        <f>'PO analyseblad'!R596</f>
        <v>0</v>
      </c>
      <c r="V603" s="226" t="b">
        <f>'PO analyseblad'!S596</f>
        <v>0</v>
      </c>
      <c r="W603" s="207"/>
      <c r="X603" s="227">
        <f>Invulblad!L598</f>
        <v>0</v>
      </c>
      <c r="Y603" s="228">
        <f>Invulblad!M598</f>
        <v>0</v>
      </c>
      <c r="Z603" s="229">
        <f>Invulblad!N598</f>
        <v>0</v>
      </c>
      <c r="AA603" s="211"/>
      <c r="AB603" s="212">
        <f>Invulblad!O598</f>
        <v>0</v>
      </c>
    </row>
    <row r="604" spans="2:28" s="85" customFormat="1" ht="12.75" customHeight="1" x14ac:dyDescent="0.25">
      <c r="B604" s="213">
        <f>Invulblad!B599</f>
        <v>595</v>
      </c>
      <c r="C604" s="214">
        <f>Invulblad!C599</f>
        <v>0</v>
      </c>
      <c r="D604" s="214">
        <f>Invulblad!D599</f>
        <v>0</v>
      </c>
      <c r="E604" s="215">
        <f>Invulblad!E599</f>
        <v>0</v>
      </c>
      <c r="F604" s="215">
        <f>Invulblad!F599</f>
        <v>0</v>
      </c>
      <c r="G604" s="215">
        <f>Invulblad!G599</f>
        <v>0</v>
      </c>
      <c r="H604" s="216">
        <f>Invulblad!H599</f>
        <v>0</v>
      </c>
      <c r="I604" s="217">
        <f>Invulblad!I599</f>
        <v>0</v>
      </c>
      <c r="J604" s="198"/>
      <c r="K604" s="218">
        <f>'PO analyseblad'!J597</f>
        <v>0</v>
      </c>
      <c r="L604" s="219" t="b">
        <f>'PO analyseblad'!K597</f>
        <v>0</v>
      </c>
      <c r="M604" s="220">
        <f>'PO analyseblad'!L597</f>
        <v>0.7</v>
      </c>
      <c r="N604" s="221">
        <f>'PO analyseblad'!M597</f>
        <v>0</v>
      </c>
      <c r="O604" s="203"/>
      <c r="P604" s="218">
        <f>'PO analyseblad'!N597</f>
        <v>0</v>
      </c>
      <c r="Q604" s="222" t="b">
        <f>'PO analyseblad'!O597</f>
        <v>0</v>
      </c>
      <c r="R604" s="222">
        <f>'PO analyseblad'!P597</f>
        <v>0.3</v>
      </c>
      <c r="S604" s="223">
        <f>'PO analyseblad'!Q597</f>
        <v>0</v>
      </c>
      <c r="T604" s="224"/>
      <c r="U604" s="225">
        <f>'PO analyseblad'!R597</f>
        <v>0</v>
      </c>
      <c r="V604" s="226" t="b">
        <f>'PO analyseblad'!S597</f>
        <v>0</v>
      </c>
      <c r="W604" s="207"/>
      <c r="X604" s="227">
        <f>Invulblad!L599</f>
        <v>0</v>
      </c>
      <c r="Y604" s="228">
        <f>Invulblad!M599</f>
        <v>0</v>
      </c>
      <c r="Z604" s="229">
        <f>Invulblad!N599</f>
        <v>0</v>
      </c>
      <c r="AA604" s="211"/>
      <c r="AB604" s="212">
        <f>Invulblad!O599</f>
        <v>0</v>
      </c>
    </row>
    <row r="605" spans="2:28" s="85" customFormat="1" ht="12.75" customHeight="1" x14ac:dyDescent="0.25">
      <c r="B605" s="213">
        <f>Invulblad!B600</f>
        <v>596</v>
      </c>
      <c r="C605" s="214">
        <f>Invulblad!C600</f>
        <v>0</v>
      </c>
      <c r="D605" s="214">
        <f>Invulblad!D600</f>
        <v>0</v>
      </c>
      <c r="E605" s="215">
        <f>Invulblad!E600</f>
        <v>0</v>
      </c>
      <c r="F605" s="215">
        <f>Invulblad!F600</f>
        <v>0</v>
      </c>
      <c r="G605" s="215">
        <f>Invulblad!G600</f>
        <v>0</v>
      </c>
      <c r="H605" s="216">
        <f>Invulblad!H600</f>
        <v>0</v>
      </c>
      <c r="I605" s="217">
        <f>Invulblad!I600</f>
        <v>0</v>
      </c>
      <c r="J605" s="198"/>
      <c r="K605" s="218">
        <f>'PO analyseblad'!J598</f>
        <v>0</v>
      </c>
      <c r="L605" s="219" t="b">
        <f>'PO analyseblad'!K598</f>
        <v>0</v>
      </c>
      <c r="M605" s="220">
        <f>'PO analyseblad'!L598</f>
        <v>0.7</v>
      </c>
      <c r="N605" s="221">
        <f>'PO analyseblad'!M598</f>
        <v>0</v>
      </c>
      <c r="O605" s="203"/>
      <c r="P605" s="218">
        <f>'PO analyseblad'!N598</f>
        <v>0</v>
      </c>
      <c r="Q605" s="222" t="b">
        <f>'PO analyseblad'!O598</f>
        <v>0</v>
      </c>
      <c r="R605" s="222">
        <f>'PO analyseblad'!P598</f>
        <v>0.3</v>
      </c>
      <c r="S605" s="223">
        <f>'PO analyseblad'!Q598</f>
        <v>0</v>
      </c>
      <c r="T605" s="224"/>
      <c r="U605" s="225">
        <f>'PO analyseblad'!R598</f>
        <v>0</v>
      </c>
      <c r="V605" s="226" t="b">
        <f>'PO analyseblad'!S598</f>
        <v>0</v>
      </c>
      <c r="W605" s="207"/>
      <c r="X605" s="227">
        <f>Invulblad!L600</f>
        <v>0</v>
      </c>
      <c r="Y605" s="228">
        <f>Invulblad!M600</f>
        <v>0</v>
      </c>
      <c r="Z605" s="229">
        <f>Invulblad!N600</f>
        <v>0</v>
      </c>
      <c r="AA605" s="211"/>
      <c r="AB605" s="212">
        <f>Invulblad!O600</f>
        <v>0</v>
      </c>
    </row>
    <row r="606" spans="2:28" s="85" customFormat="1" ht="12.75" customHeight="1" x14ac:dyDescent="0.25">
      <c r="B606" s="213">
        <f>Invulblad!B601</f>
        <v>597</v>
      </c>
      <c r="C606" s="214">
        <f>Invulblad!C601</f>
        <v>0</v>
      </c>
      <c r="D606" s="214">
        <f>Invulblad!D601</f>
        <v>0</v>
      </c>
      <c r="E606" s="215">
        <f>Invulblad!E601</f>
        <v>0</v>
      </c>
      <c r="F606" s="215">
        <f>Invulblad!F601</f>
        <v>0</v>
      </c>
      <c r="G606" s="215">
        <f>Invulblad!G601</f>
        <v>0</v>
      </c>
      <c r="H606" s="216">
        <f>Invulblad!H601</f>
        <v>0</v>
      </c>
      <c r="I606" s="217">
        <f>Invulblad!I601</f>
        <v>0</v>
      </c>
      <c r="J606" s="198"/>
      <c r="K606" s="218">
        <f>'PO analyseblad'!J599</f>
        <v>0</v>
      </c>
      <c r="L606" s="219" t="b">
        <f>'PO analyseblad'!K599</f>
        <v>0</v>
      </c>
      <c r="M606" s="220">
        <f>'PO analyseblad'!L599</f>
        <v>0.7</v>
      </c>
      <c r="N606" s="221">
        <f>'PO analyseblad'!M599</f>
        <v>0</v>
      </c>
      <c r="O606" s="203"/>
      <c r="P606" s="218">
        <f>'PO analyseblad'!N599</f>
        <v>0</v>
      </c>
      <c r="Q606" s="222" t="b">
        <f>'PO analyseblad'!O599</f>
        <v>0</v>
      </c>
      <c r="R606" s="222">
        <f>'PO analyseblad'!P599</f>
        <v>0.3</v>
      </c>
      <c r="S606" s="223">
        <f>'PO analyseblad'!Q599</f>
        <v>0</v>
      </c>
      <c r="T606" s="224"/>
      <c r="U606" s="225">
        <f>'PO analyseblad'!R599</f>
        <v>0</v>
      </c>
      <c r="V606" s="226" t="b">
        <f>'PO analyseblad'!S599</f>
        <v>0</v>
      </c>
      <c r="W606" s="207"/>
      <c r="X606" s="227">
        <f>Invulblad!L601</f>
        <v>0</v>
      </c>
      <c r="Y606" s="228">
        <f>Invulblad!M601</f>
        <v>0</v>
      </c>
      <c r="Z606" s="229">
        <f>Invulblad!N601</f>
        <v>0</v>
      </c>
      <c r="AA606" s="211"/>
      <c r="AB606" s="212">
        <f>Invulblad!O601</f>
        <v>0</v>
      </c>
    </row>
    <row r="607" spans="2:28" s="85" customFormat="1" ht="12.75" customHeight="1" x14ac:dyDescent="0.25">
      <c r="B607" s="213">
        <f>Invulblad!B602</f>
        <v>598</v>
      </c>
      <c r="C607" s="214">
        <f>Invulblad!C602</f>
        <v>0</v>
      </c>
      <c r="D607" s="214">
        <f>Invulblad!D602</f>
        <v>0</v>
      </c>
      <c r="E607" s="215">
        <f>Invulblad!E602</f>
        <v>0</v>
      </c>
      <c r="F607" s="215">
        <f>Invulblad!F602</f>
        <v>0</v>
      </c>
      <c r="G607" s="215">
        <f>Invulblad!G602</f>
        <v>0</v>
      </c>
      <c r="H607" s="216">
        <f>Invulblad!H602</f>
        <v>0</v>
      </c>
      <c r="I607" s="217">
        <f>Invulblad!I602</f>
        <v>0</v>
      </c>
      <c r="J607" s="198"/>
      <c r="K607" s="218">
        <f>'PO analyseblad'!J600</f>
        <v>0</v>
      </c>
      <c r="L607" s="219" t="b">
        <f>'PO analyseblad'!K600</f>
        <v>0</v>
      </c>
      <c r="M607" s="220">
        <f>'PO analyseblad'!L600</f>
        <v>0.7</v>
      </c>
      <c r="N607" s="221">
        <f>'PO analyseblad'!M600</f>
        <v>0</v>
      </c>
      <c r="O607" s="203"/>
      <c r="P607" s="218">
        <f>'PO analyseblad'!N600</f>
        <v>0</v>
      </c>
      <c r="Q607" s="222" t="b">
        <f>'PO analyseblad'!O600</f>
        <v>0</v>
      </c>
      <c r="R607" s="222">
        <f>'PO analyseblad'!P600</f>
        <v>0.3</v>
      </c>
      <c r="S607" s="223">
        <f>'PO analyseblad'!Q600</f>
        <v>0</v>
      </c>
      <c r="T607" s="224"/>
      <c r="U607" s="225">
        <f>'PO analyseblad'!R600</f>
        <v>0</v>
      </c>
      <c r="V607" s="226" t="b">
        <f>'PO analyseblad'!S600</f>
        <v>0</v>
      </c>
      <c r="W607" s="207"/>
      <c r="X607" s="227">
        <f>Invulblad!L602</f>
        <v>0</v>
      </c>
      <c r="Y607" s="228">
        <f>Invulblad!M602</f>
        <v>0</v>
      </c>
      <c r="Z607" s="229">
        <f>Invulblad!N602</f>
        <v>0</v>
      </c>
      <c r="AA607" s="211"/>
      <c r="AB607" s="212">
        <f>Invulblad!O602</f>
        <v>0</v>
      </c>
    </row>
    <row r="608" spans="2:28" s="85" customFormat="1" ht="12.75" customHeight="1" x14ac:dyDescent="0.25">
      <c r="B608" s="213">
        <f>Invulblad!B603</f>
        <v>599</v>
      </c>
      <c r="C608" s="214">
        <f>Invulblad!C603</f>
        <v>0</v>
      </c>
      <c r="D608" s="214">
        <f>Invulblad!D603</f>
        <v>0</v>
      </c>
      <c r="E608" s="215">
        <f>Invulblad!E603</f>
        <v>0</v>
      </c>
      <c r="F608" s="215">
        <f>Invulblad!F603</f>
        <v>0</v>
      </c>
      <c r="G608" s="215">
        <f>Invulblad!G603</f>
        <v>0</v>
      </c>
      <c r="H608" s="216">
        <f>Invulblad!H603</f>
        <v>0</v>
      </c>
      <c r="I608" s="217">
        <f>Invulblad!I603</f>
        <v>0</v>
      </c>
      <c r="J608" s="198"/>
      <c r="K608" s="218">
        <f>'PO analyseblad'!J601</f>
        <v>0</v>
      </c>
      <c r="L608" s="219" t="b">
        <f>'PO analyseblad'!K601</f>
        <v>0</v>
      </c>
      <c r="M608" s="220">
        <f>'PO analyseblad'!L601</f>
        <v>0.7</v>
      </c>
      <c r="N608" s="221">
        <f>'PO analyseblad'!M601</f>
        <v>0</v>
      </c>
      <c r="O608" s="203"/>
      <c r="P608" s="218">
        <f>'PO analyseblad'!N601</f>
        <v>0</v>
      </c>
      <c r="Q608" s="222" t="b">
        <f>'PO analyseblad'!O601</f>
        <v>0</v>
      </c>
      <c r="R608" s="222">
        <f>'PO analyseblad'!P601</f>
        <v>0.3</v>
      </c>
      <c r="S608" s="223">
        <f>'PO analyseblad'!Q601</f>
        <v>0</v>
      </c>
      <c r="T608" s="224"/>
      <c r="U608" s="225">
        <f>'PO analyseblad'!R601</f>
        <v>0</v>
      </c>
      <c r="V608" s="226" t="b">
        <f>'PO analyseblad'!S601</f>
        <v>0</v>
      </c>
      <c r="W608" s="207"/>
      <c r="X608" s="227">
        <f>Invulblad!L603</f>
        <v>0</v>
      </c>
      <c r="Y608" s="228">
        <f>Invulblad!M603</f>
        <v>0</v>
      </c>
      <c r="Z608" s="229">
        <f>Invulblad!N603</f>
        <v>0</v>
      </c>
      <c r="AA608" s="211"/>
      <c r="AB608" s="212">
        <f>Invulblad!O603</f>
        <v>0</v>
      </c>
    </row>
    <row r="609" spans="2:28" s="85" customFormat="1" ht="12.75" customHeight="1" x14ac:dyDescent="0.25">
      <c r="B609" s="213">
        <f>Invulblad!B604</f>
        <v>600</v>
      </c>
      <c r="C609" s="214">
        <f>Invulblad!C604</f>
        <v>0</v>
      </c>
      <c r="D609" s="214">
        <f>Invulblad!D604</f>
        <v>0</v>
      </c>
      <c r="E609" s="215">
        <f>Invulblad!E604</f>
        <v>0</v>
      </c>
      <c r="F609" s="215">
        <f>Invulblad!F604</f>
        <v>0</v>
      </c>
      <c r="G609" s="215">
        <f>Invulblad!G604</f>
        <v>0</v>
      </c>
      <c r="H609" s="216">
        <f>Invulblad!H604</f>
        <v>0</v>
      </c>
      <c r="I609" s="217">
        <f>Invulblad!I604</f>
        <v>0</v>
      </c>
      <c r="J609" s="198"/>
      <c r="K609" s="218">
        <f>'PO analyseblad'!J602</f>
        <v>0</v>
      </c>
      <c r="L609" s="219" t="b">
        <f>'PO analyseblad'!K602</f>
        <v>0</v>
      </c>
      <c r="M609" s="220">
        <f>'PO analyseblad'!L602</f>
        <v>0.7</v>
      </c>
      <c r="N609" s="221">
        <f>'PO analyseblad'!M602</f>
        <v>0</v>
      </c>
      <c r="O609" s="203"/>
      <c r="P609" s="218">
        <f>'PO analyseblad'!N602</f>
        <v>0</v>
      </c>
      <c r="Q609" s="222" t="b">
        <f>'PO analyseblad'!O602</f>
        <v>0</v>
      </c>
      <c r="R609" s="222">
        <f>'PO analyseblad'!P602</f>
        <v>0.3</v>
      </c>
      <c r="S609" s="223">
        <f>'PO analyseblad'!Q602</f>
        <v>0</v>
      </c>
      <c r="T609" s="224"/>
      <c r="U609" s="225">
        <f>'PO analyseblad'!R602</f>
        <v>0</v>
      </c>
      <c r="V609" s="226" t="b">
        <f>'PO analyseblad'!S602</f>
        <v>0</v>
      </c>
      <c r="W609" s="207"/>
      <c r="X609" s="227">
        <f>Invulblad!L604</f>
        <v>0</v>
      </c>
      <c r="Y609" s="228">
        <f>Invulblad!M604</f>
        <v>0</v>
      </c>
      <c r="Z609" s="229">
        <f>Invulblad!N604</f>
        <v>0</v>
      </c>
      <c r="AA609" s="211"/>
      <c r="AB609" s="212">
        <f>Invulblad!O604</f>
        <v>0</v>
      </c>
    </row>
    <row r="610" spans="2:28" s="85" customFormat="1" ht="12.75" customHeight="1" x14ac:dyDescent="0.25">
      <c r="B610" s="213">
        <f>Invulblad!B605</f>
        <v>601</v>
      </c>
      <c r="C610" s="214">
        <f>Invulblad!C605</f>
        <v>0</v>
      </c>
      <c r="D610" s="214">
        <f>Invulblad!D605</f>
        <v>0</v>
      </c>
      <c r="E610" s="215">
        <f>Invulblad!E605</f>
        <v>0</v>
      </c>
      <c r="F610" s="215">
        <f>Invulblad!F605</f>
        <v>0</v>
      </c>
      <c r="G610" s="215">
        <f>Invulblad!G605</f>
        <v>0</v>
      </c>
      <c r="H610" s="216">
        <f>Invulblad!H605</f>
        <v>0</v>
      </c>
      <c r="I610" s="217">
        <f>Invulblad!I605</f>
        <v>0</v>
      </c>
      <c r="J610" s="198"/>
      <c r="K610" s="218">
        <f>'PO analyseblad'!J603</f>
        <v>0</v>
      </c>
      <c r="L610" s="219" t="b">
        <f>'PO analyseblad'!K603</f>
        <v>0</v>
      </c>
      <c r="M610" s="220">
        <f>'PO analyseblad'!L603</f>
        <v>0.7</v>
      </c>
      <c r="N610" s="221">
        <f>'PO analyseblad'!M603</f>
        <v>0</v>
      </c>
      <c r="O610" s="203"/>
      <c r="P610" s="218">
        <f>'PO analyseblad'!N603</f>
        <v>0</v>
      </c>
      <c r="Q610" s="222" t="b">
        <f>'PO analyseblad'!O603</f>
        <v>0</v>
      </c>
      <c r="R610" s="222">
        <f>'PO analyseblad'!P603</f>
        <v>0.3</v>
      </c>
      <c r="S610" s="223">
        <f>'PO analyseblad'!Q603</f>
        <v>0</v>
      </c>
      <c r="T610" s="224"/>
      <c r="U610" s="225">
        <f>'PO analyseblad'!R603</f>
        <v>0</v>
      </c>
      <c r="V610" s="226" t="b">
        <f>'PO analyseblad'!S603</f>
        <v>0</v>
      </c>
      <c r="W610" s="207"/>
      <c r="X610" s="227">
        <f>Invulblad!L605</f>
        <v>0</v>
      </c>
      <c r="Y610" s="228">
        <f>Invulblad!M605</f>
        <v>0</v>
      </c>
      <c r="Z610" s="229">
        <f>Invulblad!N605</f>
        <v>0</v>
      </c>
      <c r="AA610" s="211"/>
      <c r="AB610" s="212">
        <f>Invulblad!O605</f>
        <v>0</v>
      </c>
    </row>
    <row r="611" spans="2:28" s="85" customFormat="1" ht="12.75" customHeight="1" x14ac:dyDescent="0.25">
      <c r="B611" s="213">
        <f>Invulblad!B606</f>
        <v>602</v>
      </c>
      <c r="C611" s="214">
        <f>Invulblad!C606</f>
        <v>0</v>
      </c>
      <c r="D611" s="214">
        <f>Invulblad!D606</f>
        <v>0</v>
      </c>
      <c r="E611" s="215">
        <f>Invulblad!E606</f>
        <v>0</v>
      </c>
      <c r="F611" s="215">
        <f>Invulblad!F606</f>
        <v>0</v>
      </c>
      <c r="G611" s="215">
        <f>Invulblad!G606</f>
        <v>0</v>
      </c>
      <c r="H611" s="216">
        <f>Invulblad!H606</f>
        <v>0</v>
      </c>
      <c r="I611" s="217">
        <f>Invulblad!I606</f>
        <v>0</v>
      </c>
      <c r="J611" s="198"/>
      <c r="K611" s="218">
        <f>'PO analyseblad'!J604</f>
        <v>0</v>
      </c>
      <c r="L611" s="219" t="b">
        <f>'PO analyseblad'!K604</f>
        <v>0</v>
      </c>
      <c r="M611" s="220">
        <f>'PO analyseblad'!L604</f>
        <v>0.7</v>
      </c>
      <c r="N611" s="221">
        <f>'PO analyseblad'!M604</f>
        <v>0</v>
      </c>
      <c r="O611" s="203"/>
      <c r="P611" s="218">
        <f>'PO analyseblad'!N604</f>
        <v>0</v>
      </c>
      <c r="Q611" s="222" t="b">
        <f>'PO analyseblad'!O604</f>
        <v>0</v>
      </c>
      <c r="R611" s="222">
        <f>'PO analyseblad'!P604</f>
        <v>0.3</v>
      </c>
      <c r="S611" s="223">
        <f>'PO analyseblad'!Q604</f>
        <v>0</v>
      </c>
      <c r="T611" s="224"/>
      <c r="U611" s="225">
        <f>'PO analyseblad'!R604</f>
        <v>0</v>
      </c>
      <c r="V611" s="226" t="b">
        <f>'PO analyseblad'!S604</f>
        <v>0</v>
      </c>
      <c r="W611" s="207"/>
      <c r="X611" s="227">
        <f>Invulblad!L606</f>
        <v>0</v>
      </c>
      <c r="Y611" s="228">
        <f>Invulblad!M606</f>
        <v>0</v>
      </c>
      <c r="Z611" s="229">
        <f>Invulblad!N606</f>
        <v>0</v>
      </c>
      <c r="AA611" s="211"/>
      <c r="AB611" s="212">
        <f>Invulblad!O606</f>
        <v>0</v>
      </c>
    </row>
    <row r="612" spans="2:28" s="85" customFormat="1" ht="12.75" customHeight="1" x14ac:dyDescent="0.25">
      <c r="B612" s="213">
        <f>Invulblad!B607</f>
        <v>603</v>
      </c>
      <c r="C612" s="214">
        <f>Invulblad!C607</f>
        <v>0</v>
      </c>
      <c r="D612" s="214">
        <f>Invulblad!D607</f>
        <v>0</v>
      </c>
      <c r="E612" s="215">
        <f>Invulblad!E607</f>
        <v>0</v>
      </c>
      <c r="F612" s="215">
        <f>Invulblad!F607</f>
        <v>0</v>
      </c>
      <c r="G612" s="215">
        <f>Invulblad!G607</f>
        <v>0</v>
      </c>
      <c r="H612" s="216">
        <f>Invulblad!H607</f>
        <v>0</v>
      </c>
      <c r="I612" s="217">
        <f>Invulblad!I607</f>
        <v>0</v>
      </c>
      <c r="J612" s="198"/>
      <c r="K612" s="218">
        <f>'PO analyseblad'!J605</f>
        <v>0</v>
      </c>
      <c r="L612" s="219" t="b">
        <f>'PO analyseblad'!K605</f>
        <v>0</v>
      </c>
      <c r="M612" s="220">
        <f>'PO analyseblad'!L605</f>
        <v>0.7</v>
      </c>
      <c r="N612" s="221">
        <f>'PO analyseblad'!M605</f>
        <v>0</v>
      </c>
      <c r="O612" s="203"/>
      <c r="P612" s="218">
        <f>'PO analyseblad'!N605</f>
        <v>0</v>
      </c>
      <c r="Q612" s="222" t="b">
        <f>'PO analyseblad'!O605</f>
        <v>0</v>
      </c>
      <c r="R612" s="222">
        <f>'PO analyseblad'!P605</f>
        <v>0.3</v>
      </c>
      <c r="S612" s="223">
        <f>'PO analyseblad'!Q605</f>
        <v>0</v>
      </c>
      <c r="T612" s="224"/>
      <c r="U612" s="225">
        <f>'PO analyseblad'!R605</f>
        <v>0</v>
      </c>
      <c r="V612" s="226" t="b">
        <f>'PO analyseblad'!S605</f>
        <v>0</v>
      </c>
      <c r="W612" s="207"/>
      <c r="X612" s="227">
        <f>Invulblad!L607</f>
        <v>0</v>
      </c>
      <c r="Y612" s="228">
        <f>Invulblad!M607</f>
        <v>0</v>
      </c>
      <c r="Z612" s="229">
        <f>Invulblad!N607</f>
        <v>0</v>
      </c>
      <c r="AA612" s="211"/>
      <c r="AB612" s="212">
        <f>Invulblad!O607</f>
        <v>0</v>
      </c>
    </row>
    <row r="613" spans="2:28" s="85" customFormat="1" ht="12.75" customHeight="1" x14ac:dyDescent="0.25">
      <c r="B613" s="213">
        <f>Invulblad!B608</f>
        <v>604</v>
      </c>
      <c r="C613" s="214">
        <f>Invulblad!C608</f>
        <v>0</v>
      </c>
      <c r="D613" s="214">
        <f>Invulblad!D608</f>
        <v>0</v>
      </c>
      <c r="E613" s="215">
        <f>Invulblad!E608</f>
        <v>0</v>
      </c>
      <c r="F613" s="215">
        <f>Invulblad!F608</f>
        <v>0</v>
      </c>
      <c r="G613" s="215">
        <f>Invulblad!G608</f>
        <v>0</v>
      </c>
      <c r="H613" s="216">
        <f>Invulblad!H608</f>
        <v>0</v>
      </c>
      <c r="I613" s="217">
        <f>Invulblad!I608</f>
        <v>0</v>
      </c>
      <c r="J613" s="198"/>
      <c r="K613" s="218">
        <f>'PO analyseblad'!J606</f>
        <v>0</v>
      </c>
      <c r="L613" s="219" t="b">
        <f>'PO analyseblad'!K606</f>
        <v>0</v>
      </c>
      <c r="M613" s="220">
        <f>'PO analyseblad'!L606</f>
        <v>0.7</v>
      </c>
      <c r="N613" s="221">
        <f>'PO analyseblad'!M606</f>
        <v>0</v>
      </c>
      <c r="O613" s="203"/>
      <c r="P613" s="218">
        <f>'PO analyseblad'!N606</f>
        <v>0</v>
      </c>
      <c r="Q613" s="222" t="b">
        <f>'PO analyseblad'!O606</f>
        <v>0</v>
      </c>
      <c r="R613" s="222">
        <f>'PO analyseblad'!P606</f>
        <v>0.3</v>
      </c>
      <c r="S613" s="223">
        <f>'PO analyseblad'!Q606</f>
        <v>0</v>
      </c>
      <c r="T613" s="224"/>
      <c r="U613" s="225">
        <f>'PO analyseblad'!R606</f>
        <v>0</v>
      </c>
      <c r="V613" s="226" t="b">
        <f>'PO analyseblad'!S606</f>
        <v>0</v>
      </c>
      <c r="W613" s="207"/>
      <c r="X613" s="227">
        <f>Invulblad!L608</f>
        <v>0</v>
      </c>
      <c r="Y613" s="228">
        <f>Invulblad!M608</f>
        <v>0</v>
      </c>
      <c r="Z613" s="229">
        <f>Invulblad!N608</f>
        <v>0</v>
      </c>
      <c r="AA613" s="211"/>
      <c r="AB613" s="212">
        <f>Invulblad!O608</f>
        <v>0</v>
      </c>
    </row>
    <row r="614" spans="2:28" s="85" customFormat="1" ht="12.75" customHeight="1" x14ac:dyDescent="0.25">
      <c r="B614" s="213">
        <f>Invulblad!B609</f>
        <v>605</v>
      </c>
      <c r="C614" s="214">
        <f>Invulblad!C609</f>
        <v>0</v>
      </c>
      <c r="D614" s="214">
        <f>Invulblad!D609</f>
        <v>0</v>
      </c>
      <c r="E614" s="215">
        <f>Invulblad!E609</f>
        <v>0</v>
      </c>
      <c r="F614" s="215">
        <f>Invulblad!F609</f>
        <v>0</v>
      </c>
      <c r="G614" s="215">
        <f>Invulblad!G609</f>
        <v>0</v>
      </c>
      <c r="H614" s="216">
        <f>Invulblad!H609</f>
        <v>0</v>
      </c>
      <c r="I614" s="217">
        <f>Invulblad!I609</f>
        <v>0</v>
      </c>
      <c r="J614" s="198"/>
      <c r="K614" s="218">
        <f>'PO analyseblad'!J607</f>
        <v>0</v>
      </c>
      <c r="L614" s="219" t="b">
        <f>'PO analyseblad'!K607</f>
        <v>0</v>
      </c>
      <c r="M614" s="220">
        <f>'PO analyseblad'!L607</f>
        <v>0.7</v>
      </c>
      <c r="N614" s="221">
        <f>'PO analyseblad'!M607</f>
        <v>0</v>
      </c>
      <c r="O614" s="203"/>
      <c r="P614" s="218">
        <f>'PO analyseblad'!N607</f>
        <v>0</v>
      </c>
      <c r="Q614" s="222" t="b">
        <f>'PO analyseblad'!O607</f>
        <v>0</v>
      </c>
      <c r="R614" s="222">
        <f>'PO analyseblad'!P607</f>
        <v>0.3</v>
      </c>
      <c r="S614" s="223">
        <f>'PO analyseblad'!Q607</f>
        <v>0</v>
      </c>
      <c r="T614" s="224"/>
      <c r="U614" s="225">
        <f>'PO analyseblad'!R607</f>
        <v>0</v>
      </c>
      <c r="V614" s="226" t="b">
        <f>'PO analyseblad'!S607</f>
        <v>0</v>
      </c>
      <c r="W614" s="207"/>
      <c r="X614" s="227">
        <f>Invulblad!L609</f>
        <v>0</v>
      </c>
      <c r="Y614" s="228">
        <f>Invulblad!M609</f>
        <v>0</v>
      </c>
      <c r="Z614" s="229">
        <f>Invulblad!N609</f>
        <v>0</v>
      </c>
      <c r="AA614" s="211"/>
      <c r="AB614" s="212">
        <f>Invulblad!O609</f>
        <v>0</v>
      </c>
    </row>
    <row r="615" spans="2:28" s="85" customFormat="1" ht="12.75" customHeight="1" x14ac:dyDescent="0.25">
      <c r="B615" s="213">
        <f>Invulblad!B610</f>
        <v>606</v>
      </c>
      <c r="C615" s="214">
        <f>Invulblad!C610</f>
        <v>0</v>
      </c>
      <c r="D615" s="214">
        <f>Invulblad!D610</f>
        <v>0</v>
      </c>
      <c r="E615" s="215">
        <f>Invulblad!E610</f>
        <v>0</v>
      </c>
      <c r="F615" s="215">
        <f>Invulblad!F610</f>
        <v>0</v>
      </c>
      <c r="G615" s="215">
        <f>Invulblad!G610</f>
        <v>0</v>
      </c>
      <c r="H615" s="216">
        <f>Invulblad!H610</f>
        <v>0</v>
      </c>
      <c r="I615" s="217">
        <f>Invulblad!I610</f>
        <v>0</v>
      </c>
      <c r="J615" s="198"/>
      <c r="K615" s="218">
        <f>'PO analyseblad'!J608</f>
        <v>0</v>
      </c>
      <c r="L615" s="219" t="b">
        <f>'PO analyseblad'!K608</f>
        <v>0</v>
      </c>
      <c r="M615" s="220">
        <f>'PO analyseblad'!L608</f>
        <v>0.7</v>
      </c>
      <c r="N615" s="221">
        <f>'PO analyseblad'!M608</f>
        <v>0</v>
      </c>
      <c r="O615" s="203"/>
      <c r="P615" s="218">
        <f>'PO analyseblad'!N608</f>
        <v>0</v>
      </c>
      <c r="Q615" s="222" t="b">
        <f>'PO analyseblad'!O608</f>
        <v>0</v>
      </c>
      <c r="R615" s="222">
        <f>'PO analyseblad'!P608</f>
        <v>0.3</v>
      </c>
      <c r="S615" s="223">
        <f>'PO analyseblad'!Q608</f>
        <v>0</v>
      </c>
      <c r="T615" s="224"/>
      <c r="U615" s="225">
        <f>'PO analyseblad'!R608</f>
        <v>0</v>
      </c>
      <c r="V615" s="226" t="b">
        <f>'PO analyseblad'!S608</f>
        <v>0</v>
      </c>
      <c r="W615" s="207"/>
      <c r="X615" s="227">
        <f>Invulblad!L610</f>
        <v>0</v>
      </c>
      <c r="Y615" s="228">
        <f>Invulblad!M610</f>
        <v>0</v>
      </c>
      <c r="Z615" s="229">
        <f>Invulblad!N610</f>
        <v>0</v>
      </c>
      <c r="AA615" s="211"/>
      <c r="AB615" s="212">
        <f>Invulblad!O610</f>
        <v>0</v>
      </c>
    </row>
    <row r="616" spans="2:28" s="85" customFormat="1" ht="12.75" customHeight="1" x14ac:dyDescent="0.25">
      <c r="B616" s="213">
        <f>Invulblad!B611</f>
        <v>607</v>
      </c>
      <c r="C616" s="214">
        <f>Invulblad!C611</f>
        <v>0</v>
      </c>
      <c r="D616" s="214">
        <f>Invulblad!D611</f>
        <v>0</v>
      </c>
      <c r="E616" s="215">
        <f>Invulblad!E611</f>
        <v>0</v>
      </c>
      <c r="F616" s="215">
        <f>Invulblad!F611</f>
        <v>0</v>
      </c>
      <c r="G616" s="215">
        <f>Invulblad!G611</f>
        <v>0</v>
      </c>
      <c r="H616" s="216">
        <f>Invulblad!H611</f>
        <v>0</v>
      </c>
      <c r="I616" s="217">
        <f>Invulblad!I611</f>
        <v>0</v>
      </c>
      <c r="J616" s="198"/>
      <c r="K616" s="218">
        <f>'PO analyseblad'!J609</f>
        <v>0</v>
      </c>
      <c r="L616" s="219" t="b">
        <f>'PO analyseblad'!K609</f>
        <v>0</v>
      </c>
      <c r="M616" s="220">
        <f>'PO analyseblad'!L609</f>
        <v>0.7</v>
      </c>
      <c r="N616" s="221">
        <f>'PO analyseblad'!M609</f>
        <v>0</v>
      </c>
      <c r="O616" s="203"/>
      <c r="P616" s="218">
        <f>'PO analyseblad'!N609</f>
        <v>0</v>
      </c>
      <c r="Q616" s="222" t="b">
        <f>'PO analyseblad'!O609</f>
        <v>0</v>
      </c>
      <c r="R616" s="222">
        <f>'PO analyseblad'!P609</f>
        <v>0.3</v>
      </c>
      <c r="S616" s="223">
        <f>'PO analyseblad'!Q609</f>
        <v>0</v>
      </c>
      <c r="T616" s="224"/>
      <c r="U616" s="225">
        <f>'PO analyseblad'!R609</f>
        <v>0</v>
      </c>
      <c r="V616" s="226" t="b">
        <f>'PO analyseblad'!S609</f>
        <v>0</v>
      </c>
      <c r="W616" s="207"/>
      <c r="X616" s="227">
        <f>Invulblad!L611</f>
        <v>0</v>
      </c>
      <c r="Y616" s="228">
        <f>Invulblad!M611</f>
        <v>0</v>
      </c>
      <c r="Z616" s="229">
        <f>Invulblad!N611</f>
        <v>0</v>
      </c>
      <c r="AA616" s="211"/>
      <c r="AB616" s="212">
        <f>Invulblad!O611</f>
        <v>0</v>
      </c>
    </row>
    <row r="617" spans="2:28" s="85" customFormat="1" ht="12.75" customHeight="1" x14ac:dyDescent="0.25">
      <c r="B617" s="213">
        <f>Invulblad!B612</f>
        <v>608</v>
      </c>
      <c r="C617" s="214">
        <f>Invulblad!C612</f>
        <v>0</v>
      </c>
      <c r="D617" s="214">
        <f>Invulblad!D612</f>
        <v>0</v>
      </c>
      <c r="E617" s="215">
        <f>Invulblad!E612</f>
        <v>0</v>
      </c>
      <c r="F617" s="215">
        <f>Invulblad!F612</f>
        <v>0</v>
      </c>
      <c r="G617" s="215">
        <f>Invulblad!G612</f>
        <v>0</v>
      </c>
      <c r="H617" s="216">
        <f>Invulblad!H612</f>
        <v>0</v>
      </c>
      <c r="I617" s="217">
        <f>Invulblad!I612</f>
        <v>0</v>
      </c>
      <c r="J617" s="198"/>
      <c r="K617" s="218">
        <f>'PO analyseblad'!J610</f>
        <v>0</v>
      </c>
      <c r="L617" s="219" t="b">
        <f>'PO analyseblad'!K610</f>
        <v>0</v>
      </c>
      <c r="M617" s="220">
        <f>'PO analyseblad'!L610</f>
        <v>0.7</v>
      </c>
      <c r="N617" s="221">
        <f>'PO analyseblad'!M610</f>
        <v>0</v>
      </c>
      <c r="O617" s="203"/>
      <c r="P617" s="218">
        <f>'PO analyseblad'!N610</f>
        <v>0</v>
      </c>
      <c r="Q617" s="222" t="b">
        <f>'PO analyseblad'!O610</f>
        <v>0</v>
      </c>
      <c r="R617" s="222">
        <f>'PO analyseblad'!P610</f>
        <v>0.3</v>
      </c>
      <c r="S617" s="223">
        <f>'PO analyseblad'!Q610</f>
        <v>0</v>
      </c>
      <c r="T617" s="224"/>
      <c r="U617" s="225">
        <f>'PO analyseblad'!R610</f>
        <v>0</v>
      </c>
      <c r="V617" s="226" t="b">
        <f>'PO analyseblad'!S610</f>
        <v>0</v>
      </c>
      <c r="W617" s="207"/>
      <c r="X617" s="227">
        <f>Invulblad!L612</f>
        <v>0</v>
      </c>
      <c r="Y617" s="228">
        <f>Invulblad!M612</f>
        <v>0</v>
      </c>
      <c r="Z617" s="229">
        <f>Invulblad!N612</f>
        <v>0</v>
      </c>
      <c r="AA617" s="211"/>
      <c r="AB617" s="212">
        <f>Invulblad!O612</f>
        <v>0</v>
      </c>
    </row>
    <row r="618" spans="2:28" s="85" customFormat="1" ht="12.75" customHeight="1" x14ac:dyDescent="0.25">
      <c r="B618" s="213">
        <f>Invulblad!B613</f>
        <v>609</v>
      </c>
      <c r="C618" s="214">
        <f>Invulblad!C613</f>
        <v>0</v>
      </c>
      <c r="D618" s="214">
        <f>Invulblad!D613</f>
        <v>0</v>
      </c>
      <c r="E618" s="215">
        <f>Invulblad!E613</f>
        <v>0</v>
      </c>
      <c r="F618" s="215">
        <f>Invulblad!F613</f>
        <v>0</v>
      </c>
      <c r="G618" s="215">
        <f>Invulblad!G613</f>
        <v>0</v>
      </c>
      <c r="H618" s="216">
        <f>Invulblad!H613</f>
        <v>0</v>
      </c>
      <c r="I618" s="217">
        <f>Invulblad!I613</f>
        <v>0</v>
      </c>
      <c r="J618" s="198"/>
      <c r="K618" s="218">
        <f>'PO analyseblad'!J611</f>
        <v>0</v>
      </c>
      <c r="L618" s="219" t="b">
        <f>'PO analyseblad'!K611</f>
        <v>0</v>
      </c>
      <c r="M618" s="220">
        <f>'PO analyseblad'!L611</f>
        <v>0.7</v>
      </c>
      <c r="N618" s="221">
        <f>'PO analyseblad'!M611</f>
        <v>0</v>
      </c>
      <c r="O618" s="203"/>
      <c r="P618" s="218">
        <f>'PO analyseblad'!N611</f>
        <v>0</v>
      </c>
      <c r="Q618" s="222" t="b">
        <f>'PO analyseblad'!O611</f>
        <v>0</v>
      </c>
      <c r="R618" s="222">
        <f>'PO analyseblad'!P611</f>
        <v>0.3</v>
      </c>
      <c r="S618" s="223">
        <f>'PO analyseblad'!Q611</f>
        <v>0</v>
      </c>
      <c r="T618" s="224"/>
      <c r="U618" s="225">
        <f>'PO analyseblad'!R611</f>
        <v>0</v>
      </c>
      <c r="V618" s="226" t="b">
        <f>'PO analyseblad'!S611</f>
        <v>0</v>
      </c>
      <c r="W618" s="207"/>
      <c r="X618" s="227">
        <f>Invulblad!L613</f>
        <v>0</v>
      </c>
      <c r="Y618" s="228">
        <f>Invulblad!M613</f>
        <v>0</v>
      </c>
      <c r="Z618" s="229">
        <f>Invulblad!N613</f>
        <v>0</v>
      </c>
      <c r="AA618" s="211"/>
      <c r="AB618" s="212">
        <f>Invulblad!O613</f>
        <v>0</v>
      </c>
    </row>
    <row r="619" spans="2:28" s="85" customFormat="1" ht="12.75" customHeight="1" x14ac:dyDescent="0.25">
      <c r="B619" s="213">
        <f>Invulblad!B614</f>
        <v>610</v>
      </c>
      <c r="C619" s="214">
        <f>Invulblad!C614</f>
        <v>0</v>
      </c>
      <c r="D619" s="214">
        <f>Invulblad!D614</f>
        <v>0</v>
      </c>
      <c r="E619" s="215">
        <f>Invulblad!E614</f>
        <v>0</v>
      </c>
      <c r="F619" s="215">
        <f>Invulblad!F614</f>
        <v>0</v>
      </c>
      <c r="G619" s="215">
        <f>Invulblad!G614</f>
        <v>0</v>
      </c>
      <c r="H619" s="216">
        <f>Invulblad!H614</f>
        <v>0</v>
      </c>
      <c r="I619" s="217">
        <f>Invulblad!I614</f>
        <v>0</v>
      </c>
      <c r="J619" s="198"/>
      <c r="K619" s="218">
        <f>'PO analyseblad'!J612</f>
        <v>0</v>
      </c>
      <c r="L619" s="219" t="b">
        <f>'PO analyseblad'!K612</f>
        <v>0</v>
      </c>
      <c r="M619" s="220">
        <f>'PO analyseblad'!L612</f>
        <v>0.7</v>
      </c>
      <c r="N619" s="221">
        <f>'PO analyseblad'!M612</f>
        <v>0</v>
      </c>
      <c r="O619" s="203"/>
      <c r="P619" s="218">
        <f>'PO analyseblad'!N612</f>
        <v>0</v>
      </c>
      <c r="Q619" s="222" t="b">
        <f>'PO analyseblad'!O612</f>
        <v>0</v>
      </c>
      <c r="R619" s="222">
        <f>'PO analyseblad'!P612</f>
        <v>0.3</v>
      </c>
      <c r="S619" s="223">
        <f>'PO analyseblad'!Q612</f>
        <v>0</v>
      </c>
      <c r="T619" s="224"/>
      <c r="U619" s="225">
        <f>'PO analyseblad'!R612</f>
        <v>0</v>
      </c>
      <c r="V619" s="226" t="b">
        <f>'PO analyseblad'!S612</f>
        <v>0</v>
      </c>
      <c r="W619" s="207"/>
      <c r="X619" s="227">
        <f>Invulblad!L614</f>
        <v>0</v>
      </c>
      <c r="Y619" s="228">
        <f>Invulblad!M614</f>
        <v>0</v>
      </c>
      <c r="Z619" s="229">
        <f>Invulblad!N614</f>
        <v>0</v>
      </c>
      <c r="AA619" s="211"/>
      <c r="AB619" s="212">
        <f>Invulblad!O614</f>
        <v>0</v>
      </c>
    </row>
    <row r="620" spans="2:28" s="85" customFormat="1" ht="12.75" customHeight="1" x14ac:dyDescent="0.25">
      <c r="B620" s="213">
        <f>Invulblad!B615</f>
        <v>611</v>
      </c>
      <c r="C620" s="214">
        <f>Invulblad!C615</f>
        <v>0</v>
      </c>
      <c r="D620" s="214">
        <f>Invulblad!D615</f>
        <v>0</v>
      </c>
      <c r="E620" s="215">
        <f>Invulblad!E615</f>
        <v>0</v>
      </c>
      <c r="F620" s="215">
        <f>Invulblad!F615</f>
        <v>0</v>
      </c>
      <c r="G620" s="215">
        <f>Invulblad!G615</f>
        <v>0</v>
      </c>
      <c r="H620" s="216">
        <f>Invulblad!H615</f>
        <v>0</v>
      </c>
      <c r="I620" s="217">
        <f>Invulblad!I615</f>
        <v>0</v>
      </c>
      <c r="J620" s="198"/>
      <c r="K620" s="218">
        <f>'PO analyseblad'!J613</f>
        <v>0</v>
      </c>
      <c r="L620" s="219" t="b">
        <f>'PO analyseblad'!K613</f>
        <v>0</v>
      </c>
      <c r="M620" s="220">
        <f>'PO analyseblad'!L613</f>
        <v>0.7</v>
      </c>
      <c r="N620" s="221">
        <f>'PO analyseblad'!M613</f>
        <v>0</v>
      </c>
      <c r="O620" s="203"/>
      <c r="P620" s="218">
        <f>'PO analyseblad'!N613</f>
        <v>0</v>
      </c>
      <c r="Q620" s="222" t="b">
        <f>'PO analyseblad'!O613</f>
        <v>0</v>
      </c>
      <c r="R620" s="222">
        <f>'PO analyseblad'!P613</f>
        <v>0.3</v>
      </c>
      <c r="S620" s="223">
        <f>'PO analyseblad'!Q613</f>
        <v>0</v>
      </c>
      <c r="T620" s="224"/>
      <c r="U620" s="225">
        <f>'PO analyseblad'!R613</f>
        <v>0</v>
      </c>
      <c r="V620" s="226" t="b">
        <f>'PO analyseblad'!S613</f>
        <v>0</v>
      </c>
      <c r="W620" s="207"/>
      <c r="X620" s="227">
        <f>Invulblad!L615</f>
        <v>0</v>
      </c>
      <c r="Y620" s="228">
        <f>Invulblad!M615</f>
        <v>0</v>
      </c>
      <c r="Z620" s="229">
        <f>Invulblad!N615</f>
        <v>0</v>
      </c>
      <c r="AA620" s="211"/>
      <c r="AB620" s="212">
        <f>Invulblad!O615</f>
        <v>0</v>
      </c>
    </row>
    <row r="621" spans="2:28" s="85" customFormat="1" ht="12.75" customHeight="1" x14ac:dyDescent="0.25">
      <c r="B621" s="213">
        <f>Invulblad!B616</f>
        <v>612</v>
      </c>
      <c r="C621" s="214">
        <f>Invulblad!C616</f>
        <v>0</v>
      </c>
      <c r="D621" s="214">
        <f>Invulblad!D616</f>
        <v>0</v>
      </c>
      <c r="E621" s="215">
        <f>Invulblad!E616</f>
        <v>0</v>
      </c>
      <c r="F621" s="215">
        <f>Invulblad!F616</f>
        <v>0</v>
      </c>
      <c r="G621" s="215">
        <f>Invulblad!G616</f>
        <v>0</v>
      </c>
      <c r="H621" s="216">
        <f>Invulblad!H616</f>
        <v>0</v>
      </c>
      <c r="I621" s="217">
        <f>Invulblad!I616</f>
        <v>0</v>
      </c>
      <c r="J621" s="198"/>
      <c r="K621" s="218">
        <f>'PO analyseblad'!J614</f>
        <v>0</v>
      </c>
      <c r="L621" s="219" t="b">
        <f>'PO analyseblad'!K614</f>
        <v>0</v>
      </c>
      <c r="M621" s="220">
        <f>'PO analyseblad'!L614</f>
        <v>0.7</v>
      </c>
      <c r="N621" s="221">
        <f>'PO analyseblad'!M614</f>
        <v>0</v>
      </c>
      <c r="O621" s="203"/>
      <c r="P621" s="218">
        <f>'PO analyseblad'!N614</f>
        <v>0</v>
      </c>
      <c r="Q621" s="222" t="b">
        <f>'PO analyseblad'!O614</f>
        <v>0</v>
      </c>
      <c r="R621" s="222">
        <f>'PO analyseblad'!P614</f>
        <v>0.3</v>
      </c>
      <c r="S621" s="223">
        <f>'PO analyseblad'!Q614</f>
        <v>0</v>
      </c>
      <c r="T621" s="224"/>
      <c r="U621" s="225">
        <f>'PO analyseblad'!R614</f>
        <v>0</v>
      </c>
      <c r="V621" s="226" t="b">
        <f>'PO analyseblad'!S614</f>
        <v>0</v>
      </c>
      <c r="W621" s="207"/>
      <c r="X621" s="227">
        <f>Invulblad!L616</f>
        <v>0</v>
      </c>
      <c r="Y621" s="228">
        <f>Invulblad!M616</f>
        <v>0</v>
      </c>
      <c r="Z621" s="229">
        <f>Invulblad!N616</f>
        <v>0</v>
      </c>
      <c r="AA621" s="211"/>
      <c r="AB621" s="212">
        <f>Invulblad!O616</f>
        <v>0</v>
      </c>
    </row>
    <row r="622" spans="2:28" s="85" customFormat="1" ht="12.75" customHeight="1" x14ac:dyDescent="0.25">
      <c r="B622" s="213">
        <f>Invulblad!B617</f>
        <v>613</v>
      </c>
      <c r="C622" s="214">
        <f>Invulblad!C617</f>
        <v>0</v>
      </c>
      <c r="D622" s="214">
        <f>Invulblad!D617</f>
        <v>0</v>
      </c>
      <c r="E622" s="215">
        <f>Invulblad!E617</f>
        <v>0</v>
      </c>
      <c r="F622" s="215">
        <f>Invulblad!F617</f>
        <v>0</v>
      </c>
      <c r="G622" s="215">
        <f>Invulblad!G617</f>
        <v>0</v>
      </c>
      <c r="H622" s="216">
        <f>Invulblad!H617</f>
        <v>0</v>
      </c>
      <c r="I622" s="217">
        <f>Invulblad!I617</f>
        <v>0</v>
      </c>
      <c r="J622" s="198"/>
      <c r="K622" s="218">
        <f>'PO analyseblad'!J615</f>
        <v>0</v>
      </c>
      <c r="L622" s="219" t="b">
        <f>'PO analyseblad'!K615</f>
        <v>0</v>
      </c>
      <c r="M622" s="220">
        <f>'PO analyseblad'!L615</f>
        <v>0.7</v>
      </c>
      <c r="N622" s="221">
        <f>'PO analyseblad'!M615</f>
        <v>0</v>
      </c>
      <c r="O622" s="203"/>
      <c r="P622" s="218">
        <f>'PO analyseblad'!N615</f>
        <v>0</v>
      </c>
      <c r="Q622" s="222" t="b">
        <f>'PO analyseblad'!O615</f>
        <v>0</v>
      </c>
      <c r="R622" s="222">
        <f>'PO analyseblad'!P615</f>
        <v>0.3</v>
      </c>
      <c r="S622" s="223">
        <f>'PO analyseblad'!Q615</f>
        <v>0</v>
      </c>
      <c r="T622" s="224"/>
      <c r="U622" s="225">
        <f>'PO analyseblad'!R615</f>
        <v>0</v>
      </c>
      <c r="V622" s="226" t="b">
        <f>'PO analyseblad'!S615</f>
        <v>0</v>
      </c>
      <c r="W622" s="207"/>
      <c r="X622" s="227">
        <f>Invulblad!L617</f>
        <v>0</v>
      </c>
      <c r="Y622" s="228">
        <f>Invulblad!M617</f>
        <v>0</v>
      </c>
      <c r="Z622" s="229">
        <f>Invulblad!N617</f>
        <v>0</v>
      </c>
      <c r="AA622" s="211"/>
      <c r="AB622" s="212">
        <f>Invulblad!O617</f>
        <v>0</v>
      </c>
    </row>
    <row r="623" spans="2:28" s="85" customFormat="1" ht="12.75" customHeight="1" x14ac:dyDescent="0.25">
      <c r="B623" s="213">
        <f>Invulblad!B618</f>
        <v>614</v>
      </c>
      <c r="C623" s="214">
        <f>Invulblad!C618</f>
        <v>0</v>
      </c>
      <c r="D623" s="214">
        <f>Invulblad!D618</f>
        <v>0</v>
      </c>
      <c r="E623" s="215">
        <f>Invulblad!E618</f>
        <v>0</v>
      </c>
      <c r="F623" s="215">
        <f>Invulblad!F618</f>
        <v>0</v>
      </c>
      <c r="G623" s="215">
        <f>Invulblad!G618</f>
        <v>0</v>
      </c>
      <c r="H623" s="216">
        <f>Invulblad!H618</f>
        <v>0</v>
      </c>
      <c r="I623" s="217">
        <f>Invulblad!I618</f>
        <v>0</v>
      </c>
      <c r="J623" s="198"/>
      <c r="K623" s="218">
        <f>'PO analyseblad'!J616</f>
        <v>0</v>
      </c>
      <c r="L623" s="219" t="b">
        <f>'PO analyseblad'!K616</f>
        <v>0</v>
      </c>
      <c r="M623" s="220">
        <f>'PO analyseblad'!L616</f>
        <v>0.7</v>
      </c>
      <c r="N623" s="221">
        <f>'PO analyseblad'!M616</f>
        <v>0</v>
      </c>
      <c r="O623" s="203"/>
      <c r="P623" s="218">
        <f>'PO analyseblad'!N616</f>
        <v>0</v>
      </c>
      <c r="Q623" s="222" t="b">
        <f>'PO analyseblad'!O616</f>
        <v>0</v>
      </c>
      <c r="R623" s="222">
        <f>'PO analyseblad'!P616</f>
        <v>0.3</v>
      </c>
      <c r="S623" s="223">
        <f>'PO analyseblad'!Q616</f>
        <v>0</v>
      </c>
      <c r="T623" s="224"/>
      <c r="U623" s="225">
        <f>'PO analyseblad'!R616</f>
        <v>0</v>
      </c>
      <c r="V623" s="226" t="b">
        <f>'PO analyseblad'!S616</f>
        <v>0</v>
      </c>
      <c r="W623" s="207"/>
      <c r="X623" s="227">
        <f>Invulblad!L618</f>
        <v>0</v>
      </c>
      <c r="Y623" s="228">
        <f>Invulblad!M618</f>
        <v>0</v>
      </c>
      <c r="Z623" s="229">
        <f>Invulblad!N618</f>
        <v>0</v>
      </c>
      <c r="AA623" s="211"/>
      <c r="AB623" s="212">
        <f>Invulblad!O618</f>
        <v>0</v>
      </c>
    </row>
    <row r="624" spans="2:28" s="85" customFormat="1" ht="12.75" customHeight="1" x14ac:dyDescent="0.25">
      <c r="B624" s="213">
        <f>Invulblad!B619</f>
        <v>615</v>
      </c>
      <c r="C624" s="214">
        <f>Invulblad!C619</f>
        <v>0</v>
      </c>
      <c r="D624" s="214">
        <f>Invulblad!D619</f>
        <v>0</v>
      </c>
      <c r="E624" s="215">
        <f>Invulblad!E619</f>
        <v>0</v>
      </c>
      <c r="F624" s="215">
        <f>Invulblad!F619</f>
        <v>0</v>
      </c>
      <c r="G624" s="215">
        <f>Invulblad!G619</f>
        <v>0</v>
      </c>
      <c r="H624" s="216">
        <f>Invulblad!H619</f>
        <v>0</v>
      </c>
      <c r="I624" s="217">
        <f>Invulblad!I619</f>
        <v>0</v>
      </c>
      <c r="J624" s="198"/>
      <c r="K624" s="218">
        <f>'PO analyseblad'!J617</f>
        <v>0</v>
      </c>
      <c r="L624" s="219" t="b">
        <f>'PO analyseblad'!K617</f>
        <v>0</v>
      </c>
      <c r="M624" s="220">
        <f>'PO analyseblad'!L617</f>
        <v>0.7</v>
      </c>
      <c r="N624" s="221">
        <f>'PO analyseblad'!M617</f>
        <v>0</v>
      </c>
      <c r="O624" s="203"/>
      <c r="P624" s="218">
        <f>'PO analyseblad'!N617</f>
        <v>0</v>
      </c>
      <c r="Q624" s="222" t="b">
        <f>'PO analyseblad'!O617</f>
        <v>0</v>
      </c>
      <c r="R624" s="222">
        <f>'PO analyseblad'!P617</f>
        <v>0.3</v>
      </c>
      <c r="S624" s="223">
        <f>'PO analyseblad'!Q617</f>
        <v>0</v>
      </c>
      <c r="T624" s="224"/>
      <c r="U624" s="225">
        <f>'PO analyseblad'!R617</f>
        <v>0</v>
      </c>
      <c r="V624" s="226" t="b">
        <f>'PO analyseblad'!S617</f>
        <v>0</v>
      </c>
      <c r="W624" s="207"/>
      <c r="X624" s="227">
        <f>Invulblad!L619</f>
        <v>0</v>
      </c>
      <c r="Y624" s="228">
        <f>Invulblad!M619</f>
        <v>0</v>
      </c>
      <c r="Z624" s="229">
        <f>Invulblad!N619</f>
        <v>0</v>
      </c>
      <c r="AA624" s="211"/>
      <c r="AB624" s="212">
        <f>Invulblad!O619</f>
        <v>0</v>
      </c>
    </row>
    <row r="625" spans="2:28" s="85" customFormat="1" ht="12.75" customHeight="1" x14ac:dyDescent="0.25">
      <c r="B625" s="213">
        <f>Invulblad!B620</f>
        <v>616</v>
      </c>
      <c r="C625" s="214">
        <f>Invulblad!C620</f>
        <v>0</v>
      </c>
      <c r="D625" s="214">
        <f>Invulblad!D620</f>
        <v>0</v>
      </c>
      <c r="E625" s="215">
        <f>Invulblad!E620</f>
        <v>0</v>
      </c>
      <c r="F625" s="215">
        <f>Invulblad!F620</f>
        <v>0</v>
      </c>
      <c r="G625" s="215">
        <f>Invulblad!G620</f>
        <v>0</v>
      </c>
      <c r="H625" s="216">
        <f>Invulblad!H620</f>
        <v>0</v>
      </c>
      <c r="I625" s="217">
        <f>Invulblad!I620</f>
        <v>0</v>
      </c>
      <c r="J625" s="198"/>
      <c r="K625" s="218">
        <f>'PO analyseblad'!J618</f>
        <v>0</v>
      </c>
      <c r="L625" s="219" t="b">
        <f>'PO analyseblad'!K618</f>
        <v>0</v>
      </c>
      <c r="M625" s="220">
        <f>'PO analyseblad'!L618</f>
        <v>0.7</v>
      </c>
      <c r="N625" s="221">
        <f>'PO analyseblad'!M618</f>
        <v>0</v>
      </c>
      <c r="O625" s="203"/>
      <c r="P625" s="218">
        <f>'PO analyseblad'!N618</f>
        <v>0</v>
      </c>
      <c r="Q625" s="222" t="b">
        <f>'PO analyseblad'!O618</f>
        <v>0</v>
      </c>
      <c r="R625" s="222">
        <f>'PO analyseblad'!P618</f>
        <v>0.3</v>
      </c>
      <c r="S625" s="223">
        <f>'PO analyseblad'!Q618</f>
        <v>0</v>
      </c>
      <c r="T625" s="224"/>
      <c r="U625" s="225">
        <f>'PO analyseblad'!R618</f>
        <v>0</v>
      </c>
      <c r="V625" s="226" t="b">
        <f>'PO analyseblad'!S618</f>
        <v>0</v>
      </c>
      <c r="W625" s="207"/>
      <c r="X625" s="227">
        <f>Invulblad!L620</f>
        <v>0</v>
      </c>
      <c r="Y625" s="228">
        <f>Invulblad!M620</f>
        <v>0</v>
      </c>
      <c r="Z625" s="229">
        <f>Invulblad!N620</f>
        <v>0</v>
      </c>
      <c r="AA625" s="211"/>
      <c r="AB625" s="212">
        <f>Invulblad!O620</f>
        <v>0</v>
      </c>
    </row>
    <row r="626" spans="2:28" s="85" customFormat="1" ht="12.75" customHeight="1" x14ac:dyDescent="0.25">
      <c r="B626" s="213">
        <f>Invulblad!B621</f>
        <v>617</v>
      </c>
      <c r="C626" s="214">
        <f>Invulblad!C621</f>
        <v>0</v>
      </c>
      <c r="D626" s="214">
        <f>Invulblad!D621</f>
        <v>0</v>
      </c>
      <c r="E626" s="215">
        <f>Invulblad!E621</f>
        <v>0</v>
      </c>
      <c r="F626" s="215">
        <f>Invulblad!F621</f>
        <v>0</v>
      </c>
      <c r="G626" s="215">
        <f>Invulblad!G621</f>
        <v>0</v>
      </c>
      <c r="H626" s="216">
        <f>Invulblad!H621</f>
        <v>0</v>
      </c>
      <c r="I626" s="217">
        <f>Invulblad!I621</f>
        <v>0</v>
      </c>
      <c r="J626" s="198"/>
      <c r="K626" s="218">
        <f>'PO analyseblad'!J619</f>
        <v>0</v>
      </c>
      <c r="L626" s="219" t="b">
        <f>'PO analyseblad'!K619</f>
        <v>0</v>
      </c>
      <c r="M626" s="220">
        <f>'PO analyseblad'!L619</f>
        <v>0.7</v>
      </c>
      <c r="N626" s="221">
        <f>'PO analyseblad'!M619</f>
        <v>0</v>
      </c>
      <c r="O626" s="203"/>
      <c r="P626" s="218">
        <f>'PO analyseblad'!N619</f>
        <v>0</v>
      </c>
      <c r="Q626" s="222" t="b">
        <f>'PO analyseblad'!O619</f>
        <v>0</v>
      </c>
      <c r="R626" s="222">
        <f>'PO analyseblad'!P619</f>
        <v>0.3</v>
      </c>
      <c r="S626" s="223">
        <f>'PO analyseblad'!Q619</f>
        <v>0</v>
      </c>
      <c r="T626" s="224"/>
      <c r="U626" s="225">
        <f>'PO analyseblad'!R619</f>
        <v>0</v>
      </c>
      <c r="V626" s="226" t="b">
        <f>'PO analyseblad'!S619</f>
        <v>0</v>
      </c>
      <c r="W626" s="207"/>
      <c r="X626" s="227">
        <f>Invulblad!L621</f>
        <v>0</v>
      </c>
      <c r="Y626" s="228">
        <f>Invulblad!M621</f>
        <v>0</v>
      </c>
      <c r="Z626" s="229">
        <f>Invulblad!N621</f>
        <v>0</v>
      </c>
      <c r="AA626" s="211"/>
      <c r="AB626" s="212">
        <f>Invulblad!O621</f>
        <v>0</v>
      </c>
    </row>
    <row r="627" spans="2:28" s="85" customFormat="1" ht="12.75" customHeight="1" x14ac:dyDescent="0.25">
      <c r="B627" s="213">
        <f>Invulblad!B622</f>
        <v>618</v>
      </c>
      <c r="C627" s="214">
        <f>Invulblad!C622</f>
        <v>0</v>
      </c>
      <c r="D627" s="214">
        <f>Invulblad!D622</f>
        <v>0</v>
      </c>
      <c r="E627" s="215">
        <f>Invulblad!E622</f>
        <v>0</v>
      </c>
      <c r="F627" s="215">
        <f>Invulblad!F622</f>
        <v>0</v>
      </c>
      <c r="G627" s="215">
        <f>Invulblad!G622</f>
        <v>0</v>
      </c>
      <c r="H627" s="216">
        <f>Invulblad!H622</f>
        <v>0</v>
      </c>
      <c r="I627" s="217">
        <f>Invulblad!I622</f>
        <v>0</v>
      </c>
      <c r="J627" s="198"/>
      <c r="K627" s="218">
        <f>'PO analyseblad'!J620</f>
        <v>0</v>
      </c>
      <c r="L627" s="219" t="b">
        <f>'PO analyseblad'!K620</f>
        <v>0</v>
      </c>
      <c r="M627" s="220">
        <f>'PO analyseblad'!L620</f>
        <v>0.7</v>
      </c>
      <c r="N627" s="221">
        <f>'PO analyseblad'!M620</f>
        <v>0</v>
      </c>
      <c r="O627" s="203"/>
      <c r="P627" s="218">
        <f>'PO analyseblad'!N620</f>
        <v>0</v>
      </c>
      <c r="Q627" s="222" t="b">
        <f>'PO analyseblad'!O620</f>
        <v>0</v>
      </c>
      <c r="R627" s="222">
        <f>'PO analyseblad'!P620</f>
        <v>0.3</v>
      </c>
      <c r="S627" s="223">
        <f>'PO analyseblad'!Q620</f>
        <v>0</v>
      </c>
      <c r="T627" s="224"/>
      <c r="U627" s="225">
        <f>'PO analyseblad'!R620</f>
        <v>0</v>
      </c>
      <c r="V627" s="226" t="b">
        <f>'PO analyseblad'!S620</f>
        <v>0</v>
      </c>
      <c r="W627" s="207"/>
      <c r="X627" s="227">
        <f>Invulblad!L622</f>
        <v>0</v>
      </c>
      <c r="Y627" s="228">
        <f>Invulblad!M622</f>
        <v>0</v>
      </c>
      <c r="Z627" s="229">
        <f>Invulblad!N622</f>
        <v>0</v>
      </c>
      <c r="AA627" s="211"/>
      <c r="AB627" s="212">
        <f>Invulblad!O622</f>
        <v>0</v>
      </c>
    </row>
    <row r="628" spans="2:28" s="85" customFormat="1" ht="12.75" customHeight="1" x14ac:dyDescent="0.25">
      <c r="B628" s="213">
        <f>Invulblad!B623</f>
        <v>619</v>
      </c>
      <c r="C628" s="214">
        <f>Invulblad!C623</f>
        <v>0</v>
      </c>
      <c r="D628" s="214">
        <f>Invulblad!D623</f>
        <v>0</v>
      </c>
      <c r="E628" s="215">
        <f>Invulblad!E623</f>
        <v>0</v>
      </c>
      <c r="F628" s="215">
        <f>Invulblad!F623</f>
        <v>0</v>
      </c>
      <c r="G628" s="215">
        <f>Invulblad!G623</f>
        <v>0</v>
      </c>
      <c r="H628" s="216">
        <f>Invulblad!H623</f>
        <v>0</v>
      </c>
      <c r="I628" s="217">
        <f>Invulblad!I623</f>
        <v>0</v>
      </c>
      <c r="J628" s="198"/>
      <c r="K628" s="218">
        <f>'PO analyseblad'!J621</f>
        <v>0</v>
      </c>
      <c r="L628" s="219" t="b">
        <f>'PO analyseblad'!K621</f>
        <v>0</v>
      </c>
      <c r="M628" s="220">
        <f>'PO analyseblad'!L621</f>
        <v>0.7</v>
      </c>
      <c r="N628" s="221">
        <f>'PO analyseblad'!M621</f>
        <v>0</v>
      </c>
      <c r="O628" s="203"/>
      <c r="P628" s="218">
        <f>'PO analyseblad'!N621</f>
        <v>0</v>
      </c>
      <c r="Q628" s="222" t="b">
        <f>'PO analyseblad'!O621</f>
        <v>0</v>
      </c>
      <c r="R628" s="222">
        <f>'PO analyseblad'!P621</f>
        <v>0.3</v>
      </c>
      <c r="S628" s="223">
        <f>'PO analyseblad'!Q621</f>
        <v>0</v>
      </c>
      <c r="T628" s="224"/>
      <c r="U628" s="225">
        <f>'PO analyseblad'!R621</f>
        <v>0</v>
      </c>
      <c r="V628" s="226" t="b">
        <f>'PO analyseblad'!S621</f>
        <v>0</v>
      </c>
      <c r="W628" s="207"/>
      <c r="X628" s="227">
        <f>Invulblad!L623</f>
        <v>0</v>
      </c>
      <c r="Y628" s="228">
        <f>Invulblad!M623</f>
        <v>0</v>
      </c>
      <c r="Z628" s="229">
        <f>Invulblad!N623</f>
        <v>0</v>
      </c>
      <c r="AA628" s="211"/>
      <c r="AB628" s="212">
        <f>Invulblad!O623</f>
        <v>0</v>
      </c>
    </row>
    <row r="629" spans="2:28" s="85" customFormat="1" ht="12.75" customHeight="1" x14ac:dyDescent="0.25">
      <c r="B629" s="213">
        <f>Invulblad!B624</f>
        <v>620</v>
      </c>
      <c r="C629" s="214">
        <f>Invulblad!C624</f>
        <v>0</v>
      </c>
      <c r="D629" s="214">
        <f>Invulblad!D624</f>
        <v>0</v>
      </c>
      <c r="E629" s="215">
        <f>Invulblad!E624</f>
        <v>0</v>
      </c>
      <c r="F629" s="215">
        <f>Invulblad!F624</f>
        <v>0</v>
      </c>
      <c r="G629" s="215">
        <f>Invulblad!G624</f>
        <v>0</v>
      </c>
      <c r="H629" s="216">
        <f>Invulblad!H624</f>
        <v>0</v>
      </c>
      <c r="I629" s="217">
        <f>Invulblad!I624</f>
        <v>0</v>
      </c>
      <c r="J629" s="198"/>
      <c r="K629" s="218">
        <f>'PO analyseblad'!J622</f>
        <v>0</v>
      </c>
      <c r="L629" s="219" t="b">
        <f>'PO analyseblad'!K622</f>
        <v>0</v>
      </c>
      <c r="M629" s="220">
        <f>'PO analyseblad'!L622</f>
        <v>0.7</v>
      </c>
      <c r="N629" s="221">
        <f>'PO analyseblad'!M622</f>
        <v>0</v>
      </c>
      <c r="O629" s="203"/>
      <c r="P629" s="218">
        <f>'PO analyseblad'!N622</f>
        <v>0</v>
      </c>
      <c r="Q629" s="222" t="b">
        <f>'PO analyseblad'!O622</f>
        <v>0</v>
      </c>
      <c r="R629" s="222">
        <f>'PO analyseblad'!P622</f>
        <v>0.3</v>
      </c>
      <c r="S629" s="223">
        <f>'PO analyseblad'!Q622</f>
        <v>0</v>
      </c>
      <c r="T629" s="224"/>
      <c r="U629" s="225">
        <f>'PO analyseblad'!R622</f>
        <v>0</v>
      </c>
      <c r="V629" s="226" t="b">
        <f>'PO analyseblad'!S622</f>
        <v>0</v>
      </c>
      <c r="W629" s="207"/>
      <c r="X629" s="227">
        <f>Invulblad!L624</f>
        <v>0</v>
      </c>
      <c r="Y629" s="228">
        <f>Invulblad!M624</f>
        <v>0</v>
      </c>
      <c r="Z629" s="229">
        <f>Invulblad!N624</f>
        <v>0</v>
      </c>
      <c r="AA629" s="211"/>
      <c r="AB629" s="212">
        <f>Invulblad!O624</f>
        <v>0</v>
      </c>
    </row>
    <row r="630" spans="2:28" s="85" customFormat="1" ht="12.75" customHeight="1" x14ac:dyDescent="0.25">
      <c r="B630" s="213">
        <f>Invulblad!B625</f>
        <v>621</v>
      </c>
      <c r="C630" s="214">
        <f>Invulblad!C625</f>
        <v>0</v>
      </c>
      <c r="D630" s="214">
        <f>Invulblad!D625</f>
        <v>0</v>
      </c>
      <c r="E630" s="215">
        <f>Invulblad!E625</f>
        <v>0</v>
      </c>
      <c r="F630" s="215">
        <f>Invulblad!F625</f>
        <v>0</v>
      </c>
      <c r="G630" s="215">
        <f>Invulblad!G625</f>
        <v>0</v>
      </c>
      <c r="H630" s="216">
        <f>Invulblad!H625</f>
        <v>0</v>
      </c>
      <c r="I630" s="217">
        <f>Invulblad!I625</f>
        <v>0</v>
      </c>
      <c r="J630" s="198"/>
      <c r="K630" s="218">
        <f>'PO analyseblad'!J623</f>
        <v>0</v>
      </c>
      <c r="L630" s="219" t="b">
        <f>'PO analyseblad'!K623</f>
        <v>0</v>
      </c>
      <c r="M630" s="220">
        <f>'PO analyseblad'!L623</f>
        <v>0.7</v>
      </c>
      <c r="N630" s="221">
        <f>'PO analyseblad'!M623</f>
        <v>0</v>
      </c>
      <c r="O630" s="203"/>
      <c r="P630" s="218">
        <f>'PO analyseblad'!N623</f>
        <v>0</v>
      </c>
      <c r="Q630" s="222" t="b">
        <f>'PO analyseblad'!O623</f>
        <v>0</v>
      </c>
      <c r="R630" s="222">
        <f>'PO analyseblad'!P623</f>
        <v>0.3</v>
      </c>
      <c r="S630" s="223">
        <f>'PO analyseblad'!Q623</f>
        <v>0</v>
      </c>
      <c r="T630" s="224"/>
      <c r="U630" s="225">
        <f>'PO analyseblad'!R623</f>
        <v>0</v>
      </c>
      <c r="V630" s="226" t="b">
        <f>'PO analyseblad'!S623</f>
        <v>0</v>
      </c>
      <c r="W630" s="207"/>
      <c r="X630" s="227">
        <f>Invulblad!L625</f>
        <v>0</v>
      </c>
      <c r="Y630" s="228">
        <f>Invulblad!M625</f>
        <v>0</v>
      </c>
      <c r="Z630" s="229">
        <f>Invulblad!N625</f>
        <v>0</v>
      </c>
      <c r="AA630" s="211"/>
      <c r="AB630" s="212">
        <f>Invulblad!O625</f>
        <v>0</v>
      </c>
    </row>
    <row r="631" spans="2:28" s="85" customFormat="1" ht="12.75" customHeight="1" x14ac:dyDescent="0.25">
      <c r="B631" s="213">
        <f>Invulblad!B626</f>
        <v>622</v>
      </c>
      <c r="C631" s="214">
        <f>Invulblad!C626</f>
        <v>0</v>
      </c>
      <c r="D631" s="214">
        <f>Invulblad!D626</f>
        <v>0</v>
      </c>
      <c r="E631" s="215">
        <f>Invulblad!E626</f>
        <v>0</v>
      </c>
      <c r="F631" s="215">
        <f>Invulblad!F626</f>
        <v>0</v>
      </c>
      <c r="G631" s="215">
        <f>Invulblad!G626</f>
        <v>0</v>
      </c>
      <c r="H631" s="216">
        <f>Invulblad!H626</f>
        <v>0</v>
      </c>
      <c r="I631" s="217">
        <f>Invulblad!I626</f>
        <v>0</v>
      </c>
      <c r="J631" s="198"/>
      <c r="K631" s="218">
        <f>'PO analyseblad'!J624</f>
        <v>0</v>
      </c>
      <c r="L631" s="219" t="b">
        <f>'PO analyseblad'!K624</f>
        <v>0</v>
      </c>
      <c r="M631" s="220">
        <f>'PO analyseblad'!L624</f>
        <v>0.7</v>
      </c>
      <c r="N631" s="221">
        <f>'PO analyseblad'!M624</f>
        <v>0</v>
      </c>
      <c r="O631" s="203"/>
      <c r="P631" s="218">
        <f>'PO analyseblad'!N624</f>
        <v>0</v>
      </c>
      <c r="Q631" s="222" t="b">
        <f>'PO analyseblad'!O624</f>
        <v>0</v>
      </c>
      <c r="R631" s="222">
        <f>'PO analyseblad'!P624</f>
        <v>0.3</v>
      </c>
      <c r="S631" s="223">
        <f>'PO analyseblad'!Q624</f>
        <v>0</v>
      </c>
      <c r="T631" s="224"/>
      <c r="U631" s="225">
        <f>'PO analyseblad'!R624</f>
        <v>0</v>
      </c>
      <c r="V631" s="226" t="b">
        <f>'PO analyseblad'!S624</f>
        <v>0</v>
      </c>
      <c r="W631" s="207"/>
      <c r="X631" s="227">
        <f>Invulblad!L626</f>
        <v>0</v>
      </c>
      <c r="Y631" s="228">
        <f>Invulblad!M626</f>
        <v>0</v>
      </c>
      <c r="Z631" s="229">
        <f>Invulblad!N626</f>
        <v>0</v>
      </c>
      <c r="AA631" s="211"/>
      <c r="AB631" s="212">
        <f>Invulblad!O626</f>
        <v>0</v>
      </c>
    </row>
    <row r="632" spans="2:28" s="85" customFormat="1" ht="12.75" customHeight="1" x14ac:dyDescent="0.25">
      <c r="B632" s="213">
        <f>Invulblad!B627</f>
        <v>623</v>
      </c>
      <c r="C632" s="214">
        <f>Invulblad!C627</f>
        <v>0</v>
      </c>
      <c r="D632" s="214">
        <f>Invulblad!D627</f>
        <v>0</v>
      </c>
      <c r="E632" s="215">
        <f>Invulblad!E627</f>
        <v>0</v>
      </c>
      <c r="F632" s="215">
        <f>Invulblad!F627</f>
        <v>0</v>
      </c>
      <c r="G632" s="215">
        <f>Invulblad!G627</f>
        <v>0</v>
      </c>
      <c r="H632" s="216">
        <f>Invulblad!H627</f>
        <v>0</v>
      </c>
      <c r="I632" s="217">
        <f>Invulblad!I627</f>
        <v>0</v>
      </c>
      <c r="J632" s="198"/>
      <c r="K632" s="218">
        <f>'PO analyseblad'!J625</f>
        <v>0</v>
      </c>
      <c r="L632" s="219" t="b">
        <f>'PO analyseblad'!K625</f>
        <v>0</v>
      </c>
      <c r="M632" s="220">
        <f>'PO analyseblad'!L625</f>
        <v>0.7</v>
      </c>
      <c r="N632" s="221">
        <f>'PO analyseblad'!M625</f>
        <v>0</v>
      </c>
      <c r="O632" s="203"/>
      <c r="P632" s="218">
        <f>'PO analyseblad'!N625</f>
        <v>0</v>
      </c>
      <c r="Q632" s="222" t="b">
        <f>'PO analyseblad'!O625</f>
        <v>0</v>
      </c>
      <c r="R632" s="222">
        <f>'PO analyseblad'!P625</f>
        <v>0.3</v>
      </c>
      <c r="S632" s="223">
        <f>'PO analyseblad'!Q625</f>
        <v>0</v>
      </c>
      <c r="T632" s="224"/>
      <c r="U632" s="225">
        <f>'PO analyseblad'!R625</f>
        <v>0</v>
      </c>
      <c r="V632" s="226" t="b">
        <f>'PO analyseblad'!S625</f>
        <v>0</v>
      </c>
      <c r="W632" s="207"/>
      <c r="X632" s="227">
        <f>Invulblad!L627</f>
        <v>0</v>
      </c>
      <c r="Y632" s="228">
        <f>Invulblad!M627</f>
        <v>0</v>
      </c>
      <c r="Z632" s="229">
        <f>Invulblad!N627</f>
        <v>0</v>
      </c>
      <c r="AA632" s="211"/>
      <c r="AB632" s="212">
        <f>Invulblad!O627</f>
        <v>0</v>
      </c>
    </row>
    <row r="633" spans="2:28" s="85" customFormat="1" ht="12.75" customHeight="1" x14ac:dyDescent="0.25">
      <c r="B633" s="213">
        <f>Invulblad!B628</f>
        <v>624</v>
      </c>
      <c r="C633" s="214">
        <f>Invulblad!C628</f>
        <v>0</v>
      </c>
      <c r="D633" s="214">
        <f>Invulblad!D628</f>
        <v>0</v>
      </c>
      <c r="E633" s="215">
        <f>Invulblad!E628</f>
        <v>0</v>
      </c>
      <c r="F633" s="215">
        <f>Invulblad!F628</f>
        <v>0</v>
      </c>
      <c r="G633" s="215">
        <f>Invulblad!G628</f>
        <v>0</v>
      </c>
      <c r="H633" s="216">
        <f>Invulblad!H628</f>
        <v>0</v>
      </c>
      <c r="I633" s="217">
        <f>Invulblad!I628</f>
        <v>0</v>
      </c>
      <c r="J633" s="198"/>
      <c r="K633" s="218">
        <f>'PO analyseblad'!J626</f>
        <v>0</v>
      </c>
      <c r="L633" s="219" t="b">
        <f>'PO analyseblad'!K626</f>
        <v>0</v>
      </c>
      <c r="M633" s="220">
        <f>'PO analyseblad'!L626</f>
        <v>0.7</v>
      </c>
      <c r="N633" s="221">
        <f>'PO analyseblad'!M626</f>
        <v>0</v>
      </c>
      <c r="O633" s="203"/>
      <c r="P633" s="218">
        <f>'PO analyseblad'!N626</f>
        <v>0</v>
      </c>
      <c r="Q633" s="222" t="b">
        <f>'PO analyseblad'!O626</f>
        <v>0</v>
      </c>
      <c r="R633" s="222">
        <f>'PO analyseblad'!P626</f>
        <v>0.3</v>
      </c>
      <c r="S633" s="223">
        <f>'PO analyseblad'!Q626</f>
        <v>0</v>
      </c>
      <c r="T633" s="224"/>
      <c r="U633" s="225">
        <f>'PO analyseblad'!R626</f>
        <v>0</v>
      </c>
      <c r="V633" s="226" t="b">
        <f>'PO analyseblad'!S626</f>
        <v>0</v>
      </c>
      <c r="W633" s="207"/>
      <c r="X633" s="227">
        <f>Invulblad!L628</f>
        <v>0</v>
      </c>
      <c r="Y633" s="228">
        <f>Invulblad!M628</f>
        <v>0</v>
      </c>
      <c r="Z633" s="229">
        <f>Invulblad!N628</f>
        <v>0</v>
      </c>
      <c r="AA633" s="211"/>
      <c r="AB633" s="212">
        <f>Invulblad!O628</f>
        <v>0</v>
      </c>
    </row>
    <row r="634" spans="2:28" s="85" customFormat="1" ht="12.75" customHeight="1" x14ac:dyDescent="0.25">
      <c r="B634" s="213">
        <f>Invulblad!B629</f>
        <v>625</v>
      </c>
      <c r="C634" s="214">
        <f>Invulblad!C629</f>
        <v>0</v>
      </c>
      <c r="D634" s="214">
        <f>Invulblad!D629</f>
        <v>0</v>
      </c>
      <c r="E634" s="215">
        <f>Invulblad!E629</f>
        <v>0</v>
      </c>
      <c r="F634" s="215">
        <f>Invulblad!F629</f>
        <v>0</v>
      </c>
      <c r="G634" s="215">
        <f>Invulblad!G629</f>
        <v>0</v>
      </c>
      <c r="H634" s="216">
        <f>Invulblad!H629</f>
        <v>0</v>
      </c>
      <c r="I634" s="217">
        <f>Invulblad!I629</f>
        <v>0</v>
      </c>
      <c r="J634" s="198"/>
      <c r="K634" s="218">
        <f>'PO analyseblad'!J627</f>
        <v>0</v>
      </c>
      <c r="L634" s="219" t="b">
        <f>'PO analyseblad'!K627</f>
        <v>0</v>
      </c>
      <c r="M634" s="220">
        <f>'PO analyseblad'!L627</f>
        <v>0.7</v>
      </c>
      <c r="N634" s="221">
        <f>'PO analyseblad'!M627</f>
        <v>0</v>
      </c>
      <c r="O634" s="203"/>
      <c r="P634" s="218">
        <f>'PO analyseblad'!N627</f>
        <v>0</v>
      </c>
      <c r="Q634" s="222" t="b">
        <f>'PO analyseblad'!O627</f>
        <v>0</v>
      </c>
      <c r="R634" s="222">
        <f>'PO analyseblad'!P627</f>
        <v>0.3</v>
      </c>
      <c r="S634" s="223">
        <f>'PO analyseblad'!Q627</f>
        <v>0</v>
      </c>
      <c r="T634" s="224"/>
      <c r="U634" s="225">
        <f>'PO analyseblad'!R627</f>
        <v>0</v>
      </c>
      <c r="V634" s="226" t="b">
        <f>'PO analyseblad'!S627</f>
        <v>0</v>
      </c>
      <c r="W634" s="207"/>
      <c r="X634" s="227">
        <f>Invulblad!L629</f>
        <v>0</v>
      </c>
      <c r="Y634" s="228">
        <f>Invulblad!M629</f>
        <v>0</v>
      </c>
      <c r="Z634" s="229">
        <f>Invulblad!N629</f>
        <v>0</v>
      </c>
      <c r="AA634" s="211"/>
      <c r="AB634" s="212">
        <f>Invulblad!O629</f>
        <v>0</v>
      </c>
    </row>
    <row r="635" spans="2:28" s="85" customFormat="1" ht="12.75" customHeight="1" x14ac:dyDescent="0.25">
      <c r="B635" s="213">
        <f>Invulblad!B630</f>
        <v>626</v>
      </c>
      <c r="C635" s="214">
        <f>Invulblad!C630</f>
        <v>0</v>
      </c>
      <c r="D635" s="214">
        <f>Invulblad!D630</f>
        <v>0</v>
      </c>
      <c r="E635" s="215">
        <f>Invulblad!E630</f>
        <v>0</v>
      </c>
      <c r="F635" s="215">
        <f>Invulblad!F630</f>
        <v>0</v>
      </c>
      <c r="G635" s="215">
        <f>Invulblad!G630</f>
        <v>0</v>
      </c>
      <c r="H635" s="216">
        <f>Invulblad!H630</f>
        <v>0</v>
      </c>
      <c r="I635" s="217">
        <f>Invulblad!I630</f>
        <v>0</v>
      </c>
      <c r="J635" s="198"/>
      <c r="K635" s="218">
        <f>'PO analyseblad'!J628</f>
        <v>0</v>
      </c>
      <c r="L635" s="219" t="b">
        <f>'PO analyseblad'!K628</f>
        <v>0</v>
      </c>
      <c r="M635" s="220">
        <f>'PO analyseblad'!L628</f>
        <v>0.7</v>
      </c>
      <c r="N635" s="221">
        <f>'PO analyseblad'!M628</f>
        <v>0</v>
      </c>
      <c r="O635" s="203"/>
      <c r="P635" s="218">
        <f>'PO analyseblad'!N628</f>
        <v>0</v>
      </c>
      <c r="Q635" s="222" t="b">
        <f>'PO analyseblad'!O628</f>
        <v>0</v>
      </c>
      <c r="R635" s="222">
        <f>'PO analyseblad'!P628</f>
        <v>0.3</v>
      </c>
      <c r="S635" s="223">
        <f>'PO analyseblad'!Q628</f>
        <v>0</v>
      </c>
      <c r="T635" s="224"/>
      <c r="U635" s="225">
        <f>'PO analyseblad'!R628</f>
        <v>0</v>
      </c>
      <c r="V635" s="226" t="b">
        <f>'PO analyseblad'!S628</f>
        <v>0</v>
      </c>
      <c r="W635" s="207"/>
      <c r="X635" s="227">
        <f>Invulblad!L630</f>
        <v>0</v>
      </c>
      <c r="Y635" s="228">
        <f>Invulblad!M630</f>
        <v>0</v>
      </c>
      <c r="Z635" s="229">
        <f>Invulblad!N630</f>
        <v>0</v>
      </c>
      <c r="AA635" s="211"/>
      <c r="AB635" s="212">
        <f>Invulblad!O630</f>
        <v>0</v>
      </c>
    </row>
    <row r="636" spans="2:28" s="85" customFormat="1" ht="12.75" customHeight="1" x14ac:dyDescent="0.25">
      <c r="B636" s="213">
        <f>Invulblad!B631</f>
        <v>627</v>
      </c>
      <c r="C636" s="214">
        <f>Invulblad!C631</f>
        <v>0</v>
      </c>
      <c r="D636" s="214">
        <f>Invulblad!D631</f>
        <v>0</v>
      </c>
      <c r="E636" s="215">
        <f>Invulblad!E631</f>
        <v>0</v>
      </c>
      <c r="F636" s="215">
        <f>Invulblad!F631</f>
        <v>0</v>
      </c>
      <c r="G636" s="215">
        <f>Invulblad!G631</f>
        <v>0</v>
      </c>
      <c r="H636" s="216">
        <f>Invulblad!H631</f>
        <v>0</v>
      </c>
      <c r="I636" s="217">
        <f>Invulblad!I631</f>
        <v>0</v>
      </c>
      <c r="J636" s="198"/>
      <c r="K636" s="218">
        <f>'PO analyseblad'!J629</f>
        <v>0</v>
      </c>
      <c r="L636" s="219" t="b">
        <f>'PO analyseblad'!K629</f>
        <v>0</v>
      </c>
      <c r="M636" s="220">
        <f>'PO analyseblad'!L629</f>
        <v>0.7</v>
      </c>
      <c r="N636" s="221">
        <f>'PO analyseblad'!M629</f>
        <v>0</v>
      </c>
      <c r="O636" s="203"/>
      <c r="P636" s="218">
        <f>'PO analyseblad'!N629</f>
        <v>0</v>
      </c>
      <c r="Q636" s="222" t="b">
        <f>'PO analyseblad'!O629</f>
        <v>0</v>
      </c>
      <c r="R636" s="222">
        <f>'PO analyseblad'!P629</f>
        <v>0.3</v>
      </c>
      <c r="S636" s="223">
        <f>'PO analyseblad'!Q629</f>
        <v>0</v>
      </c>
      <c r="T636" s="224"/>
      <c r="U636" s="225">
        <f>'PO analyseblad'!R629</f>
        <v>0</v>
      </c>
      <c r="V636" s="226" t="b">
        <f>'PO analyseblad'!S629</f>
        <v>0</v>
      </c>
      <c r="W636" s="207"/>
      <c r="X636" s="227">
        <f>Invulblad!L631</f>
        <v>0</v>
      </c>
      <c r="Y636" s="228">
        <f>Invulblad!M631</f>
        <v>0</v>
      </c>
      <c r="Z636" s="229">
        <f>Invulblad!N631</f>
        <v>0</v>
      </c>
      <c r="AA636" s="211"/>
      <c r="AB636" s="212">
        <f>Invulblad!O631</f>
        <v>0</v>
      </c>
    </row>
    <row r="637" spans="2:28" s="85" customFormat="1" ht="12.75" customHeight="1" x14ac:dyDescent="0.25">
      <c r="B637" s="213">
        <f>Invulblad!B632</f>
        <v>628</v>
      </c>
      <c r="C637" s="214">
        <f>Invulblad!C632</f>
        <v>0</v>
      </c>
      <c r="D637" s="214">
        <f>Invulblad!D632</f>
        <v>0</v>
      </c>
      <c r="E637" s="215">
        <f>Invulblad!E632</f>
        <v>0</v>
      </c>
      <c r="F637" s="215">
        <f>Invulblad!F632</f>
        <v>0</v>
      </c>
      <c r="G637" s="215">
        <f>Invulblad!G632</f>
        <v>0</v>
      </c>
      <c r="H637" s="216">
        <f>Invulblad!H632</f>
        <v>0</v>
      </c>
      <c r="I637" s="217">
        <f>Invulblad!I632</f>
        <v>0</v>
      </c>
      <c r="J637" s="198"/>
      <c r="K637" s="218">
        <f>'PO analyseblad'!J630</f>
        <v>0</v>
      </c>
      <c r="L637" s="219" t="b">
        <f>'PO analyseblad'!K630</f>
        <v>0</v>
      </c>
      <c r="M637" s="220">
        <f>'PO analyseblad'!L630</f>
        <v>0.7</v>
      </c>
      <c r="N637" s="221">
        <f>'PO analyseblad'!M630</f>
        <v>0</v>
      </c>
      <c r="O637" s="203"/>
      <c r="P637" s="218">
        <f>'PO analyseblad'!N630</f>
        <v>0</v>
      </c>
      <c r="Q637" s="222" t="b">
        <f>'PO analyseblad'!O630</f>
        <v>0</v>
      </c>
      <c r="R637" s="222">
        <f>'PO analyseblad'!P630</f>
        <v>0.3</v>
      </c>
      <c r="S637" s="223">
        <f>'PO analyseblad'!Q630</f>
        <v>0</v>
      </c>
      <c r="T637" s="224"/>
      <c r="U637" s="225">
        <f>'PO analyseblad'!R630</f>
        <v>0</v>
      </c>
      <c r="V637" s="226" t="b">
        <f>'PO analyseblad'!S630</f>
        <v>0</v>
      </c>
      <c r="W637" s="207"/>
      <c r="X637" s="227">
        <f>Invulblad!L632</f>
        <v>0</v>
      </c>
      <c r="Y637" s="228">
        <f>Invulblad!M632</f>
        <v>0</v>
      </c>
      <c r="Z637" s="229">
        <f>Invulblad!N632</f>
        <v>0</v>
      </c>
      <c r="AA637" s="211"/>
      <c r="AB637" s="212">
        <f>Invulblad!O632</f>
        <v>0</v>
      </c>
    </row>
    <row r="638" spans="2:28" s="85" customFormat="1" ht="12.75" customHeight="1" x14ac:dyDescent="0.25">
      <c r="B638" s="213">
        <f>Invulblad!B633</f>
        <v>629</v>
      </c>
      <c r="C638" s="214">
        <f>Invulblad!C633</f>
        <v>0</v>
      </c>
      <c r="D638" s="214">
        <f>Invulblad!D633</f>
        <v>0</v>
      </c>
      <c r="E638" s="215">
        <f>Invulblad!E633</f>
        <v>0</v>
      </c>
      <c r="F638" s="215">
        <f>Invulblad!F633</f>
        <v>0</v>
      </c>
      <c r="G638" s="215">
        <f>Invulblad!G633</f>
        <v>0</v>
      </c>
      <c r="H638" s="216">
        <f>Invulblad!H633</f>
        <v>0</v>
      </c>
      <c r="I638" s="217">
        <f>Invulblad!I633</f>
        <v>0</v>
      </c>
      <c r="J638" s="198"/>
      <c r="K638" s="218">
        <f>'PO analyseblad'!J631</f>
        <v>0</v>
      </c>
      <c r="L638" s="219" t="b">
        <f>'PO analyseblad'!K631</f>
        <v>0</v>
      </c>
      <c r="M638" s="220">
        <f>'PO analyseblad'!L631</f>
        <v>0.7</v>
      </c>
      <c r="N638" s="221">
        <f>'PO analyseblad'!M631</f>
        <v>0</v>
      </c>
      <c r="O638" s="203"/>
      <c r="P638" s="218">
        <f>'PO analyseblad'!N631</f>
        <v>0</v>
      </c>
      <c r="Q638" s="222" t="b">
        <f>'PO analyseblad'!O631</f>
        <v>0</v>
      </c>
      <c r="R638" s="222">
        <f>'PO analyseblad'!P631</f>
        <v>0.3</v>
      </c>
      <c r="S638" s="223">
        <f>'PO analyseblad'!Q631</f>
        <v>0</v>
      </c>
      <c r="T638" s="224"/>
      <c r="U638" s="225">
        <f>'PO analyseblad'!R631</f>
        <v>0</v>
      </c>
      <c r="V638" s="226" t="b">
        <f>'PO analyseblad'!S631</f>
        <v>0</v>
      </c>
      <c r="W638" s="207"/>
      <c r="X638" s="227">
        <f>Invulblad!L633</f>
        <v>0</v>
      </c>
      <c r="Y638" s="228">
        <f>Invulblad!M633</f>
        <v>0</v>
      </c>
      <c r="Z638" s="229">
        <f>Invulblad!N633</f>
        <v>0</v>
      </c>
      <c r="AA638" s="211"/>
      <c r="AB638" s="212">
        <f>Invulblad!O633</f>
        <v>0</v>
      </c>
    </row>
    <row r="639" spans="2:28" s="85" customFormat="1" ht="12.75" customHeight="1" x14ac:dyDescent="0.25">
      <c r="B639" s="213">
        <f>Invulblad!B634</f>
        <v>630</v>
      </c>
      <c r="C639" s="214">
        <f>Invulblad!C634</f>
        <v>0</v>
      </c>
      <c r="D639" s="214">
        <f>Invulblad!D634</f>
        <v>0</v>
      </c>
      <c r="E639" s="215">
        <f>Invulblad!E634</f>
        <v>0</v>
      </c>
      <c r="F639" s="215">
        <f>Invulblad!F634</f>
        <v>0</v>
      </c>
      <c r="G639" s="215">
        <f>Invulblad!G634</f>
        <v>0</v>
      </c>
      <c r="H639" s="216">
        <f>Invulblad!H634</f>
        <v>0</v>
      </c>
      <c r="I639" s="217">
        <f>Invulblad!I634</f>
        <v>0</v>
      </c>
      <c r="J639" s="198"/>
      <c r="K639" s="218">
        <f>'PO analyseblad'!J632</f>
        <v>0</v>
      </c>
      <c r="L639" s="219" t="b">
        <f>'PO analyseblad'!K632</f>
        <v>0</v>
      </c>
      <c r="M639" s="220">
        <f>'PO analyseblad'!L632</f>
        <v>0.7</v>
      </c>
      <c r="N639" s="221">
        <f>'PO analyseblad'!M632</f>
        <v>0</v>
      </c>
      <c r="O639" s="203"/>
      <c r="P639" s="218">
        <f>'PO analyseblad'!N632</f>
        <v>0</v>
      </c>
      <c r="Q639" s="222" t="b">
        <f>'PO analyseblad'!O632</f>
        <v>0</v>
      </c>
      <c r="R639" s="222">
        <f>'PO analyseblad'!P632</f>
        <v>0.3</v>
      </c>
      <c r="S639" s="223">
        <f>'PO analyseblad'!Q632</f>
        <v>0</v>
      </c>
      <c r="T639" s="224"/>
      <c r="U639" s="225">
        <f>'PO analyseblad'!R632</f>
        <v>0</v>
      </c>
      <c r="V639" s="226" t="b">
        <f>'PO analyseblad'!S632</f>
        <v>0</v>
      </c>
      <c r="W639" s="207"/>
      <c r="X639" s="227">
        <f>Invulblad!L634</f>
        <v>0</v>
      </c>
      <c r="Y639" s="228">
        <f>Invulblad!M634</f>
        <v>0</v>
      </c>
      <c r="Z639" s="229">
        <f>Invulblad!N634</f>
        <v>0</v>
      </c>
      <c r="AA639" s="211"/>
      <c r="AB639" s="212">
        <f>Invulblad!O634</f>
        <v>0</v>
      </c>
    </row>
    <row r="640" spans="2:28" s="85" customFormat="1" ht="12.75" customHeight="1" x14ac:dyDescent="0.25">
      <c r="B640" s="213">
        <f>Invulblad!B635</f>
        <v>631</v>
      </c>
      <c r="C640" s="214">
        <f>Invulblad!C635</f>
        <v>0</v>
      </c>
      <c r="D640" s="214">
        <f>Invulblad!D635</f>
        <v>0</v>
      </c>
      <c r="E640" s="215">
        <f>Invulblad!E635</f>
        <v>0</v>
      </c>
      <c r="F640" s="215">
        <f>Invulblad!F635</f>
        <v>0</v>
      </c>
      <c r="G640" s="215">
        <f>Invulblad!G635</f>
        <v>0</v>
      </c>
      <c r="H640" s="216">
        <f>Invulblad!H635</f>
        <v>0</v>
      </c>
      <c r="I640" s="217">
        <f>Invulblad!I635</f>
        <v>0</v>
      </c>
      <c r="J640" s="198"/>
      <c r="K640" s="218">
        <f>'PO analyseblad'!J633</f>
        <v>0</v>
      </c>
      <c r="L640" s="219" t="b">
        <f>'PO analyseblad'!K633</f>
        <v>0</v>
      </c>
      <c r="M640" s="220">
        <f>'PO analyseblad'!L633</f>
        <v>0.7</v>
      </c>
      <c r="N640" s="221">
        <f>'PO analyseblad'!M633</f>
        <v>0</v>
      </c>
      <c r="O640" s="203"/>
      <c r="P640" s="218">
        <f>'PO analyseblad'!N633</f>
        <v>0</v>
      </c>
      <c r="Q640" s="222" t="b">
        <f>'PO analyseblad'!O633</f>
        <v>0</v>
      </c>
      <c r="R640" s="222">
        <f>'PO analyseblad'!P633</f>
        <v>0.3</v>
      </c>
      <c r="S640" s="223">
        <f>'PO analyseblad'!Q633</f>
        <v>0</v>
      </c>
      <c r="T640" s="224"/>
      <c r="U640" s="225">
        <f>'PO analyseblad'!R633</f>
        <v>0</v>
      </c>
      <c r="V640" s="226" t="b">
        <f>'PO analyseblad'!S633</f>
        <v>0</v>
      </c>
      <c r="W640" s="207"/>
      <c r="X640" s="227">
        <f>Invulblad!L635</f>
        <v>0</v>
      </c>
      <c r="Y640" s="228">
        <f>Invulblad!M635</f>
        <v>0</v>
      </c>
      <c r="Z640" s="229">
        <f>Invulblad!N635</f>
        <v>0</v>
      </c>
      <c r="AA640" s="211"/>
      <c r="AB640" s="212">
        <f>Invulblad!O635</f>
        <v>0</v>
      </c>
    </row>
    <row r="641" spans="2:28" s="85" customFormat="1" ht="12.75" customHeight="1" x14ac:dyDescent="0.25">
      <c r="B641" s="213">
        <f>Invulblad!B636</f>
        <v>632</v>
      </c>
      <c r="C641" s="214">
        <f>Invulblad!C636</f>
        <v>0</v>
      </c>
      <c r="D641" s="214">
        <f>Invulblad!D636</f>
        <v>0</v>
      </c>
      <c r="E641" s="215">
        <f>Invulblad!E636</f>
        <v>0</v>
      </c>
      <c r="F641" s="215">
        <f>Invulblad!F636</f>
        <v>0</v>
      </c>
      <c r="G641" s="215">
        <f>Invulblad!G636</f>
        <v>0</v>
      </c>
      <c r="H641" s="216">
        <f>Invulblad!H636</f>
        <v>0</v>
      </c>
      <c r="I641" s="217">
        <f>Invulblad!I636</f>
        <v>0</v>
      </c>
      <c r="J641" s="198"/>
      <c r="K641" s="218">
        <f>'PO analyseblad'!J634</f>
        <v>0</v>
      </c>
      <c r="L641" s="219" t="b">
        <f>'PO analyseblad'!K634</f>
        <v>0</v>
      </c>
      <c r="M641" s="220">
        <f>'PO analyseblad'!L634</f>
        <v>0.7</v>
      </c>
      <c r="N641" s="221">
        <f>'PO analyseblad'!M634</f>
        <v>0</v>
      </c>
      <c r="O641" s="203"/>
      <c r="P641" s="218">
        <f>'PO analyseblad'!N634</f>
        <v>0</v>
      </c>
      <c r="Q641" s="222" t="b">
        <f>'PO analyseblad'!O634</f>
        <v>0</v>
      </c>
      <c r="R641" s="222">
        <f>'PO analyseblad'!P634</f>
        <v>0.3</v>
      </c>
      <c r="S641" s="223">
        <f>'PO analyseblad'!Q634</f>
        <v>0</v>
      </c>
      <c r="T641" s="224"/>
      <c r="U641" s="225">
        <f>'PO analyseblad'!R634</f>
        <v>0</v>
      </c>
      <c r="V641" s="226" t="b">
        <f>'PO analyseblad'!S634</f>
        <v>0</v>
      </c>
      <c r="W641" s="207"/>
      <c r="X641" s="227">
        <f>Invulblad!L636</f>
        <v>0</v>
      </c>
      <c r="Y641" s="228">
        <f>Invulblad!M636</f>
        <v>0</v>
      </c>
      <c r="Z641" s="229">
        <f>Invulblad!N636</f>
        <v>0</v>
      </c>
      <c r="AA641" s="211"/>
      <c r="AB641" s="212">
        <f>Invulblad!O636</f>
        <v>0</v>
      </c>
    </row>
    <row r="642" spans="2:28" s="85" customFormat="1" ht="12.75" customHeight="1" x14ac:dyDescent="0.25">
      <c r="B642" s="213">
        <f>Invulblad!B637</f>
        <v>633</v>
      </c>
      <c r="C642" s="214">
        <f>Invulblad!C637</f>
        <v>0</v>
      </c>
      <c r="D642" s="214">
        <f>Invulblad!D637</f>
        <v>0</v>
      </c>
      <c r="E642" s="215">
        <f>Invulblad!E637</f>
        <v>0</v>
      </c>
      <c r="F642" s="215">
        <f>Invulblad!F637</f>
        <v>0</v>
      </c>
      <c r="G642" s="215">
        <f>Invulblad!G637</f>
        <v>0</v>
      </c>
      <c r="H642" s="216">
        <f>Invulblad!H637</f>
        <v>0</v>
      </c>
      <c r="I642" s="217">
        <f>Invulblad!I637</f>
        <v>0</v>
      </c>
      <c r="J642" s="198"/>
      <c r="K642" s="218">
        <f>'PO analyseblad'!J635</f>
        <v>0</v>
      </c>
      <c r="L642" s="219" t="b">
        <f>'PO analyseblad'!K635</f>
        <v>0</v>
      </c>
      <c r="M642" s="220">
        <f>'PO analyseblad'!L635</f>
        <v>0.7</v>
      </c>
      <c r="N642" s="221">
        <f>'PO analyseblad'!M635</f>
        <v>0</v>
      </c>
      <c r="O642" s="203"/>
      <c r="P642" s="218">
        <f>'PO analyseblad'!N635</f>
        <v>0</v>
      </c>
      <c r="Q642" s="222" t="b">
        <f>'PO analyseblad'!O635</f>
        <v>0</v>
      </c>
      <c r="R642" s="222">
        <f>'PO analyseblad'!P635</f>
        <v>0.3</v>
      </c>
      <c r="S642" s="223">
        <f>'PO analyseblad'!Q635</f>
        <v>0</v>
      </c>
      <c r="T642" s="224"/>
      <c r="U642" s="225">
        <f>'PO analyseblad'!R635</f>
        <v>0</v>
      </c>
      <c r="V642" s="226" t="b">
        <f>'PO analyseblad'!S635</f>
        <v>0</v>
      </c>
      <c r="W642" s="207"/>
      <c r="X642" s="227">
        <f>Invulblad!L637</f>
        <v>0</v>
      </c>
      <c r="Y642" s="228">
        <f>Invulblad!M637</f>
        <v>0</v>
      </c>
      <c r="Z642" s="229">
        <f>Invulblad!N637</f>
        <v>0</v>
      </c>
      <c r="AA642" s="211"/>
      <c r="AB642" s="212">
        <f>Invulblad!O637</f>
        <v>0</v>
      </c>
    </row>
    <row r="643" spans="2:28" s="85" customFormat="1" ht="12.75" customHeight="1" x14ac:dyDescent="0.25">
      <c r="B643" s="213">
        <f>Invulblad!B638</f>
        <v>634</v>
      </c>
      <c r="C643" s="214">
        <f>Invulblad!C638</f>
        <v>0</v>
      </c>
      <c r="D643" s="214">
        <f>Invulblad!D638</f>
        <v>0</v>
      </c>
      <c r="E643" s="215">
        <f>Invulblad!E638</f>
        <v>0</v>
      </c>
      <c r="F643" s="215">
        <f>Invulblad!F638</f>
        <v>0</v>
      </c>
      <c r="G643" s="215">
        <f>Invulblad!G638</f>
        <v>0</v>
      </c>
      <c r="H643" s="216">
        <f>Invulblad!H638</f>
        <v>0</v>
      </c>
      <c r="I643" s="217">
        <f>Invulblad!I638</f>
        <v>0</v>
      </c>
      <c r="J643" s="198"/>
      <c r="K643" s="218">
        <f>'PO analyseblad'!J636</f>
        <v>0</v>
      </c>
      <c r="L643" s="219" t="b">
        <f>'PO analyseblad'!K636</f>
        <v>0</v>
      </c>
      <c r="M643" s="220">
        <f>'PO analyseblad'!L636</f>
        <v>0.7</v>
      </c>
      <c r="N643" s="221">
        <f>'PO analyseblad'!M636</f>
        <v>0</v>
      </c>
      <c r="O643" s="203"/>
      <c r="P643" s="218">
        <f>'PO analyseblad'!N636</f>
        <v>0</v>
      </c>
      <c r="Q643" s="222" t="b">
        <f>'PO analyseblad'!O636</f>
        <v>0</v>
      </c>
      <c r="R643" s="222">
        <f>'PO analyseblad'!P636</f>
        <v>0.3</v>
      </c>
      <c r="S643" s="223">
        <f>'PO analyseblad'!Q636</f>
        <v>0</v>
      </c>
      <c r="T643" s="224"/>
      <c r="U643" s="225">
        <f>'PO analyseblad'!R636</f>
        <v>0</v>
      </c>
      <c r="V643" s="226" t="b">
        <f>'PO analyseblad'!S636</f>
        <v>0</v>
      </c>
      <c r="W643" s="207"/>
      <c r="X643" s="227">
        <f>Invulblad!L638</f>
        <v>0</v>
      </c>
      <c r="Y643" s="228">
        <f>Invulblad!M638</f>
        <v>0</v>
      </c>
      <c r="Z643" s="229">
        <f>Invulblad!N638</f>
        <v>0</v>
      </c>
      <c r="AA643" s="211"/>
      <c r="AB643" s="212">
        <f>Invulblad!O638</f>
        <v>0</v>
      </c>
    </row>
    <row r="644" spans="2:28" s="85" customFormat="1" ht="12.75" customHeight="1" x14ac:dyDescent="0.25">
      <c r="B644" s="213">
        <f>Invulblad!B639</f>
        <v>635</v>
      </c>
      <c r="C644" s="214">
        <f>Invulblad!C639</f>
        <v>0</v>
      </c>
      <c r="D644" s="214">
        <f>Invulblad!D639</f>
        <v>0</v>
      </c>
      <c r="E644" s="215">
        <f>Invulblad!E639</f>
        <v>0</v>
      </c>
      <c r="F644" s="215">
        <f>Invulblad!F639</f>
        <v>0</v>
      </c>
      <c r="G644" s="215">
        <f>Invulblad!G639</f>
        <v>0</v>
      </c>
      <c r="H644" s="216">
        <f>Invulblad!H639</f>
        <v>0</v>
      </c>
      <c r="I644" s="217">
        <f>Invulblad!I639</f>
        <v>0</v>
      </c>
      <c r="J644" s="198"/>
      <c r="K644" s="218">
        <f>'PO analyseblad'!J637</f>
        <v>0</v>
      </c>
      <c r="L644" s="219" t="b">
        <f>'PO analyseblad'!K637</f>
        <v>0</v>
      </c>
      <c r="M644" s="220">
        <f>'PO analyseblad'!L637</f>
        <v>0.7</v>
      </c>
      <c r="N644" s="221">
        <f>'PO analyseblad'!M637</f>
        <v>0</v>
      </c>
      <c r="O644" s="203"/>
      <c r="P644" s="218">
        <f>'PO analyseblad'!N637</f>
        <v>0</v>
      </c>
      <c r="Q644" s="222" t="b">
        <f>'PO analyseblad'!O637</f>
        <v>0</v>
      </c>
      <c r="R644" s="222">
        <f>'PO analyseblad'!P637</f>
        <v>0.3</v>
      </c>
      <c r="S644" s="223">
        <f>'PO analyseblad'!Q637</f>
        <v>0</v>
      </c>
      <c r="T644" s="224"/>
      <c r="U644" s="225">
        <f>'PO analyseblad'!R637</f>
        <v>0</v>
      </c>
      <c r="V644" s="226" t="b">
        <f>'PO analyseblad'!S637</f>
        <v>0</v>
      </c>
      <c r="W644" s="207"/>
      <c r="X644" s="227">
        <f>Invulblad!L639</f>
        <v>0</v>
      </c>
      <c r="Y644" s="228">
        <f>Invulblad!M639</f>
        <v>0</v>
      </c>
      <c r="Z644" s="229">
        <f>Invulblad!N639</f>
        <v>0</v>
      </c>
      <c r="AA644" s="211"/>
      <c r="AB644" s="212">
        <f>Invulblad!O639</f>
        <v>0</v>
      </c>
    </row>
    <row r="645" spans="2:28" s="85" customFormat="1" ht="12.75" customHeight="1" x14ac:dyDescent="0.25">
      <c r="B645" s="213">
        <f>Invulblad!B640</f>
        <v>636</v>
      </c>
      <c r="C645" s="214">
        <f>Invulblad!C640</f>
        <v>0</v>
      </c>
      <c r="D645" s="214">
        <f>Invulblad!D640</f>
        <v>0</v>
      </c>
      <c r="E645" s="215">
        <f>Invulblad!E640</f>
        <v>0</v>
      </c>
      <c r="F645" s="215">
        <f>Invulblad!F640</f>
        <v>0</v>
      </c>
      <c r="G645" s="215">
        <f>Invulblad!G640</f>
        <v>0</v>
      </c>
      <c r="H645" s="216">
        <f>Invulblad!H640</f>
        <v>0</v>
      </c>
      <c r="I645" s="217">
        <f>Invulblad!I640</f>
        <v>0</v>
      </c>
      <c r="J645" s="198"/>
      <c r="K645" s="218">
        <f>'PO analyseblad'!J638</f>
        <v>0</v>
      </c>
      <c r="L645" s="219" t="b">
        <f>'PO analyseblad'!K638</f>
        <v>0</v>
      </c>
      <c r="M645" s="220">
        <f>'PO analyseblad'!L638</f>
        <v>0.7</v>
      </c>
      <c r="N645" s="221">
        <f>'PO analyseblad'!M638</f>
        <v>0</v>
      </c>
      <c r="O645" s="203"/>
      <c r="P645" s="218">
        <f>'PO analyseblad'!N638</f>
        <v>0</v>
      </c>
      <c r="Q645" s="222" t="b">
        <f>'PO analyseblad'!O638</f>
        <v>0</v>
      </c>
      <c r="R645" s="222">
        <f>'PO analyseblad'!P638</f>
        <v>0.3</v>
      </c>
      <c r="S645" s="223">
        <f>'PO analyseblad'!Q638</f>
        <v>0</v>
      </c>
      <c r="T645" s="224"/>
      <c r="U645" s="225">
        <f>'PO analyseblad'!R638</f>
        <v>0</v>
      </c>
      <c r="V645" s="226" t="b">
        <f>'PO analyseblad'!S638</f>
        <v>0</v>
      </c>
      <c r="W645" s="207"/>
      <c r="X645" s="227">
        <f>Invulblad!L640</f>
        <v>0</v>
      </c>
      <c r="Y645" s="228">
        <f>Invulblad!M640</f>
        <v>0</v>
      </c>
      <c r="Z645" s="229">
        <f>Invulblad!N640</f>
        <v>0</v>
      </c>
      <c r="AA645" s="211"/>
      <c r="AB645" s="212">
        <f>Invulblad!O640</f>
        <v>0</v>
      </c>
    </row>
    <row r="646" spans="2:28" s="85" customFormat="1" ht="12.75" customHeight="1" x14ac:dyDescent="0.25">
      <c r="B646" s="213">
        <f>Invulblad!B641</f>
        <v>637</v>
      </c>
      <c r="C646" s="214">
        <f>Invulblad!C641</f>
        <v>0</v>
      </c>
      <c r="D646" s="214">
        <f>Invulblad!D641</f>
        <v>0</v>
      </c>
      <c r="E646" s="215">
        <f>Invulblad!E641</f>
        <v>0</v>
      </c>
      <c r="F646" s="215">
        <f>Invulblad!F641</f>
        <v>0</v>
      </c>
      <c r="G646" s="215">
        <f>Invulblad!G641</f>
        <v>0</v>
      </c>
      <c r="H646" s="216">
        <f>Invulblad!H641</f>
        <v>0</v>
      </c>
      <c r="I646" s="217">
        <f>Invulblad!I641</f>
        <v>0</v>
      </c>
      <c r="J646" s="198"/>
      <c r="K646" s="218">
        <f>'PO analyseblad'!J639</f>
        <v>0</v>
      </c>
      <c r="L646" s="219" t="b">
        <f>'PO analyseblad'!K639</f>
        <v>0</v>
      </c>
      <c r="M646" s="220">
        <f>'PO analyseblad'!L639</f>
        <v>0.7</v>
      </c>
      <c r="N646" s="221">
        <f>'PO analyseblad'!M639</f>
        <v>0</v>
      </c>
      <c r="O646" s="203"/>
      <c r="P646" s="218">
        <f>'PO analyseblad'!N639</f>
        <v>0</v>
      </c>
      <c r="Q646" s="222" t="b">
        <f>'PO analyseblad'!O639</f>
        <v>0</v>
      </c>
      <c r="R646" s="222">
        <f>'PO analyseblad'!P639</f>
        <v>0.3</v>
      </c>
      <c r="S646" s="223">
        <f>'PO analyseblad'!Q639</f>
        <v>0</v>
      </c>
      <c r="T646" s="224"/>
      <c r="U646" s="225">
        <f>'PO analyseblad'!R639</f>
        <v>0</v>
      </c>
      <c r="V646" s="226" t="b">
        <f>'PO analyseblad'!S639</f>
        <v>0</v>
      </c>
      <c r="W646" s="207"/>
      <c r="X646" s="227">
        <f>Invulblad!L641</f>
        <v>0</v>
      </c>
      <c r="Y646" s="228">
        <f>Invulblad!M641</f>
        <v>0</v>
      </c>
      <c r="Z646" s="229">
        <f>Invulblad!N641</f>
        <v>0</v>
      </c>
      <c r="AA646" s="211"/>
      <c r="AB646" s="212">
        <f>Invulblad!O641</f>
        <v>0</v>
      </c>
    </row>
    <row r="647" spans="2:28" s="85" customFormat="1" ht="12.75" customHeight="1" x14ac:dyDescent="0.25">
      <c r="B647" s="213">
        <f>Invulblad!B642</f>
        <v>638</v>
      </c>
      <c r="C647" s="214">
        <f>Invulblad!C642</f>
        <v>0</v>
      </c>
      <c r="D647" s="214">
        <f>Invulblad!D642</f>
        <v>0</v>
      </c>
      <c r="E647" s="215">
        <f>Invulblad!E642</f>
        <v>0</v>
      </c>
      <c r="F647" s="215">
        <f>Invulblad!F642</f>
        <v>0</v>
      </c>
      <c r="G647" s="215">
        <f>Invulblad!G642</f>
        <v>0</v>
      </c>
      <c r="H647" s="216">
        <f>Invulblad!H642</f>
        <v>0</v>
      </c>
      <c r="I647" s="217">
        <f>Invulblad!I642</f>
        <v>0</v>
      </c>
      <c r="J647" s="198"/>
      <c r="K647" s="218">
        <f>'PO analyseblad'!J640</f>
        <v>0</v>
      </c>
      <c r="L647" s="219" t="b">
        <f>'PO analyseblad'!K640</f>
        <v>0</v>
      </c>
      <c r="M647" s="220">
        <f>'PO analyseblad'!L640</f>
        <v>0.7</v>
      </c>
      <c r="N647" s="221">
        <f>'PO analyseblad'!M640</f>
        <v>0</v>
      </c>
      <c r="O647" s="203"/>
      <c r="P647" s="218">
        <f>'PO analyseblad'!N640</f>
        <v>0</v>
      </c>
      <c r="Q647" s="222" t="b">
        <f>'PO analyseblad'!O640</f>
        <v>0</v>
      </c>
      <c r="R647" s="222">
        <f>'PO analyseblad'!P640</f>
        <v>0.3</v>
      </c>
      <c r="S647" s="223">
        <f>'PO analyseblad'!Q640</f>
        <v>0</v>
      </c>
      <c r="T647" s="224"/>
      <c r="U647" s="225">
        <f>'PO analyseblad'!R640</f>
        <v>0</v>
      </c>
      <c r="V647" s="226" t="b">
        <f>'PO analyseblad'!S640</f>
        <v>0</v>
      </c>
      <c r="W647" s="207"/>
      <c r="X647" s="227">
        <f>Invulblad!L642</f>
        <v>0</v>
      </c>
      <c r="Y647" s="228">
        <f>Invulblad!M642</f>
        <v>0</v>
      </c>
      <c r="Z647" s="229">
        <f>Invulblad!N642</f>
        <v>0</v>
      </c>
      <c r="AA647" s="211"/>
      <c r="AB647" s="212">
        <f>Invulblad!O642</f>
        <v>0</v>
      </c>
    </row>
    <row r="648" spans="2:28" s="85" customFormat="1" ht="12.75" customHeight="1" x14ac:dyDescent="0.25">
      <c r="B648" s="213">
        <f>Invulblad!B643</f>
        <v>639</v>
      </c>
      <c r="C648" s="214">
        <f>Invulblad!C643</f>
        <v>0</v>
      </c>
      <c r="D648" s="214">
        <f>Invulblad!D643</f>
        <v>0</v>
      </c>
      <c r="E648" s="215">
        <f>Invulblad!E643</f>
        <v>0</v>
      </c>
      <c r="F648" s="215">
        <f>Invulblad!F643</f>
        <v>0</v>
      </c>
      <c r="G648" s="215">
        <f>Invulblad!G643</f>
        <v>0</v>
      </c>
      <c r="H648" s="216">
        <f>Invulblad!H643</f>
        <v>0</v>
      </c>
      <c r="I648" s="217">
        <f>Invulblad!I643</f>
        <v>0</v>
      </c>
      <c r="J648" s="198"/>
      <c r="K648" s="218">
        <f>'PO analyseblad'!J641</f>
        <v>0</v>
      </c>
      <c r="L648" s="219" t="b">
        <f>'PO analyseblad'!K641</f>
        <v>0</v>
      </c>
      <c r="M648" s="220">
        <f>'PO analyseblad'!L641</f>
        <v>0.7</v>
      </c>
      <c r="N648" s="221">
        <f>'PO analyseblad'!M641</f>
        <v>0</v>
      </c>
      <c r="O648" s="203"/>
      <c r="P648" s="218">
        <f>'PO analyseblad'!N641</f>
        <v>0</v>
      </c>
      <c r="Q648" s="222" t="b">
        <f>'PO analyseblad'!O641</f>
        <v>0</v>
      </c>
      <c r="R648" s="222">
        <f>'PO analyseblad'!P641</f>
        <v>0.3</v>
      </c>
      <c r="S648" s="223">
        <f>'PO analyseblad'!Q641</f>
        <v>0</v>
      </c>
      <c r="T648" s="224"/>
      <c r="U648" s="225">
        <f>'PO analyseblad'!R641</f>
        <v>0</v>
      </c>
      <c r="V648" s="226" t="b">
        <f>'PO analyseblad'!S641</f>
        <v>0</v>
      </c>
      <c r="W648" s="207"/>
      <c r="X648" s="227">
        <f>Invulblad!L643</f>
        <v>0</v>
      </c>
      <c r="Y648" s="228">
        <f>Invulblad!M643</f>
        <v>0</v>
      </c>
      <c r="Z648" s="229">
        <f>Invulblad!N643</f>
        <v>0</v>
      </c>
      <c r="AA648" s="211"/>
      <c r="AB648" s="212">
        <f>Invulblad!O643</f>
        <v>0</v>
      </c>
    </row>
    <row r="649" spans="2:28" s="85" customFormat="1" ht="12.75" customHeight="1" x14ac:dyDescent="0.25">
      <c r="B649" s="213">
        <f>Invulblad!B644</f>
        <v>640</v>
      </c>
      <c r="C649" s="214">
        <f>Invulblad!C644</f>
        <v>0</v>
      </c>
      <c r="D649" s="214">
        <f>Invulblad!D644</f>
        <v>0</v>
      </c>
      <c r="E649" s="215">
        <f>Invulblad!E644</f>
        <v>0</v>
      </c>
      <c r="F649" s="215">
        <f>Invulblad!F644</f>
        <v>0</v>
      </c>
      <c r="G649" s="215">
        <f>Invulblad!G644</f>
        <v>0</v>
      </c>
      <c r="H649" s="216">
        <f>Invulblad!H644</f>
        <v>0</v>
      </c>
      <c r="I649" s="217">
        <f>Invulblad!I644</f>
        <v>0</v>
      </c>
      <c r="J649" s="198"/>
      <c r="K649" s="218">
        <f>'PO analyseblad'!J642</f>
        <v>0</v>
      </c>
      <c r="L649" s="219" t="b">
        <f>'PO analyseblad'!K642</f>
        <v>0</v>
      </c>
      <c r="M649" s="220">
        <f>'PO analyseblad'!L642</f>
        <v>0.7</v>
      </c>
      <c r="N649" s="221">
        <f>'PO analyseblad'!M642</f>
        <v>0</v>
      </c>
      <c r="O649" s="203"/>
      <c r="P649" s="218">
        <f>'PO analyseblad'!N642</f>
        <v>0</v>
      </c>
      <c r="Q649" s="222" t="b">
        <f>'PO analyseblad'!O642</f>
        <v>0</v>
      </c>
      <c r="R649" s="222">
        <f>'PO analyseblad'!P642</f>
        <v>0.3</v>
      </c>
      <c r="S649" s="223">
        <f>'PO analyseblad'!Q642</f>
        <v>0</v>
      </c>
      <c r="T649" s="224"/>
      <c r="U649" s="225">
        <f>'PO analyseblad'!R642</f>
        <v>0</v>
      </c>
      <c r="V649" s="226" t="b">
        <f>'PO analyseblad'!S642</f>
        <v>0</v>
      </c>
      <c r="W649" s="207"/>
      <c r="X649" s="227">
        <f>Invulblad!L644</f>
        <v>0</v>
      </c>
      <c r="Y649" s="228">
        <f>Invulblad!M644</f>
        <v>0</v>
      </c>
      <c r="Z649" s="229">
        <f>Invulblad!N644</f>
        <v>0</v>
      </c>
      <c r="AA649" s="211"/>
      <c r="AB649" s="212">
        <f>Invulblad!O644</f>
        <v>0</v>
      </c>
    </row>
    <row r="650" spans="2:28" s="85" customFormat="1" ht="12.75" customHeight="1" x14ac:dyDescent="0.25">
      <c r="B650" s="213">
        <f>Invulblad!B645</f>
        <v>641</v>
      </c>
      <c r="C650" s="214">
        <f>Invulblad!C645</f>
        <v>0</v>
      </c>
      <c r="D650" s="214">
        <f>Invulblad!D645</f>
        <v>0</v>
      </c>
      <c r="E650" s="215">
        <f>Invulblad!E645</f>
        <v>0</v>
      </c>
      <c r="F650" s="215">
        <f>Invulblad!F645</f>
        <v>0</v>
      </c>
      <c r="G650" s="215">
        <f>Invulblad!G645</f>
        <v>0</v>
      </c>
      <c r="H650" s="216">
        <f>Invulblad!H645</f>
        <v>0</v>
      </c>
      <c r="I650" s="217">
        <f>Invulblad!I645</f>
        <v>0</v>
      </c>
      <c r="J650" s="198"/>
      <c r="K650" s="218">
        <f>'PO analyseblad'!J643</f>
        <v>0</v>
      </c>
      <c r="L650" s="219" t="b">
        <f>'PO analyseblad'!K643</f>
        <v>0</v>
      </c>
      <c r="M650" s="220">
        <f>'PO analyseblad'!L643</f>
        <v>0.7</v>
      </c>
      <c r="N650" s="221">
        <f>'PO analyseblad'!M643</f>
        <v>0</v>
      </c>
      <c r="O650" s="203"/>
      <c r="P650" s="218">
        <f>'PO analyseblad'!N643</f>
        <v>0</v>
      </c>
      <c r="Q650" s="222" t="b">
        <f>'PO analyseblad'!O643</f>
        <v>0</v>
      </c>
      <c r="R650" s="222">
        <f>'PO analyseblad'!P643</f>
        <v>0.3</v>
      </c>
      <c r="S650" s="223">
        <f>'PO analyseblad'!Q643</f>
        <v>0</v>
      </c>
      <c r="T650" s="224"/>
      <c r="U650" s="225">
        <f>'PO analyseblad'!R643</f>
        <v>0</v>
      </c>
      <c r="V650" s="226" t="b">
        <f>'PO analyseblad'!S643</f>
        <v>0</v>
      </c>
      <c r="W650" s="207"/>
      <c r="X650" s="227">
        <f>Invulblad!L645</f>
        <v>0</v>
      </c>
      <c r="Y650" s="228">
        <f>Invulblad!M645</f>
        <v>0</v>
      </c>
      <c r="Z650" s="229">
        <f>Invulblad!N645</f>
        <v>0</v>
      </c>
      <c r="AA650" s="211"/>
      <c r="AB650" s="212">
        <f>Invulblad!O645</f>
        <v>0</v>
      </c>
    </row>
    <row r="651" spans="2:28" s="85" customFormat="1" ht="12.75" customHeight="1" x14ac:dyDescent="0.25">
      <c r="B651" s="213">
        <f>Invulblad!B646</f>
        <v>642</v>
      </c>
      <c r="C651" s="214">
        <f>Invulblad!C646</f>
        <v>0</v>
      </c>
      <c r="D651" s="214">
        <f>Invulblad!D646</f>
        <v>0</v>
      </c>
      <c r="E651" s="215">
        <f>Invulblad!E646</f>
        <v>0</v>
      </c>
      <c r="F651" s="215">
        <f>Invulblad!F646</f>
        <v>0</v>
      </c>
      <c r="G651" s="215">
        <f>Invulblad!G646</f>
        <v>0</v>
      </c>
      <c r="H651" s="216">
        <f>Invulblad!H646</f>
        <v>0</v>
      </c>
      <c r="I651" s="217">
        <f>Invulblad!I646</f>
        <v>0</v>
      </c>
      <c r="J651" s="198"/>
      <c r="K651" s="218">
        <f>'PO analyseblad'!J644</f>
        <v>0</v>
      </c>
      <c r="L651" s="219" t="b">
        <f>'PO analyseblad'!K644</f>
        <v>0</v>
      </c>
      <c r="M651" s="220">
        <f>'PO analyseblad'!L644</f>
        <v>0.7</v>
      </c>
      <c r="N651" s="221">
        <f>'PO analyseblad'!M644</f>
        <v>0</v>
      </c>
      <c r="O651" s="203"/>
      <c r="P651" s="218">
        <f>'PO analyseblad'!N644</f>
        <v>0</v>
      </c>
      <c r="Q651" s="222" t="b">
        <f>'PO analyseblad'!O644</f>
        <v>0</v>
      </c>
      <c r="R651" s="222">
        <f>'PO analyseblad'!P644</f>
        <v>0.3</v>
      </c>
      <c r="S651" s="223">
        <f>'PO analyseblad'!Q644</f>
        <v>0</v>
      </c>
      <c r="T651" s="224"/>
      <c r="U651" s="225">
        <f>'PO analyseblad'!R644</f>
        <v>0</v>
      </c>
      <c r="V651" s="226" t="b">
        <f>'PO analyseblad'!S644</f>
        <v>0</v>
      </c>
      <c r="W651" s="207"/>
      <c r="X651" s="227">
        <f>Invulblad!L646</f>
        <v>0</v>
      </c>
      <c r="Y651" s="228">
        <f>Invulblad!M646</f>
        <v>0</v>
      </c>
      <c r="Z651" s="229">
        <f>Invulblad!N646</f>
        <v>0</v>
      </c>
      <c r="AA651" s="211"/>
      <c r="AB651" s="212">
        <f>Invulblad!O646</f>
        <v>0</v>
      </c>
    </row>
    <row r="652" spans="2:28" s="85" customFormat="1" ht="12.75" customHeight="1" x14ac:dyDescent="0.25">
      <c r="B652" s="213">
        <f>Invulblad!B647</f>
        <v>643</v>
      </c>
      <c r="C652" s="214">
        <f>Invulblad!C647</f>
        <v>0</v>
      </c>
      <c r="D652" s="214">
        <f>Invulblad!D647</f>
        <v>0</v>
      </c>
      <c r="E652" s="215">
        <f>Invulblad!E647</f>
        <v>0</v>
      </c>
      <c r="F652" s="215">
        <f>Invulblad!F647</f>
        <v>0</v>
      </c>
      <c r="G652" s="215">
        <f>Invulblad!G647</f>
        <v>0</v>
      </c>
      <c r="H652" s="216">
        <f>Invulblad!H647</f>
        <v>0</v>
      </c>
      <c r="I652" s="217">
        <f>Invulblad!I647</f>
        <v>0</v>
      </c>
      <c r="J652" s="198"/>
      <c r="K652" s="218">
        <f>'PO analyseblad'!J645</f>
        <v>0</v>
      </c>
      <c r="L652" s="219" t="b">
        <f>'PO analyseblad'!K645</f>
        <v>0</v>
      </c>
      <c r="M652" s="220">
        <f>'PO analyseblad'!L645</f>
        <v>0.7</v>
      </c>
      <c r="N652" s="221">
        <f>'PO analyseblad'!M645</f>
        <v>0</v>
      </c>
      <c r="O652" s="203"/>
      <c r="P652" s="218">
        <f>'PO analyseblad'!N645</f>
        <v>0</v>
      </c>
      <c r="Q652" s="222" t="b">
        <f>'PO analyseblad'!O645</f>
        <v>0</v>
      </c>
      <c r="R652" s="222">
        <f>'PO analyseblad'!P645</f>
        <v>0.3</v>
      </c>
      <c r="S652" s="223">
        <f>'PO analyseblad'!Q645</f>
        <v>0</v>
      </c>
      <c r="T652" s="224"/>
      <c r="U652" s="225">
        <f>'PO analyseblad'!R645</f>
        <v>0</v>
      </c>
      <c r="V652" s="226" t="b">
        <f>'PO analyseblad'!S645</f>
        <v>0</v>
      </c>
      <c r="W652" s="207"/>
      <c r="X652" s="227">
        <f>Invulblad!L647</f>
        <v>0</v>
      </c>
      <c r="Y652" s="228">
        <f>Invulblad!M647</f>
        <v>0</v>
      </c>
      <c r="Z652" s="229">
        <f>Invulblad!N647</f>
        <v>0</v>
      </c>
      <c r="AA652" s="211"/>
      <c r="AB652" s="212">
        <f>Invulblad!O647</f>
        <v>0</v>
      </c>
    </row>
    <row r="653" spans="2:28" s="85" customFormat="1" ht="12.75" customHeight="1" x14ac:dyDescent="0.25">
      <c r="B653" s="213">
        <f>Invulblad!B648</f>
        <v>644</v>
      </c>
      <c r="C653" s="214">
        <f>Invulblad!C648</f>
        <v>0</v>
      </c>
      <c r="D653" s="214">
        <f>Invulblad!D648</f>
        <v>0</v>
      </c>
      <c r="E653" s="215">
        <f>Invulblad!E648</f>
        <v>0</v>
      </c>
      <c r="F653" s="215">
        <f>Invulblad!F648</f>
        <v>0</v>
      </c>
      <c r="G653" s="215">
        <f>Invulblad!G648</f>
        <v>0</v>
      </c>
      <c r="H653" s="216">
        <f>Invulblad!H648</f>
        <v>0</v>
      </c>
      <c r="I653" s="217">
        <f>Invulblad!I648</f>
        <v>0</v>
      </c>
      <c r="J653" s="198"/>
      <c r="K653" s="218">
        <f>'PO analyseblad'!J646</f>
        <v>0</v>
      </c>
      <c r="L653" s="219" t="b">
        <f>'PO analyseblad'!K646</f>
        <v>0</v>
      </c>
      <c r="M653" s="220">
        <f>'PO analyseblad'!L646</f>
        <v>0.7</v>
      </c>
      <c r="N653" s="221">
        <f>'PO analyseblad'!M646</f>
        <v>0</v>
      </c>
      <c r="O653" s="203"/>
      <c r="P653" s="218">
        <f>'PO analyseblad'!N646</f>
        <v>0</v>
      </c>
      <c r="Q653" s="222" t="b">
        <f>'PO analyseblad'!O646</f>
        <v>0</v>
      </c>
      <c r="R653" s="222">
        <f>'PO analyseblad'!P646</f>
        <v>0.3</v>
      </c>
      <c r="S653" s="223">
        <f>'PO analyseblad'!Q646</f>
        <v>0</v>
      </c>
      <c r="T653" s="224"/>
      <c r="U653" s="225">
        <f>'PO analyseblad'!R646</f>
        <v>0</v>
      </c>
      <c r="V653" s="226" t="b">
        <f>'PO analyseblad'!S646</f>
        <v>0</v>
      </c>
      <c r="W653" s="207"/>
      <c r="X653" s="227">
        <f>Invulblad!L648</f>
        <v>0</v>
      </c>
      <c r="Y653" s="228">
        <f>Invulblad!M648</f>
        <v>0</v>
      </c>
      <c r="Z653" s="229">
        <f>Invulblad!N648</f>
        <v>0</v>
      </c>
      <c r="AA653" s="211"/>
      <c r="AB653" s="212">
        <f>Invulblad!O648</f>
        <v>0</v>
      </c>
    </row>
    <row r="654" spans="2:28" s="85" customFormat="1" ht="12.75" customHeight="1" x14ac:dyDescent="0.25">
      <c r="B654" s="213">
        <f>Invulblad!B649</f>
        <v>645</v>
      </c>
      <c r="C654" s="214">
        <f>Invulblad!C649</f>
        <v>0</v>
      </c>
      <c r="D654" s="214">
        <f>Invulblad!D649</f>
        <v>0</v>
      </c>
      <c r="E654" s="215">
        <f>Invulblad!E649</f>
        <v>0</v>
      </c>
      <c r="F654" s="215">
        <f>Invulblad!F649</f>
        <v>0</v>
      </c>
      <c r="G654" s="215">
        <f>Invulblad!G649</f>
        <v>0</v>
      </c>
      <c r="H654" s="216">
        <f>Invulblad!H649</f>
        <v>0</v>
      </c>
      <c r="I654" s="217">
        <f>Invulblad!I649</f>
        <v>0</v>
      </c>
      <c r="J654" s="198"/>
      <c r="K654" s="218">
        <f>'PO analyseblad'!J647</f>
        <v>0</v>
      </c>
      <c r="L654" s="219" t="b">
        <f>'PO analyseblad'!K647</f>
        <v>0</v>
      </c>
      <c r="M654" s="220">
        <f>'PO analyseblad'!L647</f>
        <v>0.7</v>
      </c>
      <c r="N654" s="221">
        <f>'PO analyseblad'!M647</f>
        <v>0</v>
      </c>
      <c r="O654" s="203"/>
      <c r="P654" s="218">
        <f>'PO analyseblad'!N647</f>
        <v>0</v>
      </c>
      <c r="Q654" s="222" t="b">
        <f>'PO analyseblad'!O647</f>
        <v>0</v>
      </c>
      <c r="R654" s="222">
        <f>'PO analyseblad'!P647</f>
        <v>0.3</v>
      </c>
      <c r="S654" s="223">
        <f>'PO analyseblad'!Q647</f>
        <v>0</v>
      </c>
      <c r="T654" s="224"/>
      <c r="U654" s="225">
        <f>'PO analyseblad'!R647</f>
        <v>0</v>
      </c>
      <c r="V654" s="226" t="b">
        <f>'PO analyseblad'!S647</f>
        <v>0</v>
      </c>
      <c r="W654" s="207"/>
      <c r="X654" s="227">
        <f>Invulblad!L649</f>
        <v>0</v>
      </c>
      <c r="Y654" s="228">
        <f>Invulblad!M649</f>
        <v>0</v>
      </c>
      <c r="Z654" s="229">
        <f>Invulblad!N649</f>
        <v>0</v>
      </c>
      <c r="AA654" s="211"/>
      <c r="AB654" s="212">
        <f>Invulblad!O649</f>
        <v>0</v>
      </c>
    </row>
    <row r="655" spans="2:28" s="85" customFormat="1" ht="12.75" customHeight="1" x14ac:dyDescent="0.25">
      <c r="B655" s="213">
        <f>Invulblad!B650</f>
        <v>646</v>
      </c>
      <c r="C655" s="214">
        <f>Invulblad!C650</f>
        <v>0</v>
      </c>
      <c r="D655" s="214">
        <f>Invulblad!D650</f>
        <v>0</v>
      </c>
      <c r="E655" s="215">
        <f>Invulblad!E650</f>
        <v>0</v>
      </c>
      <c r="F655" s="215">
        <f>Invulblad!F650</f>
        <v>0</v>
      </c>
      <c r="G655" s="215">
        <f>Invulblad!G650</f>
        <v>0</v>
      </c>
      <c r="H655" s="216">
        <f>Invulblad!H650</f>
        <v>0</v>
      </c>
      <c r="I655" s="217">
        <f>Invulblad!I650</f>
        <v>0</v>
      </c>
      <c r="J655" s="198"/>
      <c r="K655" s="218">
        <f>'PO analyseblad'!J648</f>
        <v>0</v>
      </c>
      <c r="L655" s="219" t="b">
        <f>'PO analyseblad'!K648</f>
        <v>0</v>
      </c>
      <c r="M655" s="220">
        <f>'PO analyseblad'!L648</f>
        <v>0.7</v>
      </c>
      <c r="N655" s="221">
        <f>'PO analyseblad'!M648</f>
        <v>0</v>
      </c>
      <c r="O655" s="203"/>
      <c r="P655" s="218">
        <f>'PO analyseblad'!N648</f>
        <v>0</v>
      </c>
      <c r="Q655" s="222" t="b">
        <f>'PO analyseblad'!O648</f>
        <v>0</v>
      </c>
      <c r="R655" s="222">
        <f>'PO analyseblad'!P648</f>
        <v>0.3</v>
      </c>
      <c r="S655" s="223">
        <f>'PO analyseblad'!Q648</f>
        <v>0</v>
      </c>
      <c r="T655" s="224"/>
      <c r="U655" s="225">
        <f>'PO analyseblad'!R648</f>
        <v>0</v>
      </c>
      <c r="V655" s="226" t="b">
        <f>'PO analyseblad'!S648</f>
        <v>0</v>
      </c>
      <c r="W655" s="207"/>
      <c r="X655" s="227">
        <f>Invulblad!L650</f>
        <v>0</v>
      </c>
      <c r="Y655" s="228">
        <f>Invulblad!M650</f>
        <v>0</v>
      </c>
      <c r="Z655" s="229">
        <f>Invulblad!N650</f>
        <v>0</v>
      </c>
      <c r="AA655" s="211"/>
      <c r="AB655" s="212">
        <f>Invulblad!O650</f>
        <v>0</v>
      </c>
    </row>
    <row r="656" spans="2:28" s="85" customFormat="1" ht="12.75" customHeight="1" x14ac:dyDescent="0.25">
      <c r="B656" s="213">
        <f>Invulblad!B651</f>
        <v>647</v>
      </c>
      <c r="C656" s="214">
        <f>Invulblad!C651</f>
        <v>0</v>
      </c>
      <c r="D656" s="214">
        <f>Invulblad!D651</f>
        <v>0</v>
      </c>
      <c r="E656" s="215">
        <f>Invulblad!E651</f>
        <v>0</v>
      </c>
      <c r="F656" s="215">
        <f>Invulblad!F651</f>
        <v>0</v>
      </c>
      <c r="G656" s="215">
        <f>Invulblad!G651</f>
        <v>0</v>
      </c>
      <c r="H656" s="216">
        <f>Invulblad!H651</f>
        <v>0</v>
      </c>
      <c r="I656" s="217">
        <f>Invulblad!I651</f>
        <v>0</v>
      </c>
      <c r="J656" s="198"/>
      <c r="K656" s="218">
        <f>'PO analyseblad'!J649</f>
        <v>0</v>
      </c>
      <c r="L656" s="219" t="b">
        <f>'PO analyseblad'!K649</f>
        <v>0</v>
      </c>
      <c r="M656" s="220">
        <f>'PO analyseblad'!L649</f>
        <v>0.7</v>
      </c>
      <c r="N656" s="221">
        <f>'PO analyseblad'!M649</f>
        <v>0</v>
      </c>
      <c r="O656" s="203"/>
      <c r="P656" s="218">
        <f>'PO analyseblad'!N649</f>
        <v>0</v>
      </c>
      <c r="Q656" s="222" t="b">
        <f>'PO analyseblad'!O649</f>
        <v>0</v>
      </c>
      <c r="R656" s="222">
        <f>'PO analyseblad'!P649</f>
        <v>0.3</v>
      </c>
      <c r="S656" s="223">
        <f>'PO analyseblad'!Q649</f>
        <v>0</v>
      </c>
      <c r="T656" s="224"/>
      <c r="U656" s="225">
        <f>'PO analyseblad'!R649</f>
        <v>0</v>
      </c>
      <c r="V656" s="226" t="b">
        <f>'PO analyseblad'!S649</f>
        <v>0</v>
      </c>
      <c r="W656" s="207"/>
      <c r="X656" s="227">
        <f>Invulblad!L651</f>
        <v>0</v>
      </c>
      <c r="Y656" s="228">
        <f>Invulblad!M651</f>
        <v>0</v>
      </c>
      <c r="Z656" s="229">
        <f>Invulblad!N651</f>
        <v>0</v>
      </c>
      <c r="AA656" s="211"/>
      <c r="AB656" s="212">
        <f>Invulblad!O651</f>
        <v>0</v>
      </c>
    </row>
    <row r="657" spans="2:28" s="85" customFormat="1" ht="12.75" customHeight="1" x14ac:dyDescent="0.25">
      <c r="B657" s="213">
        <f>Invulblad!B652</f>
        <v>648</v>
      </c>
      <c r="C657" s="214">
        <f>Invulblad!C652</f>
        <v>0</v>
      </c>
      <c r="D657" s="214">
        <f>Invulblad!D652</f>
        <v>0</v>
      </c>
      <c r="E657" s="215">
        <f>Invulblad!E652</f>
        <v>0</v>
      </c>
      <c r="F657" s="215">
        <f>Invulblad!F652</f>
        <v>0</v>
      </c>
      <c r="G657" s="215">
        <f>Invulblad!G652</f>
        <v>0</v>
      </c>
      <c r="H657" s="216">
        <f>Invulblad!H652</f>
        <v>0</v>
      </c>
      <c r="I657" s="217">
        <f>Invulblad!I652</f>
        <v>0</v>
      </c>
      <c r="J657" s="198"/>
      <c r="K657" s="218">
        <f>'PO analyseblad'!J650</f>
        <v>0</v>
      </c>
      <c r="L657" s="219" t="b">
        <f>'PO analyseblad'!K650</f>
        <v>0</v>
      </c>
      <c r="M657" s="220">
        <f>'PO analyseblad'!L650</f>
        <v>0.7</v>
      </c>
      <c r="N657" s="221">
        <f>'PO analyseblad'!M650</f>
        <v>0</v>
      </c>
      <c r="O657" s="203"/>
      <c r="P657" s="218">
        <f>'PO analyseblad'!N650</f>
        <v>0</v>
      </c>
      <c r="Q657" s="222" t="b">
        <f>'PO analyseblad'!O650</f>
        <v>0</v>
      </c>
      <c r="R657" s="222">
        <f>'PO analyseblad'!P650</f>
        <v>0.3</v>
      </c>
      <c r="S657" s="223">
        <f>'PO analyseblad'!Q650</f>
        <v>0</v>
      </c>
      <c r="T657" s="224"/>
      <c r="U657" s="225">
        <f>'PO analyseblad'!R650</f>
        <v>0</v>
      </c>
      <c r="V657" s="226" t="b">
        <f>'PO analyseblad'!S650</f>
        <v>0</v>
      </c>
      <c r="W657" s="207"/>
      <c r="X657" s="227">
        <f>Invulblad!L652</f>
        <v>0</v>
      </c>
      <c r="Y657" s="228">
        <f>Invulblad!M652</f>
        <v>0</v>
      </c>
      <c r="Z657" s="229">
        <f>Invulblad!N652</f>
        <v>0</v>
      </c>
      <c r="AA657" s="211"/>
      <c r="AB657" s="212">
        <f>Invulblad!O652</f>
        <v>0</v>
      </c>
    </row>
    <row r="658" spans="2:28" s="85" customFormat="1" ht="12.75" customHeight="1" x14ac:dyDescent="0.25">
      <c r="B658" s="213">
        <f>Invulblad!B653</f>
        <v>649</v>
      </c>
      <c r="C658" s="214">
        <f>Invulblad!C653</f>
        <v>0</v>
      </c>
      <c r="D658" s="214">
        <f>Invulblad!D653</f>
        <v>0</v>
      </c>
      <c r="E658" s="215">
        <f>Invulblad!E653</f>
        <v>0</v>
      </c>
      <c r="F658" s="215">
        <f>Invulblad!F653</f>
        <v>0</v>
      </c>
      <c r="G658" s="215">
        <f>Invulblad!G653</f>
        <v>0</v>
      </c>
      <c r="H658" s="216">
        <f>Invulblad!H653</f>
        <v>0</v>
      </c>
      <c r="I658" s="217">
        <f>Invulblad!I653</f>
        <v>0</v>
      </c>
      <c r="J658" s="198"/>
      <c r="K658" s="218">
        <f>'PO analyseblad'!J651</f>
        <v>0</v>
      </c>
      <c r="L658" s="219" t="b">
        <f>'PO analyseblad'!K651</f>
        <v>0</v>
      </c>
      <c r="M658" s="220">
        <f>'PO analyseblad'!L651</f>
        <v>0.7</v>
      </c>
      <c r="N658" s="221">
        <f>'PO analyseblad'!M651</f>
        <v>0</v>
      </c>
      <c r="O658" s="203"/>
      <c r="P658" s="218">
        <f>'PO analyseblad'!N651</f>
        <v>0</v>
      </c>
      <c r="Q658" s="222" t="b">
        <f>'PO analyseblad'!O651</f>
        <v>0</v>
      </c>
      <c r="R658" s="222">
        <f>'PO analyseblad'!P651</f>
        <v>0.3</v>
      </c>
      <c r="S658" s="223">
        <f>'PO analyseblad'!Q651</f>
        <v>0</v>
      </c>
      <c r="T658" s="224"/>
      <c r="U658" s="225">
        <f>'PO analyseblad'!R651</f>
        <v>0</v>
      </c>
      <c r="V658" s="226" t="b">
        <f>'PO analyseblad'!S651</f>
        <v>0</v>
      </c>
      <c r="W658" s="207"/>
      <c r="X658" s="227">
        <f>Invulblad!L653</f>
        <v>0</v>
      </c>
      <c r="Y658" s="228">
        <f>Invulblad!M653</f>
        <v>0</v>
      </c>
      <c r="Z658" s="229">
        <f>Invulblad!N653</f>
        <v>0</v>
      </c>
      <c r="AA658" s="211"/>
      <c r="AB658" s="212">
        <f>Invulblad!O653</f>
        <v>0</v>
      </c>
    </row>
    <row r="659" spans="2:28" s="85" customFormat="1" ht="12.75" customHeight="1" x14ac:dyDescent="0.25">
      <c r="B659" s="213">
        <f>Invulblad!B654</f>
        <v>650</v>
      </c>
      <c r="C659" s="214">
        <f>Invulblad!C654</f>
        <v>0</v>
      </c>
      <c r="D659" s="214">
        <f>Invulblad!D654</f>
        <v>0</v>
      </c>
      <c r="E659" s="215">
        <f>Invulblad!E654</f>
        <v>0</v>
      </c>
      <c r="F659" s="215">
        <f>Invulblad!F654</f>
        <v>0</v>
      </c>
      <c r="G659" s="215">
        <f>Invulblad!G654</f>
        <v>0</v>
      </c>
      <c r="H659" s="216">
        <f>Invulblad!H654</f>
        <v>0</v>
      </c>
      <c r="I659" s="217">
        <f>Invulblad!I654</f>
        <v>0</v>
      </c>
      <c r="J659" s="198"/>
      <c r="K659" s="218">
        <f>'PO analyseblad'!J652</f>
        <v>0</v>
      </c>
      <c r="L659" s="219" t="b">
        <f>'PO analyseblad'!K652</f>
        <v>0</v>
      </c>
      <c r="M659" s="220">
        <f>'PO analyseblad'!L652</f>
        <v>0.7</v>
      </c>
      <c r="N659" s="221">
        <f>'PO analyseblad'!M652</f>
        <v>0</v>
      </c>
      <c r="O659" s="203"/>
      <c r="P659" s="218">
        <f>'PO analyseblad'!N652</f>
        <v>0</v>
      </c>
      <c r="Q659" s="222" t="b">
        <f>'PO analyseblad'!O652</f>
        <v>0</v>
      </c>
      <c r="R659" s="222">
        <f>'PO analyseblad'!P652</f>
        <v>0.3</v>
      </c>
      <c r="S659" s="223">
        <f>'PO analyseblad'!Q652</f>
        <v>0</v>
      </c>
      <c r="T659" s="224"/>
      <c r="U659" s="225">
        <f>'PO analyseblad'!R652</f>
        <v>0</v>
      </c>
      <c r="V659" s="226" t="b">
        <f>'PO analyseblad'!S652</f>
        <v>0</v>
      </c>
      <c r="W659" s="207"/>
      <c r="X659" s="227">
        <f>Invulblad!L654</f>
        <v>0</v>
      </c>
      <c r="Y659" s="228">
        <f>Invulblad!M654</f>
        <v>0</v>
      </c>
      <c r="Z659" s="229">
        <f>Invulblad!N654</f>
        <v>0</v>
      </c>
      <c r="AA659" s="211"/>
      <c r="AB659" s="212">
        <f>Invulblad!O654</f>
        <v>0</v>
      </c>
    </row>
    <row r="660" spans="2:28" s="85" customFormat="1" ht="12.75" customHeight="1" x14ac:dyDescent="0.25">
      <c r="B660" s="213">
        <f>Invulblad!B655</f>
        <v>651</v>
      </c>
      <c r="C660" s="214">
        <f>Invulblad!C655</f>
        <v>0</v>
      </c>
      <c r="D660" s="214">
        <f>Invulblad!D655</f>
        <v>0</v>
      </c>
      <c r="E660" s="215">
        <f>Invulblad!E655</f>
        <v>0</v>
      </c>
      <c r="F660" s="215">
        <f>Invulblad!F655</f>
        <v>0</v>
      </c>
      <c r="G660" s="215">
        <f>Invulblad!G655</f>
        <v>0</v>
      </c>
      <c r="H660" s="216">
        <f>Invulblad!H655</f>
        <v>0</v>
      </c>
      <c r="I660" s="217">
        <f>Invulblad!I655</f>
        <v>0</v>
      </c>
      <c r="J660" s="198"/>
      <c r="K660" s="218">
        <f>'PO analyseblad'!J653</f>
        <v>0</v>
      </c>
      <c r="L660" s="219" t="b">
        <f>'PO analyseblad'!K653</f>
        <v>0</v>
      </c>
      <c r="M660" s="220">
        <f>'PO analyseblad'!L653</f>
        <v>0.7</v>
      </c>
      <c r="N660" s="221">
        <f>'PO analyseblad'!M653</f>
        <v>0</v>
      </c>
      <c r="O660" s="203"/>
      <c r="P660" s="218">
        <f>'PO analyseblad'!N653</f>
        <v>0</v>
      </c>
      <c r="Q660" s="222" t="b">
        <f>'PO analyseblad'!O653</f>
        <v>0</v>
      </c>
      <c r="R660" s="222">
        <f>'PO analyseblad'!P653</f>
        <v>0.3</v>
      </c>
      <c r="S660" s="223">
        <f>'PO analyseblad'!Q653</f>
        <v>0</v>
      </c>
      <c r="T660" s="224"/>
      <c r="U660" s="225">
        <f>'PO analyseblad'!R653</f>
        <v>0</v>
      </c>
      <c r="V660" s="226" t="b">
        <f>'PO analyseblad'!S653</f>
        <v>0</v>
      </c>
      <c r="W660" s="207"/>
      <c r="X660" s="227">
        <f>Invulblad!L655</f>
        <v>0</v>
      </c>
      <c r="Y660" s="228">
        <f>Invulblad!M655</f>
        <v>0</v>
      </c>
      <c r="Z660" s="229">
        <f>Invulblad!N655</f>
        <v>0</v>
      </c>
      <c r="AA660" s="211"/>
      <c r="AB660" s="212">
        <f>Invulblad!O655</f>
        <v>0</v>
      </c>
    </row>
    <row r="661" spans="2:28" s="85" customFormat="1" ht="12.75" customHeight="1" x14ac:dyDescent="0.25">
      <c r="B661" s="213">
        <f>Invulblad!B656</f>
        <v>652</v>
      </c>
      <c r="C661" s="214">
        <f>Invulblad!C656</f>
        <v>0</v>
      </c>
      <c r="D661" s="214">
        <f>Invulblad!D656</f>
        <v>0</v>
      </c>
      <c r="E661" s="215">
        <f>Invulblad!E656</f>
        <v>0</v>
      </c>
      <c r="F661" s="215">
        <f>Invulblad!F656</f>
        <v>0</v>
      </c>
      <c r="G661" s="215">
        <f>Invulblad!G656</f>
        <v>0</v>
      </c>
      <c r="H661" s="216">
        <f>Invulblad!H656</f>
        <v>0</v>
      </c>
      <c r="I661" s="217">
        <f>Invulblad!I656</f>
        <v>0</v>
      </c>
      <c r="J661" s="198"/>
      <c r="K661" s="218">
        <f>'PO analyseblad'!J654</f>
        <v>0</v>
      </c>
      <c r="L661" s="219" t="b">
        <f>'PO analyseblad'!K654</f>
        <v>0</v>
      </c>
      <c r="M661" s="220">
        <f>'PO analyseblad'!L654</f>
        <v>0.7</v>
      </c>
      <c r="N661" s="221">
        <f>'PO analyseblad'!M654</f>
        <v>0</v>
      </c>
      <c r="O661" s="203"/>
      <c r="P661" s="218">
        <f>'PO analyseblad'!N654</f>
        <v>0</v>
      </c>
      <c r="Q661" s="222" t="b">
        <f>'PO analyseblad'!O654</f>
        <v>0</v>
      </c>
      <c r="R661" s="222">
        <f>'PO analyseblad'!P654</f>
        <v>0.3</v>
      </c>
      <c r="S661" s="223">
        <f>'PO analyseblad'!Q654</f>
        <v>0</v>
      </c>
      <c r="T661" s="224"/>
      <c r="U661" s="225">
        <f>'PO analyseblad'!R654</f>
        <v>0</v>
      </c>
      <c r="V661" s="226" t="b">
        <f>'PO analyseblad'!S654</f>
        <v>0</v>
      </c>
      <c r="W661" s="207"/>
      <c r="X661" s="227">
        <f>Invulblad!L656</f>
        <v>0</v>
      </c>
      <c r="Y661" s="228">
        <f>Invulblad!M656</f>
        <v>0</v>
      </c>
      <c r="Z661" s="229">
        <f>Invulblad!N656</f>
        <v>0</v>
      </c>
      <c r="AA661" s="211"/>
      <c r="AB661" s="212">
        <f>Invulblad!O656</f>
        <v>0</v>
      </c>
    </row>
    <row r="662" spans="2:28" s="85" customFormat="1" ht="12.75" customHeight="1" x14ac:dyDescent="0.25">
      <c r="B662" s="213">
        <f>Invulblad!B657</f>
        <v>653</v>
      </c>
      <c r="C662" s="214">
        <f>Invulblad!C657</f>
        <v>0</v>
      </c>
      <c r="D662" s="214">
        <f>Invulblad!D657</f>
        <v>0</v>
      </c>
      <c r="E662" s="215">
        <f>Invulblad!E657</f>
        <v>0</v>
      </c>
      <c r="F662" s="215">
        <f>Invulblad!F657</f>
        <v>0</v>
      </c>
      <c r="G662" s="215">
        <f>Invulblad!G657</f>
        <v>0</v>
      </c>
      <c r="H662" s="216">
        <f>Invulblad!H657</f>
        <v>0</v>
      </c>
      <c r="I662" s="217">
        <f>Invulblad!I657</f>
        <v>0</v>
      </c>
      <c r="J662" s="198"/>
      <c r="K662" s="218">
        <f>'PO analyseblad'!J655</f>
        <v>0</v>
      </c>
      <c r="L662" s="219" t="b">
        <f>'PO analyseblad'!K655</f>
        <v>0</v>
      </c>
      <c r="M662" s="220">
        <f>'PO analyseblad'!L655</f>
        <v>0.7</v>
      </c>
      <c r="N662" s="221">
        <f>'PO analyseblad'!M655</f>
        <v>0</v>
      </c>
      <c r="O662" s="203"/>
      <c r="P662" s="218">
        <f>'PO analyseblad'!N655</f>
        <v>0</v>
      </c>
      <c r="Q662" s="222" t="b">
        <f>'PO analyseblad'!O655</f>
        <v>0</v>
      </c>
      <c r="R662" s="222">
        <f>'PO analyseblad'!P655</f>
        <v>0.3</v>
      </c>
      <c r="S662" s="223">
        <f>'PO analyseblad'!Q655</f>
        <v>0</v>
      </c>
      <c r="T662" s="224"/>
      <c r="U662" s="225">
        <f>'PO analyseblad'!R655</f>
        <v>0</v>
      </c>
      <c r="V662" s="226" t="b">
        <f>'PO analyseblad'!S655</f>
        <v>0</v>
      </c>
      <c r="W662" s="207"/>
      <c r="X662" s="227">
        <f>Invulblad!L657</f>
        <v>0</v>
      </c>
      <c r="Y662" s="228">
        <f>Invulblad!M657</f>
        <v>0</v>
      </c>
      <c r="Z662" s="229">
        <f>Invulblad!N657</f>
        <v>0</v>
      </c>
      <c r="AA662" s="211"/>
      <c r="AB662" s="212">
        <f>Invulblad!O657</f>
        <v>0</v>
      </c>
    </row>
    <row r="663" spans="2:28" s="85" customFormat="1" ht="12.75" customHeight="1" x14ac:dyDescent="0.25">
      <c r="B663" s="213">
        <f>Invulblad!B658</f>
        <v>654</v>
      </c>
      <c r="C663" s="214">
        <f>Invulblad!C658</f>
        <v>0</v>
      </c>
      <c r="D663" s="214">
        <f>Invulblad!D658</f>
        <v>0</v>
      </c>
      <c r="E663" s="215">
        <f>Invulblad!E658</f>
        <v>0</v>
      </c>
      <c r="F663" s="215">
        <f>Invulblad!F658</f>
        <v>0</v>
      </c>
      <c r="G663" s="215">
        <f>Invulblad!G658</f>
        <v>0</v>
      </c>
      <c r="H663" s="216">
        <f>Invulblad!H658</f>
        <v>0</v>
      </c>
      <c r="I663" s="217">
        <f>Invulblad!I658</f>
        <v>0</v>
      </c>
      <c r="J663" s="198"/>
      <c r="K663" s="218">
        <f>'PO analyseblad'!J656</f>
        <v>0</v>
      </c>
      <c r="L663" s="219" t="b">
        <f>'PO analyseblad'!K656</f>
        <v>0</v>
      </c>
      <c r="M663" s="220">
        <f>'PO analyseblad'!L656</f>
        <v>0.7</v>
      </c>
      <c r="N663" s="221">
        <f>'PO analyseblad'!M656</f>
        <v>0</v>
      </c>
      <c r="O663" s="203"/>
      <c r="P663" s="218">
        <f>'PO analyseblad'!N656</f>
        <v>0</v>
      </c>
      <c r="Q663" s="222" t="b">
        <f>'PO analyseblad'!O656</f>
        <v>0</v>
      </c>
      <c r="R663" s="222">
        <f>'PO analyseblad'!P656</f>
        <v>0.3</v>
      </c>
      <c r="S663" s="223">
        <f>'PO analyseblad'!Q656</f>
        <v>0</v>
      </c>
      <c r="T663" s="224"/>
      <c r="U663" s="225">
        <f>'PO analyseblad'!R656</f>
        <v>0</v>
      </c>
      <c r="V663" s="226" t="b">
        <f>'PO analyseblad'!S656</f>
        <v>0</v>
      </c>
      <c r="W663" s="207"/>
      <c r="X663" s="227">
        <f>Invulblad!L658</f>
        <v>0</v>
      </c>
      <c r="Y663" s="228">
        <f>Invulblad!M658</f>
        <v>0</v>
      </c>
      <c r="Z663" s="229">
        <f>Invulblad!N658</f>
        <v>0</v>
      </c>
      <c r="AA663" s="211"/>
      <c r="AB663" s="212">
        <f>Invulblad!O658</f>
        <v>0</v>
      </c>
    </row>
    <row r="664" spans="2:28" s="85" customFormat="1" ht="12.75" customHeight="1" x14ac:dyDescent="0.25">
      <c r="B664" s="213">
        <f>Invulblad!B659</f>
        <v>655</v>
      </c>
      <c r="C664" s="214">
        <f>Invulblad!C659</f>
        <v>0</v>
      </c>
      <c r="D664" s="214">
        <f>Invulblad!D659</f>
        <v>0</v>
      </c>
      <c r="E664" s="215">
        <f>Invulblad!E659</f>
        <v>0</v>
      </c>
      <c r="F664" s="215">
        <f>Invulblad!F659</f>
        <v>0</v>
      </c>
      <c r="G664" s="215">
        <f>Invulblad!G659</f>
        <v>0</v>
      </c>
      <c r="H664" s="216">
        <f>Invulblad!H659</f>
        <v>0</v>
      </c>
      <c r="I664" s="217">
        <f>Invulblad!I659</f>
        <v>0</v>
      </c>
      <c r="J664" s="198"/>
      <c r="K664" s="218">
        <f>'PO analyseblad'!J657</f>
        <v>0</v>
      </c>
      <c r="L664" s="219" t="b">
        <f>'PO analyseblad'!K657</f>
        <v>0</v>
      </c>
      <c r="M664" s="220">
        <f>'PO analyseblad'!L657</f>
        <v>0.7</v>
      </c>
      <c r="N664" s="221">
        <f>'PO analyseblad'!M657</f>
        <v>0</v>
      </c>
      <c r="O664" s="203"/>
      <c r="P664" s="218">
        <f>'PO analyseblad'!N657</f>
        <v>0</v>
      </c>
      <c r="Q664" s="222" t="b">
        <f>'PO analyseblad'!O657</f>
        <v>0</v>
      </c>
      <c r="R664" s="222">
        <f>'PO analyseblad'!P657</f>
        <v>0.3</v>
      </c>
      <c r="S664" s="223">
        <f>'PO analyseblad'!Q657</f>
        <v>0</v>
      </c>
      <c r="T664" s="224"/>
      <c r="U664" s="225">
        <f>'PO analyseblad'!R657</f>
        <v>0</v>
      </c>
      <c r="V664" s="226" t="b">
        <f>'PO analyseblad'!S657</f>
        <v>0</v>
      </c>
      <c r="W664" s="207"/>
      <c r="X664" s="227">
        <f>Invulblad!L659</f>
        <v>0</v>
      </c>
      <c r="Y664" s="228">
        <f>Invulblad!M659</f>
        <v>0</v>
      </c>
      <c r="Z664" s="229">
        <f>Invulblad!N659</f>
        <v>0</v>
      </c>
      <c r="AA664" s="211"/>
      <c r="AB664" s="212">
        <f>Invulblad!O659</f>
        <v>0</v>
      </c>
    </row>
    <row r="665" spans="2:28" s="85" customFormat="1" ht="12.75" customHeight="1" x14ac:dyDescent="0.25">
      <c r="B665" s="213">
        <f>Invulblad!B660</f>
        <v>656</v>
      </c>
      <c r="C665" s="214">
        <f>Invulblad!C660</f>
        <v>0</v>
      </c>
      <c r="D665" s="214">
        <f>Invulblad!D660</f>
        <v>0</v>
      </c>
      <c r="E665" s="215">
        <f>Invulblad!E660</f>
        <v>0</v>
      </c>
      <c r="F665" s="215">
        <f>Invulblad!F660</f>
        <v>0</v>
      </c>
      <c r="G665" s="215">
        <f>Invulblad!G660</f>
        <v>0</v>
      </c>
      <c r="H665" s="216">
        <f>Invulblad!H660</f>
        <v>0</v>
      </c>
      <c r="I665" s="217">
        <f>Invulblad!I660</f>
        <v>0</v>
      </c>
      <c r="J665" s="198"/>
      <c r="K665" s="218">
        <f>'PO analyseblad'!J658</f>
        <v>0</v>
      </c>
      <c r="L665" s="219" t="b">
        <f>'PO analyseblad'!K658</f>
        <v>0</v>
      </c>
      <c r="M665" s="220">
        <f>'PO analyseblad'!L658</f>
        <v>0.7</v>
      </c>
      <c r="N665" s="221">
        <f>'PO analyseblad'!M658</f>
        <v>0</v>
      </c>
      <c r="O665" s="203"/>
      <c r="P665" s="218">
        <f>'PO analyseblad'!N658</f>
        <v>0</v>
      </c>
      <c r="Q665" s="222" t="b">
        <f>'PO analyseblad'!O658</f>
        <v>0</v>
      </c>
      <c r="R665" s="222">
        <f>'PO analyseblad'!P658</f>
        <v>0.3</v>
      </c>
      <c r="S665" s="223">
        <f>'PO analyseblad'!Q658</f>
        <v>0</v>
      </c>
      <c r="T665" s="224"/>
      <c r="U665" s="225">
        <f>'PO analyseblad'!R658</f>
        <v>0</v>
      </c>
      <c r="V665" s="226" t="b">
        <f>'PO analyseblad'!S658</f>
        <v>0</v>
      </c>
      <c r="W665" s="207"/>
      <c r="X665" s="227">
        <f>Invulblad!L660</f>
        <v>0</v>
      </c>
      <c r="Y665" s="228">
        <f>Invulblad!M660</f>
        <v>0</v>
      </c>
      <c r="Z665" s="229">
        <f>Invulblad!N660</f>
        <v>0</v>
      </c>
      <c r="AA665" s="211"/>
      <c r="AB665" s="212">
        <f>Invulblad!O660</f>
        <v>0</v>
      </c>
    </row>
    <row r="666" spans="2:28" s="85" customFormat="1" ht="12.75" customHeight="1" x14ac:dyDescent="0.25">
      <c r="B666" s="213">
        <f>Invulblad!B661</f>
        <v>657</v>
      </c>
      <c r="C666" s="214">
        <f>Invulblad!C661</f>
        <v>0</v>
      </c>
      <c r="D666" s="214">
        <f>Invulblad!D661</f>
        <v>0</v>
      </c>
      <c r="E666" s="215">
        <f>Invulblad!E661</f>
        <v>0</v>
      </c>
      <c r="F666" s="215">
        <f>Invulblad!F661</f>
        <v>0</v>
      </c>
      <c r="G666" s="215">
        <f>Invulblad!G661</f>
        <v>0</v>
      </c>
      <c r="H666" s="216">
        <f>Invulblad!H661</f>
        <v>0</v>
      </c>
      <c r="I666" s="217">
        <f>Invulblad!I661</f>
        <v>0</v>
      </c>
      <c r="J666" s="198"/>
      <c r="K666" s="218">
        <f>'PO analyseblad'!J659</f>
        <v>0</v>
      </c>
      <c r="L666" s="219" t="b">
        <f>'PO analyseblad'!K659</f>
        <v>0</v>
      </c>
      <c r="M666" s="220">
        <f>'PO analyseblad'!L659</f>
        <v>0.7</v>
      </c>
      <c r="N666" s="221">
        <f>'PO analyseblad'!M659</f>
        <v>0</v>
      </c>
      <c r="O666" s="203"/>
      <c r="P666" s="218">
        <f>'PO analyseblad'!N659</f>
        <v>0</v>
      </c>
      <c r="Q666" s="222" t="b">
        <f>'PO analyseblad'!O659</f>
        <v>0</v>
      </c>
      <c r="R666" s="222">
        <f>'PO analyseblad'!P659</f>
        <v>0.3</v>
      </c>
      <c r="S666" s="223">
        <f>'PO analyseblad'!Q659</f>
        <v>0</v>
      </c>
      <c r="T666" s="224"/>
      <c r="U666" s="225">
        <f>'PO analyseblad'!R659</f>
        <v>0</v>
      </c>
      <c r="V666" s="226" t="b">
        <f>'PO analyseblad'!S659</f>
        <v>0</v>
      </c>
      <c r="W666" s="207"/>
      <c r="X666" s="227">
        <f>Invulblad!L661</f>
        <v>0</v>
      </c>
      <c r="Y666" s="228">
        <f>Invulblad!M661</f>
        <v>0</v>
      </c>
      <c r="Z666" s="229">
        <f>Invulblad!N661</f>
        <v>0</v>
      </c>
      <c r="AA666" s="211"/>
      <c r="AB666" s="212">
        <f>Invulblad!O661</f>
        <v>0</v>
      </c>
    </row>
    <row r="667" spans="2:28" s="85" customFormat="1" ht="12.75" customHeight="1" x14ac:dyDescent="0.25">
      <c r="B667" s="213">
        <f>Invulblad!B662</f>
        <v>658</v>
      </c>
      <c r="C667" s="214">
        <f>Invulblad!C662</f>
        <v>0</v>
      </c>
      <c r="D667" s="214">
        <f>Invulblad!D662</f>
        <v>0</v>
      </c>
      <c r="E667" s="215">
        <f>Invulblad!E662</f>
        <v>0</v>
      </c>
      <c r="F667" s="215">
        <f>Invulblad!F662</f>
        <v>0</v>
      </c>
      <c r="G667" s="215">
        <f>Invulblad!G662</f>
        <v>0</v>
      </c>
      <c r="H667" s="216">
        <f>Invulblad!H662</f>
        <v>0</v>
      </c>
      <c r="I667" s="217">
        <f>Invulblad!I662</f>
        <v>0</v>
      </c>
      <c r="J667" s="198"/>
      <c r="K667" s="218">
        <f>'PO analyseblad'!J660</f>
        <v>0</v>
      </c>
      <c r="L667" s="219" t="b">
        <f>'PO analyseblad'!K660</f>
        <v>0</v>
      </c>
      <c r="M667" s="220">
        <f>'PO analyseblad'!L660</f>
        <v>0.7</v>
      </c>
      <c r="N667" s="221">
        <f>'PO analyseblad'!M660</f>
        <v>0</v>
      </c>
      <c r="O667" s="203"/>
      <c r="P667" s="218">
        <f>'PO analyseblad'!N660</f>
        <v>0</v>
      </c>
      <c r="Q667" s="222" t="b">
        <f>'PO analyseblad'!O660</f>
        <v>0</v>
      </c>
      <c r="R667" s="222">
        <f>'PO analyseblad'!P660</f>
        <v>0.3</v>
      </c>
      <c r="S667" s="223">
        <f>'PO analyseblad'!Q660</f>
        <v>0</v>
      </c>
      <c r="T667" s="224"/>
      <c r="U667" s="225">
        <f>'PO analyseblad'!R660</f>
        <v>0</v>
      </c>
      <c r="V667" s="226" t="b">
        <f>'PO analyseblad'!S660</f>
        <v>0</v>
      </c>
      <c r="W667" s="207"/>
      <c r="X667" s="227">
        <f>Invulblad!L662</f>
        <v>0</v>
      </c>
      <c r="Y667" s="228">
        <f>Invulblad!M662</f>
        <v>0</v>
      </c>
      <c r="Z667" s="229">
        <f>Invulblad!N662</f>
        <v>0</v>
      </c>
      <c r="AA667" s="211"/>
      <c r="AB667" s="212">
        <f>Invulblad!O662</f>
        <v>0</v>
      </c>
    </row>
    <row r="668" spans="2:28" s="85" customFormat="1" ht="12.75" customHeight="1" x14ac:dyDescent="0.25">
      <c r="B668" s="213">
        <f>Invulblad!B663</f>
        <v>659</v>
      </c>
      <c r="C668" s="214">
        <f>Invulblad!C663</f>
        <v>0</v>
      </c>
      <c r="D668" s="214">
        <f>Invulblad!D663</f>
        <v>0</v>
      </c>
      <c r="E668" s="215">
        <f>Invulblad!E663</f>
        <v>0</v>
      </c>
      <c r="F668" s="215">
        <f>Invulblad!F663</f>
        <v>0</v>
      </c>
      <c r="G668" s="215">
        <f>Invulblad!G663</f>
        <v>0</v>
      </c>
      <c r="H668" s="216">
        <f>Invulblad!H663</f>
        <v>0</v>
      </c>
      <c r="I668" s="217">
        <f>Invulblad!I663</f>
        <v>0</v>
      </c>
      <c r="J668" s="198"/>
      <c r="K668" s="218">
        <f>'PO analyseblad'!J661</f>
        <v>0</v>
      </c>
      <c r="L668" s="219" t="b">
        <f>'PO analyseblad'!K661</f>
        <v>0</v>
      </c>
      <c r="M668" s="220">
        <f>'PO analyseblad'!L661</f>
        <v>0.7</v>
      </c>
      <c r="N668" s="221">
        <f>'PO analyseblad'!M661</f>
        <v>0</v>
      </c>
      <c r="O668" s="203"/>
      <c r="P668" s="218">
        <f>'PO analyseblad'!N661</f>
        <v>0</v>
      </c>
      <c r="Q668" s="222" t="b">
        <f>'PO analyseblad'!O661</f>
        <v>0</v>
      </c>
      <c r="R668" s="222">
        <f>'PO analyseblad'!P661</f>
        <v>0.3</v>
      </c>
      <c r="S668" s="223">
        <f>'PO analyseblad'!Q661</f>
        <v>0</v>
      </c>
      <c r="T668" s="224"/>
      <c r="U668" s="225">
        <f>'PO analyseblad'!R661</f>
        <v>0</v>
      </c>
      <c r="V668" s="226" t="b">
        <f>'PO analyseblad'!S661</f>
        <v>0</v>
      </c>
      <c r="W668" s="207"/>
      <c r="X668" s="227">
        <f>Invulblad!L663</f>
        <v>0</v>
      </c>
      <c r="Y668" s="228">
        <f>Invulblad!M663</f>
        <v>0</v>
      </c>
      <c r="Z668" s="229">
        <f>Invulblad!N663</f>
        <v>0</v>
      </c>
      <c r="AA668" s="211"/>
      <c r="AB668" s="212">
        <f>Invulblad!O663</f>
        <v>0</v>
      </c>
    </row>
    <row r="669" spans="2:28" s="85" customFormat="1" ht="12.75" customHeight="1" x14ac:dyDescent="0.25">
      <c r="B669" s="213">
        <f>Invulblad!B664</f>
        <v>660</v>
      </c>
      <c r="C669" s="214">
        <f>Invulblad!C664</f>
        <v>0</v>
      </c>
      <c r="D669" s="214">
        <f>Invulblad!D664</f>
        <v>0</v>
      </c>
      <c r="E669" s="215">
        <f>Invulblad!E664</f>
        <v>0</v>
      </c>
      <c r="F669" s="215">
        <f>Invulblad!F664</f>
        <v>0</v>
      </c>
      <c r="G669" s="215">
        <f>Invulblad!G664</f>
        <v>0</v>
      </c>
      <c r="H669" s="216">
        <f>Invulblad!H664</f>
        <v>0</v>
      </c>
      <c r="I669" s="217">
        <f>Invulblad!I664</f>
        <v>0</v>
      </c>
      <c r="J669" s="198"/>
      <c r="K669" s="218">
        <f>'PO analyseblad'!J662</f>
        <v>0</v>
      </c>
      <c r="L669" s="219" t="b">
        <f>'PO analyseblad'!K662</f>
        <v>0</v>
      </c>
      <c r="M669" s="220">
        <f>'PO analyseblad'!L662</f>
        <v>0.7</v>
      </c>
      <c r="N669" s="221">
        <f>'PO analyseblad'!M662</f>
        <v>0</v>
      </c>
      <c r="O669" s="203"/>
      <c r="P669" s="218">
        <f>'PO analyseblad'!N662</f>
        <v>0</v>
      </c>
      <c r="Q669" s="222" t="b">
        <f>'PO analyseblad'!O662</f>
        <v>0</v>
      </c>
      <c r="R669" s="222">
        <f>'PO analyseblad'!P662</f>
        <v>0.3</v>
      </c>
      <c r="S669" s="223">
        <f>'PO analyseblad'!Q662</f>
        <v>0</v>
      </c>
      <c r="T669" s="224"/>
      <c r="U669" s="225">
        <f>'PO analyseblad'!R662</f>
        <v>0</v>
      </c>
      <c r="V669" s="226" t="b">
        <f>'PO analyseblad'!S662</f>
        <v>0</v>
      </c>
      <c r="W669" s="207"/>
      <c r="X669" s="227">
        <f>Invulblad!L664</f>
        <v>0</v>
      </c>
      <c r="Y669" s="228">
        <f>Invulblad!M664</f>
        <v>0</v>
      </c>
      <c r="Z669" s="229">
        <f>Invulblad!N664</f>
        <v>0</v>
      </c>
      <c r="AA669" s="211"/>
      <c r="AB669" s="212">
        <f>Invulblad!O664</f>
        <v>0</v>
      </c>
    </row>
    <row r="670" spans="2:28" s="85" customFormat="1" ht="12.75" customHeight="1" x14ac:dyDescent="0.25">
      <c r="B670" s="213">
        <f>Invulblad!B665</f>
        <v>661</v>
      </c>
      <c r="C670" s="214">
        <f>Invulblad!C665</f>
        <v>0</v>
      </c>
      <c r="D670" s="214">
        <f>Invulblad!D665</f>
        <v>0</v>
      </c>
      <c r="E670" s="215">
        <f>Invulblad!E665</f>
        <v>0</v>
      </c>
      <c r="F670" s="215">
        <f>Invulblad!F665</f>
        <v>0</v>
      </c>
      <c r="G670" s="215">
        <f>Invulblad!G665</f>
        <v>0</v>
      </c>
      <c r="H670" s="216">
        <f>Invulblad!H665</f>
        <v>0</v>
      </c>
      <c r="I670" s="217">
        <f>Invulblad!I665</f>
        <v>0</v>
      </c>
      <c r="J670" s="198"/>
      <c r="K670" s="218">
        <f>'PO analyseblad'!J663</f>
        <v>0</v>
      </c>
      <c r="L670" s="219" t="b">
        <f>'PO analyseblad'!K663</f>
        <v>0</v>
      </c>
      <c r="M670" s="220">
        <f>'PO analyseblad'!L663</f>
        <v>0.7</v>
      </c>
      <c r="N670" s="221">
        <f>'PO analyseblad'!M663</f>
        <v>0</v>
      </c>
      <c r="O670" s="203"/>
      <c r="P670" s="218">
        <f>'PO analyseblad'!N663</f>
        <v>0</v>
      </c>
      <c r="Q670" s="222" t="b">
        <f>'PO analyseblad'!O663</f>
        <v>0</v>
      </c>
      <c r="R670" s="222">
        <f>'PO analyseblad'!P663</f>
        <v>0.3</v>
      </c>
      <c r="S670" s="223">
        <f>'PO analyseblad'!Q663</f>
        <v>0</v>
      </c>
      <c r="T670" s="224"/>
      <c r="U670" s="225">
        <f>'PO analyseblad'!R663</f>
        <v>0</v>
      </c>
      <c r="V670" s="226" t="b">
        <f>'PO analyseblad'!S663</f>
        <v>0</v>
      </c>
      <c r="W670" s="207"/>
      <c r="X670" s="227">
        <f>Invulblad!L665</f>
        <v>0</v>
      </c>
      <c r="Y670" s="228">
        <f>Invulblad!M665</f>
        <v>0</v>
      </c>
      <c r="Z670" s="229">
        <f>Invulblad!N665</f>
        <v>0</v>
      </c>
      <c r="AA670" s="211"/>
      <c r="AB670" s="212">
        <f>Invulblad!O665</f>
        <v>0</v>
      </c>
    </row>
    <row r="671" spans="2:28" s="85" customFormat="1" ht="12.75" customHeight="1" x14ac:dyDescent="0.25">
      <c r="B671" s="213">
        <f>Invulblad!B666</f>
        <v>662</v>
      </c>
      <c r="C671" s="214">
        <f>Invulblad!C666</f>
        <v>0</v>
      </c>
      <c r="D671" s="214">
        <f>Invulblad!D666</f>
        <v>0</v>
      </c>
      <c r="E671" s="215">
        <f>Invulblad!E666</f>
        <v>0</v>
      </c>
      <c r="F671" s="215">
        <f>Invulblad!F666</f>
        <v>0</v>
      </c>
      <c r="G671" s="215">
        <f>Invulblad!G666</f>
        <v>0</v>
      </c>
      <c r="H671" s="216">
        <f>Invulblad!H666</f>
        <v>0</v>
      </c>
      <c r="I671" s="217">
        <f>Invulblad!I666</f>
        <v>0</v>
      </c>
      <c r="J671" s="198"/>
      <c r="K671" s="218">
        <f>'PO analyseblad'!J664</f>
        <v>0</v>
      </c>
      <c r="L671" s="219" t="b">
        <f>'PO analyseblad'!K664</f>
        <v>0</v>
      </c>
      <c r="M671" s="220">
        <f>'PO analyseblad'!L664</f>
        <v>0.7</v>
      </c>
      <c r="N671" s="221">
        <f>'PO analyseblad'!M664</f>
        <v>0</v>
      </c>
      <c r="O671" s="203"/>
      <c r="P671" s="218">
        <f>'PO analyseblad'!N664</f>
        <v>0</v>
      </c>
      <c r="Q671" s="222" t="b">
        <f>'PO analyseblad'!O664</f>
        <v>0</v>
      </c>
      <c r="R671" s="222">
        <f>'PO analyseblad'!P664</f>
        <v>0.3</v>
      </c>
      <c r="S671" s="223">
        <f>'PO analyseblad'!Q664</f>
        <v>0</v>
      </c>
      <c r="T671" s="224"/>
      <c r="U671" s="225">
        <f>'PO analyseblad'!R664</f>
        <v>0</v>
      </c>
      <c r="V671" s="226" t="b">
        <f>'PO analyseblad'!S664</f>
        <v>0</v>
      </c>
      <c r="W671" s="207"/>
      <c r="X671" s="227">
        <f>Invulblad!L666</f>
        <v>0</v>
      </c>
      <c r="Y671" s="228">
        <f>Invulblad!M666</f>
        <v>0</v>
      </c>
      <c r="Z671" s="229">
        <f>Invulblad!N666</f>
        <v>0</v>
      </c>
      <c r="AA671" s="211"/>
      <c r="AB671" s="212">
        <f>Invulblad!O666</f>
        <v>0</v>
      </c>
    </row>
    <row r="672" spans="2:28" s="85" customFormat="1" ht="12.75" customHeight="1" x14ac:dyDescent="0.25">
      <c r="B672" s="213">
        <f>Invulblad!B667</f>
        <v>663</v>
      </c>
      <c r="C672" s="214">
        <f>Invulblad!C667</f>
        <v>0</v>
      </c>
      <c r="D672" s="214">
        <f>Invulblad!D667</f>
        <v>0</v>
      </c>
      <c r="E672" s="215">
        <f>Invulblad!E667</f>
        <v>0</v>
      </c>
      <c r="F672" s="215">
        <f>Invulblad!F667</f>
        <v>0</v>
      </c>
      <c r="G672" s="215">
        <f>Invulblad!G667</f>
        <v>0</v>
      </c>
      <c r="H672" s="216">
        <f>Invulblad!H667</f>
        <v>0</v>
      </c>
      <c r="I672" s="217">
        <f>Invulblad!I667</f>
        <v>0</v>
      </c>
      <c r="J672" s="198"/>
      <c r="K672" s="218">
        <f>'PO analyseblad'!J665</f>
        <v>0</v>
      </c>
      <c r="L672" s="219" t="b">
        <f>'PO analyseblad'!K665</f>
        <v>0</v>
      </c>
      <c r="M672" s="220">
        <f>'PO analyseblad'!L665</f>
        <v>0.7</v>
      </c>
      <c r="N672" s="221">
        <f>'PO analyseblad'!M665</f>
        <v>0</v>
      </c>
      <c r="O672" s="203"/>
      <c r="P672" s="218">
        <f>'PO analyseblad'!N665</f>
        <v>0</v>
      </c>
      <c r="Q672" s="222" t="b">
        <f>'PO analyseblad'!O665</f>
        <v>0</v>
      </c>
      <c r="R672" s="222">
        <f>'PO analyseblad'!P665</f>
        <v>0.3</v>
      </c>
      <c r="S672" s="223">
        <f>'PO analyseblad'!Q665</f>
        <v>0</v>
      </c>
      <c r="T672" s="224"/>
      <c r="U672" s="225">
        <f>'PO analyseblad'!R665</f>
        <v>0</v>
      </c>
      <c r="V672" s="226" t="b">
        <f>'PO analyseblad'!S665</f>
        <v>0</v>
      </c>
      <c r="W672" s="207"/>
      <c r="X672" s="227">
        <f>Invulblad!L667</f>
        <v>0</v>
      </c>
      <c r="Y672" s="228">
        <f>Invulblad!M667</f>
        <v>0</v>
      </c>
      <c r="Z672" s="229">
        <f>Invulblad!N667</f>
        <v>0</v>
      </c>
      <c r="AA672" s="211"/>
      <c r="AB672" s="212">
        <f>Invulblad!O667</f>
        <v>0</v>
      </c>
    </row>
    <row r="673" spans="2:28" s="85" customFormat="1" ht="12.75" customHeight="1" x14ac:dyDescent="0.25">
      <c r="B673" s="213">
        <f>Invulblad!B668</f>
        <v>664</v>
      </c>
      <c r="C673" s="214">
        <f>Invulblad!C668</f>
        <v>0</v>
      </c>
      <c r="D673" s="214">
        <f>Invulblad!D668</f>
        <v>0</v>
      </c>
      <c r="E673" s="215">
        <f>Invulblad!E668</f>
        <v>0</v>
      </c>
      <c r="F673" s="215">
        <f>Invulblad!F668</f>
        <v>0</v>
      </c>
      <c r="G673" s="215">
        <f>Invulblad!G668</f>
        <v>0</v>
      </c>
      <c r="H673" s="216">
        <f>Invulblad!H668</f>
        <v>0</v>
      </c>
      <c r="I673" s="217">
        <f>Invulblad!I668</f>
        <v>0</v>
      </c>
      <c r="J673" s="198"/>
      <c r="K673" s="218">
        <f>'PO analyseblad'!J666</f>
        <v>0</v>
      </c>
      <c r="L673" s="219" t="b">
        <f>'PO analyseblad'!K666</f>
        <v>0</v>
      </c>
      <c r="M673" s="220">
        <f>'PO analyseblad'!L666</f>
        <v>0.7</v>
      </c>
      <c r="N673" s="221">
        <f>'PO analyseblad'!M666</f>
        <v>0</v>
      </c>
      <c r="O673" s="203"/>
      <c r="P673" s="218">
        <f>'PO analyseblad'!N666</f>
        <v>0</v>
      </c>
      <c r="Q673" s="222" t="b">
        <f>'PO analyseblad'!O666</f>
        <v>0</v>
      </c>
      <c r="R673" s="222">
        <f>'PO analyseblad'!P666</f>
        <v>0.3</v>
      </c>
      <c r="S673" s="223">
        <f>'PO analyseblad'!Q666</f>
        <v>0</v>
      </c>
      <c r="T673" s="224"/>
      <c r="U673" s="225">
        <f>'PO analyseblad'!R666</f>
        <v>0</v>
      </c>
      <c r="V673" s="226" t="b">
        <f>'PO analyseblad'!S666</f>
        <v>0</v>
      </c>
      <c r="W673" s="207"/>
      <c r="X673" s="227">
        <f>Invulblad!L668</f>
        <v>0</v>
      </c>
      <c r="Y673" s="228">
        <f>Invulblad!M668</f>
        <v>0</v>
      </c>
      <c r="Z673" s="229">
        <f>Invulblad!N668</f>
        <v>0</v>
      </c>
      <c r="AA673" s="211"/>
      <c r="AB673" s="212">
        <f>Invulblad!O668</f>
        <v>0</v>
      </c>
    </row>
    <row r="674" spans="2:28" s="85" customFormat="1" ht="12.75" customHeight="1" x14ac:dyDescent="0.25">
      <c r="B674" s="213">
        <f>Invulblad!B669</f>
        <v>665</v>
      </c>
      <c r="C674" s="214">
        <f>Invulblad!C669</f>
        <v>0</v>
      </c>
      <c r="D674" s="214">
        <f>Invulblad!D669</f>
        <v>0</v>
      </c>
      <c r="E674" s="215">
        <f>Invulblad!E669</f>
        <v>0</v>
      </c>
      <c r="F674" s="215">
        <f>Invulblad!F669</f>
        <v>0</v>
      </c>
      <c r="G674" s="215">
        <f>Invulblad!G669</f>
        <v>0</v>
      </c>
      <c r="H674" s="216">
        <f>Invulblad!H669</f>
        <v>0</v>
      </c>
      <c r="I674" s="217">
        <f>Invulblad!I669</f>
        <v>0</v>
      </c>
      <c r="J674" s="198"/>
      <c r="K674" s="218">
        <f>'PO analyseblad'!J667</f>
        <v>0</v>
      </c>
      <c r="L674" s="219" t="b">
        <f>'PO analyseblad'!K667</f>
        <v>0</v>
      </c>
      <c r="M674" s="220">
        <f>'PO analyseblad'!L667</f>
        <v>0.7</v>
      </c>
      <c r="N674" s="221">
        <f>'PO analyseblad'!M667</f>
        <v>0</v>
      </c>
      <c r="O674" s="203"/>
      <c r="P674" s="218">
        <f>'PO analyseblad'!N667</f>
        <v>0</v>
      </c>
      <c r="Q674" s="222" t="b">
        <f>'PO analyseblad'!O667</f>
        <v>0</v>
      </c>
      <c r="R674" s="222">
        <f>'PO analyseblad'!P667</f>
        <v>0.3</v>
      </c>
      <c r="S674" s="223">
        <f>'PO analyseblad'!Q667</f>
        <v>0</v>
      </c>
      <c r="T674" s="224"/>
      <c r="U674" s="225">
        <f>'PO analyseblad'!R667</f>
        <v>0</v>
      </c>
      <c r="V674" s="226" t="b">
        <f>'PO analyseblad'!S667</f>
        <v>0</v>
      </c>
      <c r="W674" s="207"/>
      <c r="X674" s="227">
        <f>Invulblad!L669</f>
        <v>0</v>
      </c>
      <c r="Y674" s="228">
        <f>Invulblad!M669</f>
        <v>0</v>
      </c>
      <c r="Z674" s="229">
        <f>Invulblad!N669</f>
        <v>0</v>
      </c>
      <c r="AA674" s="211"/>
      <c r="AB674" s="212">
        <f>Invulblad!O669</f>
        <v>0</v>
      </c>
    </row>
    <row r="675" spans="2:28" s="85" customFormat="1" ht="12.75" customHeight="1" x14ac:dyDescent="0.25">
      <c r="B675" s="213">
        <f>Invulblad!B670</f>
        <v>666</v>
      </c>
      <c r="C675" s="214">
        <f>Invulblad!C670</f>
        <v>0</v>
      </c>
      <c r="D675" s="214">
        <f>Invulblad!D670</f>
        <v>0</v>
      </c>
      <c r="E675" s="215">
        <f>Invulblad!E670</f>
        <v>0</v>
      </c>
      <c r="F675" s="215">
        <f>Invulblad!F670</f>
        <v>0</v>
      </c>
      <c r="G675" s="215">
        <f>Invulblad!G670</f>
        <v>0</v>
      </c>
      <c r="H675" s="216">
        <f>Invulblad!H670</f>
        <v>0</v>
      </c>
      <c r="I675" s="217">
        <f>Invulblad!I670</f>
        <v>0</v>
      </c>
      <c r="J675" s="198"/>
      <c r="K675" s="218">
        <f>'PO analyseblad'!J668</f>
        <v>0</v>
      </c>
      <c r="L675" s="219" t="b">
        <f>'PO analyseblad'!K668</f>
        <v>0</v>
      </c>
      <c r="M675" s="220">
        <f>'PO analyseblad'!L668</f>
        <v>0.7</v>
      </c>
      <c r="N675" s="221">
        <f>'PO analyseblad'!M668</f>
        <v>0</v>
      </c>
      <c r="O675" s="203"/>
      <c r="P675" s="218">
        <f>'PO analyseblad'!N668</f>
        <v>0</v>
      </c>
      <c r="Q675" s="222" t="b">
        <f>'PO analyseblad'!O668</f>
        <v>0</v>
      </c>
      <c r="R675" s="222">
        <f>'PO analyseblad'!P668</f>
        <v>0.3</v>
      </c>
      <c r="S675" s="223">
        <f>'PO analyseblad'!Q668</f>
        <v>0</v>
      </c>
      <c r="T675" s="224"/>
      <c r="U675" s="225">
        <f>'PO analyseblad'!R668</f>
        <v>0</v>
      </c>
      <c r="V675" s="226" t="b">
        <f>'PO analyseblad'!S668</f>
        <v>0</v>
      </c>
      <c r="W675" s="207"/>
      <c r="X675" s="227">
        <f>Invulblad!L670</f>
        <v>0</v>
      </c>
      <c r="Y675" s="228">
        <f>Invulblad!M670</f>
        <v>0</v>
      </c>
      <c r="Z675" s="229">
        <f>Invulblad!N670</f>
        <v>0</v>
      </c>
      <c r="AA675" s="211"/>
      <c r="AB675" s="212">
        <f>Invulblad!O670</f>
        <v>0</v>
      </c>
    </row>
    <row r="676" spans="2:28" s="85" customFormat="1" ht="12.75" customHeight="1" x14ac:dyDescent="0.25">
      <c r="B676" s="213">
        <f>Invulblad!B671</f>
        <v>667</v>
      </c>
      <c r="C676" s="214">
        <f>Invulblad!C671</f>
        <v>0</v>
      </c>
      <c r="D676" s="214">
        <f>Invulblad!D671</f>
        <v>0</v>
      </c>
      <c r="E676" s="215">
        <f>Invulblad!E671</f>
        <v>0</v>
      </c>
      <c r="F676" s="215">
        <f>Invulblad!F671</f>
        <v>0</v>
      </c>
      <c r="G676" s="215">
        <f>Invulblad!G671</f>
        <v>0</v>
      </c>
      <c r="H676" s="216">
        <f>Invulblad!H671</f>
        <v>0</v>
      </c>
      <c r="I676" s="217">
        <f>Invulblad!I671</f>
        <v>0</v>
      </c>
      <c r="J676" s="198"/>
      <c r="K676" s="218">
        <f>'PO analyseblad'!J669</f>
        <v>0</v>
      </c>
      <c r="L676" s="219" t="b">
        <f>'PO analyseblad'!K669</f>
        <v>0</v>
      </c>
      <c r="M676" s="220">
        <f>'PO analyseblad'!L669</f>
        <v>0.7</v>
      </c>
      <c r="N676" s="221">
        <f>'PO analyseblad'!M669</f>
        <v>0</v>
      </c>
      <c r="O676" s="203"/>
      <c r="P676" s="218">
        <f>'PO analyseblad'!N669</f>
        <v>0</v>
      </c>
      <c r="Q676" s="222" t="b">
        <f>'PO analyseblad'!O669</f>
        <v>0</v>
      </c>
      <c r="R676" s="222">
        <f>'PO analyseblad'!P669</f>
        <v>0.3</v>
      </c>
      <c r="S676" s="223">
        <f>'PO analyseblad'!Q669</f>
        <v>0</v>
      </c>
      <c r="T676" s="224"/>
      <c r="U676" s="225">
        <f>'PO analyseblad'!R669</f>
        <v>0</v>
      </c>
      <c r="V676" s="226" t="b">
        <f>'PO analyseblad'!S669</f>
        <v>0</v>
      </c>
      <c r="W676" s="207"/>
      <c r="X676" s="227">
        <f>Invulblad!L671</f>
        <v>0</v>
      </c>
      <c r="Y676" s="228">
        <f>Invulblad!M671</f>
        <v>0</v>
      </c>
      <c r="Z676" s="229">
        <f>Invulblad!N671</f>
        <v>0</v>
      </c>
      <c r="AA676" s="211"/>
      <c r="AB676" s="212">
        <f>Invulblad!O671</f>
        <v>0</v>
      </c>
    </row>
    <row r="677" spans="2:28" s="85" customFormat="1" ht="12.75" customHeight="1" x14ac:dyDescent="0.25">
      <c r="B677" s="213">
        <f>Invulblad!B672</f>
        <v>668</v>
      </c>
      <c r="C677" s="214">
        <f>Invulblad!C672</f>
        <v>0</v>
      </c>
      <c r="D677" s="214">
        <f>Invulblad!D672</f>
        <v>0</v>
      </c>
      <c r="E677" s="215">
        <f>Invulblad!E672</f>
        <v>0</v>
      </c>
      <c r="F677" s="215">
        <f>Invulblad!F672</f>
        <v>0</v>
      </c>
      <c r="G677" s="215">
        <f>Invulblad!G672</f>
        <v>0</v>
      </c>
      <c r="H677" s="216">
        <f>Invulblad!H672</f>
        <v>0</v>
      </c>
      <c r="I677" s="217">
        <f>Invulblad!I672</f>
        <v>0</v>
      </c>
      <c r="J677" s="198"/>
      <c r="K677" s="218">
        <f>'PO analyseblad'!J670</f>
        <v>0</v>
      </c>
      <c r="L677" s="219" t="b">
        <f>'PO analyseblad'!K670</f>
        <v>0</v>
      </c>
      <c r="M677" s="220">
        <f>'PO analyseblad'!L670</f>
        <v>0.7</v>
      </c>
      <c r="N677" s="221">
        <f>'PO analyseblad'!M670</f>
        <v>0</v>
      </c>
      <c r="O677" s="203"/>
      <c r="P677" s="218">
        <f>'PO analyseblad'!N670</f>
        <v>0</v>
      </c>
      <c r="Q677" s="222" t="b">
        <f>'PO analyseblad'!O670</f>
        <v>0</v>
      </c>
      <c r="R677" s="222">
        <f>'PO analyseblad'!P670</f>
        <v>0.3</v>
      </c>
      <c r="S677" s="223">
        <f>'PO analyseblad'!Q670</f>
        <v>0</v>
      </c>
      <c r="T677" s="224"/>
      <c r="U677" s="225">
        <f>'PO analyseblad'!R670</f>
        <v>0</v>
      </c>
      <c r="V677" s="226" t="b">
        <f>'PO analyseblad'!S670</f>
        <v>0</v>
      </c>
      <c r="W677" s="207"/>
      <c r="X677" s="227">
        <f>Invulblad!L672</f>
        <v>0</v>
      </c>
      <c r="Y677" s="228">
        <f>Invulblad!M672</f>
        <v>0</v>
      </c>
      <c r="Z677" s="229">
        <f>Invulblad!N672</f>
        <v>0</v>
      </c>
      <c r="AA677" s="211"/>
      <c r="AB677" s="212">
        <f>Invulblad!O672</f>
        <v>0</v>
      </c>
    </row>
    <row r="678" spans="2:28" s="85" customFormat="1" ht="12.75" customHeight="1" x14ac:dyDescent="0.25">
      <c r="B678" s="213">
        <f>Invulblad!B673</f>
        <v>669</v>
      </c>
      <c r="C678" s="214">
        <f>Invulblad!C673</f>
        <v>0</v>
      </c>
      <c r="D678" s="214">
        <f>Invulblad!D673</f>
        <v>0</v>
      </c>
      <c r="E678" s="215">
        <f>Invulblad!E673</f>
        <v>0</v>
      </c>
      <c r="F678" s="215">
        <f>Invulblad!F673</f>
        <v>0</v>
      </c>
      <c r="G678" s="215">
        <f>Invulblad!G673</f>
        <v>0</v>
      </c>
      <c r="H678" s="216">
        <f>Invulblad!H673</f>
        <v>0</v>
      </c>
      <c r="I678" s="217">
        <f>Invulblad!I673</f>
        <v>0</v>
      </c>
      <c r="J678" s="198"/>
      <c r="K678" s="218">
        <f>'PO analyseblad'!J671</f>
        <v>0</v>
      </c>
      <c r="L678" s="219" t="b">
        <f>'PO analyseblad'!K671</f>
        <v>0</v>
      </c>
      <c r="M678" s="220">
        <f>'PO analyseblad'!L671</f>
        <v>0.7</v>
      </c>
      <c r="N678" s="221">
        <f>'PO analyseblad'!M671</f>
        <v>0</v>
      </c>
      <c r="O678" s="203"/>
      <c r="P678" s="218">
        <f>'PO analyseblad'!N671</f>
        <v>0</v>
      </c>
      <c r="Q678" s="222" t="b">
        <f>'PO analyseblad'!O671</f>
        <v>0</v>
      </c>
      <c r="R678" s="222">
        <f>'PO analyseblad'!P671</f>
        <v>0.3</v>
      </c>
      <c r="S678" s="223">
        <f>'PO analyseblad'!Q671</f>
        <v>0</v>
      </c>
      <c r="T678" s="224"/>
      <c r="U678" s="225">
        <f>'PO analyseblad'!R671</f>
        <v>0</v>
      </c>
      <c r="V678" s="226" t="b">
        <f>'PO analyseblad'!S671</f>
        <v>0</v>
      </c>
      <c r="W678" s="207"/>
      <c r="X678" s="227">
        <f>Invulblad!L673</f>
        <v>0</v>
      </c>
      <c r="Y678" s="228">
        <f>Invulblad!M673</f>
        <v>0</v>
      </c>
      <c r="Z678" s="229">
        <f>Invulblad!N673</f>
        <v>0</v>
      </c>
      <c r="AA678" s="211"/>
      <c r="AB678" s="212">
        <f>Invulblad!O673</f>
        <v>0</v>
      </c>
    </row>
    <row r="679" spans="2:28" s="85" customFormat="1" ht="12.75" customHeight="1" x14ac:dyDescent="0.25">
      <c r="B679" s="213">
        <f>Invulblad!B674</f>
        <v>670</v>
      </c>
      <c r="C679" s="214">
        <f>Invulblad!C674</f>
        <v>0</v>
      </c>
      <c r="D679" s="214">
        <f>Invulblad!D674</f>
        <v>0</v>
      </c>
      <c r="E679" s="215">
        <f>Invulblad!E674</f>
        <v>0</v>
      </c>
      <c r="F679" s="215">
        <f>Invulblad!F674</f>
        <v>0</v>
      </c>
      <c r="G679" s="215">
        <f>Invulblad!G674</f>
        <v>0</v>
      </c>
      <c r="H679" s="216">
        <f>Invulblad!H674</f>
        <v>0</v>
      </c>
      <c r="I679" s="217">
        <f>Invulblad!I674</f>
        <v>0</v>
      </c>
      <c r="J679" s="198"/>
      <c r="K679" s="218">
        <f>'PO analyseblad'!J672</f>
        <v>0</v>
      </c>
      <c r="L679" s="219" t="b">
        <f>'PO analyseblad'!K672</f>
        <v>0</v>
      </c>
      <c r="M679" s="220">
        <f>'PO analyseblad'!L672</f>
        <v>0.7</v>
      </c>
      <c r="N679" s="221">
        <f>'PO analyseblad'!M672</f>
        <v>0</v>
      </c>
      <c r="O679" s="203"/>
      <c r="P679" s="218">
        <f>'PO analyseblad'!N672</f>
        <v>0</v>
      </c>
      <c r="Q679" s="222" t="b">
        <f>'PO analyseblad'!O672</f>
        <v>0</v>
      </c>
      <c r="R679" s="222">
        <f>'PO analyseblad'!P672</f>
        <v>0.3</v>
      </c>
      <c r="S679" s="223">
        <f>'PO analyseblad'!Q672</f>
        <v>0</v>
      </c>
      <c r="T679" s="224"/>
      <c r="U679" s="225">
        <f>'PO analyseblad'!R672</f>
        <v>0</v>
      </c>
      <c r="V679" s="226" t="b">
        <f>'PO analyseblad'!S672</f>
        <v>0</v>
      </c>
      <c r="W679" s="207"/>
      <c r="X679" s="227">
        <f>Invulblad!L674</f>
        <v>0</v>
      </c>
      <c r="Y679" s="228">
        <f>Invulblad!M674</f>
        <v>0</v>
      </c>
      <c r="Z679" s="229">
        <f>Invulblad!N674</f>
        <v>0</v>
      </c>
      <c r="AA679" s="211"/>
      <c r="AB679" s="212">
        <f>Invulblad!O674</f>
        <v>0</v>
      </c>
    </row>
    <row r="680" spans="2:28" s="85" customFormat="1" ht="12.75" customHeight="1" x14ac:dyDescent="0.25">
      <c r="B680" s="213">
        <f>Invulblad!B675</f>
        <v>671</v>
      </c>
      <c r="C680" s="214">
        <f>Invulblad!C675</f>
        <v>0</v>
      </c>
      <c r="D680" s="214">
        <f>Invulblad!D675</f>
        <v>0</v>
      </c>
      <c r="E680" s="215">
        <f>Invulblad!E675</f>
        <v>0</v>
      </c>
      <c r="F680" s="215">
        <f>Invulblad!F675</f>
        <v>0</v>
      </c>
      <c r="G680" s="215">
        <f>Invulblad!G675</f>
        <v>0</v>
      </c>
      <c r="H680" s="216">
        <f>Invulblad!H675</f>
        <v>0</v>
      </c>
      <c r="I680" s="217">
        <f>Invulblad!I675</f>
        <v>0</v>
      </c>
      <c r="J680" s="198"/>
      <c r="K680" s="218">
        <f>'PO analyseblad'!J673</f>
        <v>0</v>
      </c>
      <c r="L680" s="219" t="b">
        <f>'PO analyseblad'!K673</f>
        <v>0</v>
      </c>
      <c r="M680" s="220">
        <f>'PO analyseblad'!L673</f>
        <v>0.7</v>
      </c>
      <c r="N680" s="221">
        <f>'PO analyseblad'!M673</f>
        <v>0</v>
      </c>
      <c r="O680" s="203"/>
      <c r="P680" s="218">
        <f>'PO analyseblad'!N673</f>
        <v>0</v>
      </c>
      <c r="Q680" s="222" t="b">
        <f>'PO analyseblad'!O673</f>
        <v>0</v>
      </c>
      <c r="R680" s="222">
        <f>'PO analyseblad'!P673</f>
        <v>0.3</v>
      </c>
      <c r="S680" s="223">
        <f>'PO analyseblad'!Q673</f>
        <v>0</v>
      </c>
      <c r="T680" s="224"/>
      <c r="U680" s="225">
        <f>'PO analyseblad'!R673</f>
        <v>0</v>
      </c>
      <c r="V680" s="226" t="b">
        <f>'PO analyseblad'!S673</f>
        <v>0</v>
      </c>
      <c r="W680" s="207"/>
      <c r="X680" s="227">
        <f>Invulblad!L675</f>
        <v>0</v>
      </c>
      <c r="Y680" s="228">
        <f>Invulblad!M675</f>
        <v>0</v>
      </c>
      <c r="Z680" s="229">
        <f>Invulblad!N675</f>
        <v>0</v>
      </c>
      <c r="AA680" s="211"/>
      <c r="AB680" s="212">
        <f>Invulblad!O675</f>
        <v>0</v>
      </c>
    </row>
    <row r="681" spans="2:28" s="85" customFormat="1" ht="12.75" customHeight="1" x14ac:dyDescent="0.25">
      <c r="B681" s="213">
        <f>Invulblad!B676</f>
        <v>672</v>
      </c>
      <c r="C681" s="214">
        <f>Invulblad!C676</f>
        <v>0</v>
      </c>
      <c r="D681" s="214">
        <f>Invulblad!D676</f>
        <v>0</v>
      </c>
      <c r="E681" s="215">
        <f>Invulblad!E676</f>
        <v>0</v>
      </c>
      <c r="F681" s="215">
        <f>Invulblad!F676</f>
        <v>0</v>
      </c>
      <c r="G681" s="215">
        <f>Invulblad!G676</f>
        <v>0</v>
      </c>
      <c r="H681" s="216">
        <f>Invulblad!H676</f>
        <v>0</v>
      </c>
      <c r="I681" s="217">
        <f>Invulblad!I676</f>
        <v>0</v>
      </c>
      <c r="J681" s="198"/>
      <c r="K681" s="218">
        <f>'PO analyseblad'!J674</f>
        <v>0</v>
      </c>
      <c r="L681" s="219" t="b">
        <f>'PO analyseblad'!K674</f>
        <v>0</v>
      </c>
      <c r="M681" s="220">
        <f>'PO analyseblad'!L674</f>
        <v>0.7</v>
      </c>
      <c r="N681" s="221">
        <f>'PO analyseblad'!M674</f>
        <v>0</v>
      </c>
      <c r="O681" s="203"/>
      <c r="P681" s="218">
        <f>'PO analyseblad'!N674</f>
        <v>0</v>
      </c>
      <c r="Q681" s="222" t="b">
        <f>'PO analyseblad'!O674</f>
        <v>0</v>
      </c>
      <c r="R681" s="222">
        <f>'PO analyseblad'!P674</f>
        <v>0.3</v>
      </c>
      <c r="S681" s="223">
        <f>'PO analyseblad'!Q674</f>
        <v>0</v>
      </c>
      <c r="T681" s="224"/>
      <c r="U681" s="225">
        <f>'PO analyseblad'!R674</f>
        <v>0</v>
      </c>
      <c r="V681" s="226" t="b">
        <f>'PO analyseblad'!S674</f>
        <v>0</v>
      </c>
      <c r="W681" s="207"/>
      <c r="X681" s="227">
        <f>Invulblad!L676</f>
        <v>0</v>
      </c>
      <c r="Y681" s="228">
        <f>Invulblad!M676</f>
        <v>0</v>
      </c>
      <c r="Z681" s="229">
        <f>Invulblad!N676</f>
        <v>0</v>
      </c>
      <c r="AA681" s="211"/>
      <c r="AB681" s="212">
        <f>Invulblad!O676</f>
        <v>0</v>
      </c>
    </row>
    <row r="682" spans="2:28" s="85" customFormat="1" ht="12.75" customHeight="1" x14ac:dyDescent="0.25">
      <c r="B682" s="213">
        <f>Invulblad!B677</f>
        <v>673</v>
      </c>
      <c r="C682" s="214">
        <f>Invulblad!C677</f>
        <v>0</v>
      </c>
      <c r="D682" s="214">
        <f>Invulblad!D677</f>
        <v>0</v>
      </c>
      <c r="E682" s="215">
        <f>Invulblad!E677</f>
        <v>0</v>
      </c>
      <c r="F682" s="215">
        <f>Invulblad!F677</f>
        <v>0</v>
      </c>
      <c r="G682" s="215">
        <f>Invulblad!G677</f>
        <v>0</v>
      </c>
      <c r="H682" s="216">
        <f>Invulblad!H677</f>
        <v>0</v>
      </c>
      <c r="I682" s="217">
        <f>Invulblad!I677</f>
        <v>0</v>
      </c>
      <c r="J682" s="198"/>
      <c r="K682" s="218">
        <f>'PO analyseblad'!J675</f>
        <v>0</v>
      </c>
      <c r="L682" s="219" t="b">
        <f>'PO analyseblad'!K675</f>
        <v>0</v>
      </c>
      <c r="M682" s="220">
        <f>'PO analyseblad'!L675</f>
        <v>0.7</v>
      </c>
      <c r="N682" s="221">
        <f>'PO analyseblad'!M675</f>
        <v>0</v>
      </c>
      <c r="O682" s="203"/>
      <c r="P682" s="218">
        <f>'PO analyseblad'!N675</f>
        <v>0</v>
      </c>
      <c r="Q682" s="222" t="b">
        <f>'PO analyseblad'!O675</f>
        <v>0</v>
      </c>
      <c r="R682" s="222">
        <f>'PO analyseblad'!P675</f>
        <v>0.3</v>
      </c>
      <c r="S682" s="223">
        <f>'PO analyseblad'!Q675</f>
        <v>0</v>
      </c>
      <c r="T682" s="224"/>
      <c r="U682" s="225">
        <f>'PO analyseblad'!R675</f>
        <v>0</v>
      </c>
      <c r="V682" s="226" t="b">
        <f>'PO analyseblad'!S675</f>
        <v>0</v>
      </c>
      <c r="W682" s="207"/>
      <c r="X682" s="227">
        <f>Invulblad!L677</f>
        <v>0</v>
      </c>
      <c r="Y682" s="228">
        <f>Invulblad!M677</f>
        <v>0</v>
      </c>
      <c r="Z682" s="229">
        <f>Invulblad!N677</f>
        <v>0</v>
      </c>
      <c r="AA682" s="211"/>
      <c r="AB682" s="212">
        <f>Invulblad!O677</f>
        <v>0</v>
      </c>
    </row>
    <row r="683" spans="2:28" s="85" customFormat="1" ht="12.75" customHeight="1" x14ac:dyDescent="0.25">
      <c r="B683" s="213">
        <f>Invulblad!B678</f>
        <v>674</v>
      </c>
      <c r="C683" s="214">
        <f>Invulblad!C678</f>
        <v>0</v>
      </c>
      <c r="D683" s="214">
        <f>Invulblad!D678</f>
        <v>0</v>
      </c>
      <c r="E683" s="215">
        <f>Invulblad!E678</f>
        <v>0</v>
      </c>
      <c r="F683" s="215">
        <f>Invulblad!F678</f>
        <v>0</v>
      </c>
      <c r="G683" s="215">
        <f>Invulblad!G678</f>
        <v>0</v>
      </c>
      <c r="H683" s="216">
        <f>Invulblad!H678</f>
        <v>0</v>
      </c>
      <c r="I683" s="217">
        <f>Invulblad!I678</f>
        <v>0</v>
      </c>
      <c r="J683" s="198"/>
      <c r="K683" s="218">
        <f>'PO analyseblad'!J676</f>
        <v>0</v>
      </c>
      <c r="L683" s="219" t="b">
        <f>'PO analyseblad'!K676</f>
        <v>0</v>
      </c>
      <c r="M683" s="220">
        <f>'PO analyseblad'!L676</f>
        <v>0.7</v>
      </c>
      <c r="N683" s="221">
        <f>'PO analyseblad'!M676</f>
        <v>0</v>
      </c>
      <c r="O683" s="203"/>
      <c r="P683" s="218">
        <f>'PO analyseblad'!N676</f>
        <v>0</v>
      </c>
      <c r="Q683" s="222" t="b">
        <f>'PO analyseblad'!O676</f>
        <v>0</v>
      </c>
      <c r="R683" s="222">
        <f>'PO analyseblad'!P676</f>
        <v>0.3</v>
      </c>
      <c r="S683" s="223">
        <f>'PO analyseblad'!Q676</f>
        <v>0</v>
      </c>
      <c r="T683" s="224"/>
      <c r="U683" s="225">
        <f>'PO analyseblad'!R676</f>
        <v>0</v>
      </c>
      <c r="V683" s="226" t="b">
        <f>'PO analyseblad'!S676</f>
        <v>0</v>
      </c>
      <c r="W683" s="207"/>
      <c r="X683" s="227">
        <f>Invulblad!L678</f>
        <v>0</v>
      </c>
      <c r="Y683" s="228">
        <f>Invulblad!M678</f>
        <v>0</v>
      </c>
      <c r="Z683" s="229">
        <f>Invulblad!N678</f>
        <v>0</v>
      </c>
      <c r="AA683" s="211"/>
      <c r="AB683" s="212">
        <f>Invulblad!O678</f>
        <v>0</v>
      </c>
    </row>
    <row r="684" spans="2:28" s="85" customFormat="1" ht="12.75" customHeight="1" x14ac:dyDescent="0.25">
      <c r="B684" s="213">
        <f>Invulblad!B679</f>
        <v>675</v>
      </c>
      <c r="C684" s="214">
        <f>Invulblad!C679</f>
        <v>0</v>
      </c>
      <c r="D684" s="214">
        <f>Invulblad!D679</f>
        <v>0</v>
      </c>
      <c r="E684" s="215">
        <f>Invulblad!E679</f>
        <v>0</v>
      </c>
      <c r="F684" s="215">
        <f>Invulblad!F679</f>
        <v>0</v>
      </c>
      <c r="G684" s="215">
        <f>Invulblad!G679</f>
        <v>0</v>
      </c>
      <c r="H684" s="216">
        <f>Invulblad!H679</f>
        <v>0</v>
      </c>
      <c r="I684" s="217">
        <f>Invulblad!I679</f>
        <v>0</v>
      </c>
      <c r="J684" s="198"/>
      <c r="K684" s="218">
        <f>'PO analyseblad'!J677</f>
        <v>0</v>
      </c>
      <c r="L684" s="219" t="b">
        <f>'PO analyseblad'!K677</f>
        <v>0</v>
      </c>
      <c r="M684" s="220">
        <f>'PO analyseblad'!L677</f>
        <v>0.7</v>
      </c>
      <c r="N684" s="221">
        <f>'PO analyseblad'!M677</f>
        <v>0</v>
      </c>
      <c r="O684" s="203"/>
      <c r="P684" s="218">
        <f>'PO analyseblad'!N677</f>
        <v>0</v>
      </c>
      <c r="Q684" s="222" t="b">
        <f>'PO analyseblad'!O677</f>
        <v>0</v>
      </c>
      <c r="R684" s="222">
        <f>'PO analyseblad'!P677</f>
        <v>0.3</v>
      </c>
      <c r="S684" s="223">
        <f>'PO analyseblad'!Q677</f>
        <v>0</v>
      </c>
      <c r="T684" s="224"/>
      <c r="U684" s="225">
        <f>'PO analyseblad'!R677</f>
        <v>0</v>
      </c>
      <c r="V684" s="226" t="b">
        <f>'PO analyseblad'!S677</f>
        <v>0</v>
      </c>
      <c r="W684" s="207"/>
      <c r="X684" s="227">
        <f>Invulblad!L679</f>
        <v>0</v>
      </c>
      <c r="Y684" s="228">
        <f>Invulblad!M679</f>
        <v>0</v>
      </c>
      <c r="Z684" s="229">
        <f>Invulblad!N679</f>
        <v>0</v>
      </c>
      <c r="AA684" s="211"/>
      <c r="AB684" s="212">
        <f>Invulblad!O679</f>
        <v>0</v>
      </c>
    </row>
    <row r="685" spans="2:28" s="85" customFormat="1" ht="12.75" customHeight="1" x14ac:dyDescent="0.25">
      <c r="B685" s="213">
        <f>Invulblad!B680</f>
        <v>676</v>
      </c>
      <c r="C685" s="214">
        <f>Invulblad!C680</f>
        <v>0</v>
      </c>
      <c r="D685" s="214">
        <f>Invulblad!D680</f>
        <v>0</v>
      </c>
      <c r="E685" s="215">
        <f>Invulblad!E680</f>
        <v>0</v>
      </c>
      <c r="F685" s="215">
        <f>Invulblad!F680</f>
        <v>0</v>
      </c>
      <c r="G685" s="215">
        <f>Invulblad!G680</f>
        <v>0</v>
      </c>
      <c r="H685" s="216">
        <f>Invulblad!H680</f>
        <v>0</v>
      </c>
      <c r="I685" s="217">
        <f>Invulblad!I680</f>
        <v>0</v>
      </c>
      <c r="J685" s="198"/>
      <c r="K685" s="218">
        <f>'PO analyseblad'!J678</f>
        <v>0</v>
      </c>
      <c r="L685" s="219" t="b">
        <f>'PO analyseblad'!K678</f>
        <v>0</v>
      </c>
      <c r="M685" s="220">
        <f>'PO analyseblad'!L678</f>
        <v>0.7</v>
      </c>
      <c r="N685" s="221">
        <f>'PO analyseblad'!M678</f>
        <v>0</v>
      </c>
      <c r="O685" s="203"/>
      <c r="P685" s="218">
        <f>'PO analyseblad'!N678</f>
        <v>0</v>
      </c>
      <c r="Q685" s="222" t="b">
        <f>'PO analyseblad'!O678</f>
        <v>0</v>
      </c>
      <c r="R685" s="222">
        <f>'PO analyseblad'!P678</f>
        <v>0.3</v>
      </c>
      <c r="S685" s="223">
        <f>'PO analyseblad'!Q678</f>
        <v>0</v>
      </c>
      <c r="T685" s="224"/>
      <c r="U685" s="225">
        <f>'PO analyseblad'!R678</f>
        <v>0</v>
      </c>
      <c r="V685" s="226" t="b">
        <f>'PO analyseblad'!S678</f>
        <v>0</v>
      </c>
      <c r="W685" s="207"/>
      <c r="X685" s="227">
        <f>Invulblad!L680</f>
        <v>0</v>
      </c>
      <c r="Y685" s="228">
        <f>Invulblad!M680</f>
        <v>0</v>
      </c>
      <c r="Z685" s="229">
        <f>Invulblad!N680</f>
        <v>0</v>
      </c>
      <c r="AA685" s="211"/>
      <c r="AB685" s="212">
        <f>Invulblad!O680</f>
        <v>0</v>
      </c>
    </row>
    <row r="686" spans="2:28" s="85" customFormat="1" ht="12.75" customHeight="1" x14ac:dyDescent="0.25">
      <c r="B686" s="213">
        <f>Invulblad!B681</f>
        <v>677</v>
      </c>
      <c r="C686" s="214">
        <f>Invulblad!C681</f>
        <v>0</v>
      </c>
      <c r="D686" s="214">
        <f>Invulblad!D681</f>
        <v>0</v>
      </c>
      <c r="E686" s="215">
        <f>Invulblad!E681</f>
        <v>0</v>
      </c>
      <c r="F686" s="215">
        <f>Invulblad!F681</f>
        <v>0</v>
      </c>
      <c r="G686" s="215">
        <f>Invulblad!G681</f>
        <v>0</v>
      </c>
      <c r="H686" s="216">
        <f>Invulblad!H681</f>
        <v>0</v>
      </c>
      <c r="I686" s="217">
        <f>Invulblad!I681</f>
        <v>0</v>
      </c>
      <c r="J686" s="198"/>
      <c r="K686" s="218">
        <f>'PO analyseblad'!J679</f>
        <v>0</v>
      </c>
      <c r="L686" s="219" t="b">
        <f>'PO analyseblad'!K679</f>
        <v>0</v>
      </c>
      <c r="M686" s="220">
        <f>'PO analyseblad'!L679</f>
        <v>0.7</v>
      </c>
      <c r="N686" s="221">
        <f>'PO analyseblad'!M679</f>
        <v>0</v>
      </c>
      <c r="O686" s="203"/>
      <c r="P686" s="218">
        <f>'PO analyseblad'!N679</f>
        <v>0</v>
      </c>
      <c r="Q686" s="222" t="b">
        <f>'PO analyseblad'!O679</f>
        <v>0</v>
      </c>
      <c r="R686" s="222">
        <f>'PO analyseblad'!P679</f>
        <v>0.3</v>
      </c>
      <c r="S686" s="223">
        <f>'PO analyseblad'!Q679</f>
        <v>0</v>
      </c>
      <c r="T686" s="224"/>
      <c r="U686" s="225">
        <f>'PO analyseblad'!R679</f>
        <v>0</v>
      </c>
      <c r="V686" s="226" t="b">
        <f>'PO analyseblad'!S679</f>
        <v>0</v>
      </c>
      <c r="W686" s="207"/>
      <c r="X686" s="227">
        <f>Invulblad!L681</f>
        <v>0</v>
      </c>
      <c r="Y686" s="228">
        <f>Invulblad!M681</f>
        <v>0</v>
      </c>
      <c r="Z686" s="229">
        <f>Invulblad!N681</f>
        <v>0</v>
      </c>
      <c r="AA686" s="211"/>
      <c r="AB686" s="212">
        <f>Invulblad!O681</f>
        <v>0</v>
      </c>
    </row>
    <row r="687" spans="2:28" s="85" customFormat="1" ht="12.75" customHeight="1" x14ac:dyDescent="0.25">
      <c r="B687" s="213">
        <f>Invulblad!B682</f>
        <v>678</v>
      </c>
      <c r="C687" s="214">
        <f>Invulblad!C682</f>
        <v>0</v>
      </c>
      <c r="D687" s="214">
        <f>Invulblad!D682</f>
        <v>0</v>
      </c>
      <c r="E687" s="215">
        <f>Invulblad!E682</f>
        <v>0</v>
      </c>
      <c r="F687" s="215">
        <f>Invulblad!F682</f>
        <v>0</v>
      </c>
      <c r="G687" s="215">
        <f>Invulblad!G682</f>
        <v>0</v>
      </c>
      <c r="H687" s="216">
        <f>Invulblad!H682</f>
        <v>0</v>
      </c>
      <c r="I687" s="217">
        <f>Invulblad!I682</f>
        <v>0</v>
      </c>
      <c r="J687" s="198"/>
      <c r="K687" s="218">
        <f>'PO analyseblad'!J680</f>
        <v>0</v>
      </c>
      <c r="L687" s="219" t="b">
        <f>'PO analyseblad'!K680</f>
        <v>0</v>
      </c>
      <c r="M687" s="220">
        <f>'PO analyseblad'!L680</f>
        <v>0.7</v>
      </c>
      <c r="N687" s="221">
        <f>'PO analyseblad'!M680</f>
        <v>0</v>
      </c>
      <c r="O687" s="203"/>
      <c r="P687" s="218">
        <f>'PO analyseblad'!N680</f>
        <v>0</v>
      </c>
      <c r="Q687" s="222" t="b">
        <f>'PO analyseblad'!O680</f>
        <v>0</v>
      </c>
      <c r="R687" s="222">
        <f>'PO analyseblad'!P680</f>
        <v>0.3</v>
      </c>
      <c r="S687" s="223">
        <f>'PO analyseblad'!Q680</f>
        <v>0</v>
      </c>
      <c r="T687" s="224"/>
      <c r="U687" s="225">
        <f>'PO analyseblad'!R680</f>
        <v>0</v>
      </c>
      <c r="V687" s="226" t="b">
        <f>'PO analyseblad'!S680</f>
        <v>0</v>
      </c>
      <c r="W687" s="207"/>
      <c r="X687" s="227">
        <f>Invulblad!L682</f>
        <v>0</v>
      </c>
      <c r="Y687" s="228">
        <f>Invulblad!M682</f>
        <v>0</v>
      </c>
      <c r="Z687" s="229">
        <f>Invulblad!N682</f>
        <v>0</v>
      </c>
      <c r="AA687" s="211"/>
      <c r="AB687" s="212">
        <f>Invulblad!O682</f>
        <v>0</v>
      </c>
    </row>
    <row r="688" spans="2:28" s="85" customFormat="1" ht="12.75" customHeight="1" x14ac:dyDescent="0.25">
      <c r="B688" s="213">
        <f>Invulblad!B683</f>
        <v>679</v>
      </c>
      <c r="C688" s="214">
        <f>Invulblad!C683</f>
        <v>0</v>
      </c>
      <c r="D688" s="214">
        <f>Invulblad!D683</f>
        <v>0</v>
      </c>
      <c r="E688" s="215">
        <f>Invulblad!E683</f>
        <v>0</v>
      </c>
      <c r="F688" s="215">
        <f>Invulblad!F683</f>
        <v>0</v>
      </c>
      <c r="G688" s="215">
        <f>Invulblad!G683</f>
        <v>0</v>
      </c>
      <c r="H688" s="216">
        <f>Invulblad!H683</f>
        <v>0</v>
      </c>
      <c r="I688" s="217">
        <f>Invulblad!I683</f>
        <v>0</v>
      </c>
      <c r="J688" s="198"/>
      <c r="K688" s="218">
        <f>'PO analyseblad'!J681</f>
        <v>0</v>
      </c>
      <c r="L688" s="219" t="b">
        <f>'PO analyseblad'!K681</f>
        <v>0</v>
      </c>
      <c r="M688" s="220">
        <f>'PO analyseblad'!L681</f>
        <v>0.7</v>
      </c>
      <c r="N688" s="221">
        <f>'PO analyseblad'!M681</f>
        <v>0</v>
      </c>
      <c r="O688" s="203"/>
      <c r="P688" s="218">
        <f>'PO analyseblad'!N681</f>
        <v>0</v>
      </c>
      <c r="Q688" s="222" t="b">
        <f>'PO analyseblad'!O681</f>
        <v>0</v>
      </c>
      <c r="R688" s="222">
        <f>'PO analyseblad'!P681</f>
        <v>0.3</v>
      </c>
      <c r="S688" s="223">
        <f>'PO analyseblad'!Q681</f>
        <v>0</v>
      </c>
      <c r="T688" s="224"/>
      <c r="U688" s="225">
        <f>'PO analyseblad'!R681</f>
        <v>0</v>
      </c>
      <c r="V688" s="226" t="b">
        <f>'PO analyseblad'!S681</f>
        <v>0</v>
      </c>
      <c r="W688" s="207"/>
      <c r="X688" s="227">
        <f>Invulblad!L683</f>
        <v>0</v>
      </c>
      <c r="Y688" s="228">
        <f>Invulblad!M683</f>
        <v>0</v>
      </c>
      <c r="Z688" s="229">
        <f>Invulblad!N683</f>
        <v>0</v>
      </c>
      <c r="AA688" s="211"/>
      <c r="AB688" s="212">
        <f>Invulblad!O683</f>
        <v>0</v>
      </c>
    </row>
    <row r="689" spans="2:28" s="85" customFormat="1" ht="12.75" customHeight="1" x14ac:dyDescent="0.25">
      <c r="B689" s="213">
        <f>Invulblad!B684</f>
        <v>680</v>
      </c>
      <c r="C689" s="214">
        <f>Invulblad!C684</f>
        <v>0</v>
      </c>
      <c r="D689" s="214">
        <f>Invulblad!D684</f>
        <v>0</v>
      </c>
      <c r="E689" s="215">
        <f>Invulblad!E684</f>
        <v>0</v>
      </c>
      <c r="F689" s="215">
        <f>Invulblad!F684</f>
        <v>0</v>
      </c>
      <c r="G689" s="215">
        <f>Invulblad!G684</f>
        <v>0</v>
      </c>
      <c r="H689" s="216">
        <f>Invulblad!H684</f>
        <v>0</v>
      </c>
      <c r="I689" s="217">
        <f>Invulblad!I684</f>
        <v>0</v>
      </c>
      <c r="J689" s="198"/>
      <c r="K689" s="218">
        <f>'PO analyseblad'!J682</f>
        <v>0</v>
      </c>
      <c r="L689" s="219" t="b">
        <f>'PO analyseblad'!K682</f>
        <v>0</v>
      </c>
      <c r="M689" s="220">
        <f>'PO analyseblad'!L682</f>
        <v>0.7</v>
      </c>
      <c r="N689" s="221">
        <f>'PO analyseblad'!M682</f>
        <v>0</v>
      </c>
      <c r="O689" s="203"/>
      <c r="P689" s="218">
        <f>'PO analyseblad'!N682</f>
        <v>0</v>
      </c>
      <c r="Q689" s="222" t="b">
        <f>'PO analyseblad'!O682</f>
        <v>0</v>
      </c>
      <c r="R689" s="222">
        <f>'PO analyseblad'!P682</f>
        <v>0.3</v>
      </c>
      <c r="S689" s="223">
        <f>'PO analyseblad'!Q682</f>
        <v>0</v>
      </c>
      <c r="T689" s="224"/>
      <c r="U689" s="225">
        <f>'PO analyseblad'!R682</f>
        <v>0</v>
      </c>
      <c r="V689" s="226" t="b">
        <f>'PO analyseblad'!S682</f>
        <v>0</v>
      </c>
      <c r="W689" s="207"/>
      <c r="X689" s="227">
        <f>Invulblad!L684</f>
        <v>0</v>
      </c>
      <c r="Y689" s="228">
        <f>Invulblad!M684</f>
        <v>0</v>
      </c>
      <c r="Z689" s="229">
        <f>Invulblad!N684</f>
        <v>0</v>
      </c>
      <c r="AA689" s="211"/>
      <c r="AB689" s="212">
        <f>Invulblad!O684</f>
        <v>0</v>
      </c>
    </row>
    <row r="690" spans="2:28" s="85" customFormat="1" ht="12.75" customHeight="1" x14ac:dyDescent="0.25">
      <c r="B690" s="213">
        <f>Invulblad!B685</f>
        <v>681</v>
      </c>
      <c r="C690" s="214">
        <f>Invulblad!C685</f>
        <v>0</v>
      </c>
      <c r="D690" s="214">
        <f>Invulblad!D685</f>
        <v>0</v>
      </c>
      <c r="E690" s="215">
        <f>Invulblad!E685</f>
        <v>0</v>
      </c>
      <c r="F690" s="215">
        <f>Invulblad!F685</f>
        <v>0</v>
      </c>
      <c r="G690" s="215">
        <f>Invulblad!G685</f>
        <v>0</v>
      </c>
      <c r="H690" s="216">
        <f>Invulblad!H685</f>
        <v>0</v>
      </c>
      <c r="I690" s="217">
        <f>Invulblad!I685</f>
        <v>0</v>
      </c>
      <c r="J690" s="198"/>
      <c r="K690" s="218">
        <f>'PO analyseblad'!J683</f>
        <v>0</v>
      </c>
      <c r="L690" s="219" t="b">
        <f>'PO analyseblad'!K683</f>
        <v>0</v>
      </c>
      <c r="M690" s="220">
        <f>'PO analyseblad'!L683</f>
        <v>0.7</v>
      </c>
      <c r="N690" s="221">
        <f>'PO analyseblad'!M683</f>
        <v>0</v>
      </c>
      <c r="O690" s="203"/>
      <c r="P690" s="218">
        <f>'PO analyseblad'!N683</f>
        <v>0</v>
      </c>
      <c r="Q690" s="222" t="b">
        <f>'PO analyseblad'!O683</f>
        <v>0</v>
      </c>
      <c r="R690" s="222">
        <f>'PO analyseblad'!P683</f>
        <v>0.3</v>
      </c>
      <c r="S690" s="223">
        <f>'PO analyseblad'!Q683</f>
        <v>0</v>
      </c>
      <c r="T690" s="224"/>
      <c r="U690" s="225">
        <f>'PO analyseblad'!R683</f>
        <v>0</v>
      </c>
      <c r="V690" s="226" t="b">
        <f>'PO analyseblad'!S683</f>
        <v>0</v>
      </c>
      <c r="W690" s="207"/>
      <c r="X690" s="227">
        <f>Invulblad!L685</f>
        <v>0</v>
      </c>
      <c r="Y690" s="228">
        <f>Invulblad!M685</f>
        <v>0</v>
      </c>
      <c r="Z690" s="229">
        <f>Invulblad!N685</f>
        <v>0</v>
      </c>
      <c r="AA690" s="211"/>
      <c r="AB690" s="212">
        <f>Invulblad!O685</f>
        <v>0</v>
      </c>
    </row>
    <row r="691" spans="2:28" s="85" customFormat="1" ht="12.75" customHeight="1" x14ac:dyDescent="0.25">
      <c r="B691" s="213">
        <f>Invulblad!B686</f>
        <v>682</v>
      </c>
      <c r="C691" s="214">
        <f>Invulblad!C686</f>
        <v>0</v>
      </c>
      <c r="D691" s="214">
        <f>Invulblad!D686</f>
        <v>0</v>
      </c>
      <c r="E691" s="215">
        <f>Invulblad!E686</f>
        <v>0</v>
      </c>
      <c r="F691" s="215">
        <f>Invulblad!F686</f>
        <v>0</v>
      </c>
      <c r="G691" s="215">
        <f>Invulblad!G686</f>
        <v>0</v>
      </c>
      <c r="H691" s="216">
        <f>Invulblad!H686</f>
        <v>0</v>
      </c>
      <c r="I691" s="217">
        <f>Invulblad!I686</f>
        <v>0</v>
      </c>
      <c r="J691" s="198"/>
      <c r="K691" s="218">
        <f>'PO analyseblad'!J684</f>
        <v>0</v>
      </c>
      <c r="L691" s="219" t="b">
        <f>'PO analyseblad'!K684</f>
        <v>0</v>
      </c>
      <c r="M691" s="220">
        <f>'PO analyseblad'!L684</f>
        <v>0.7</v>
      </c>
      <c r="N691" s="221">
        <f>'PO analyseblad'!M684</f>
        <v>0</v>
      </c>
      <c r="O691" s="203"/>
      <c r="P691" s="218">
        <f>'PO analyseblad'!N684</f>
        <v>0</v>
      </c>
      <c r="Q691" s="222" t="b">
        <f>'PO analyseblad'!O684</f>
        <v>0</v>
      </c>
      <c r="R691" s="222">
        <f>'PO analyseblad'!P684</f>
        <v>0.3</v>
      </c>
      <c r="S691" s="223">
        <f>'PO analyseblad'!Q684</f>
        <v>0</v>
      </c>
      <c r="T691" s="224"/>
      <c r="U691" s="225">
        <f>'PO analyseblad'!R684</f>
        <v>0</v>
      </c>
      <c r="V691" s="226" t="b">
        <f>'PO analyseblad'!S684</f>
        <v>0</v>
      </c>
      <c r="W691" s="207"/>
      <c r="X691" s="227">
        <f>Invulblad!L686</f>
        <v>0</v>
      </c>
      <c r="Y691" s="228">
        <f>Invulblad!M686</f>
        <v>0</v>
      </c>
      <c r="Z691" s="229">
        <f>Invulblad!N686</f>
        <v>0</v>
      </c>
      <c r="AA691" s="211"/>
      <c r="AB691" s="212">
        <f>Invulblad!O686</f>
        <v>0</v>
      </c>
    </row>
    <row r="692" spans="2:28" s="85" customFormat="1" ht="12.75" customHeight="1" x14ac:dyDescent="0.25">
      <c r="B692" s="213">
        <f>Invulblad!B687</f>
        <v>683</v>
      </c>
      <c r="C692" s="214">
        <f>Invulblad!C687</f>
        <v>0</v>
      </c>
      <c r="D692" s="214">
        <f>Invulblad!D687</f>
        <v>0</v>
      </c>
      <c r="E692" s="215">
        <f>Invulblad!E687</f>
        <v>0</v>
      </c>
      <c r="F692" s="215">
        <f>Invulblad!F687</f>
        <v>0</v>
      </c>
      <c r="G692" s="215">
        <f>Invulblad!G687</f>
        <v>0</v>
      </c>
      <c r="H692" s="216">
        <f>Invulblad!H687</f>
        <v>0</v>
      </c>
      <c r="I692" s="217">
        <f>Invulblad!I687</f>
        <v>0</v>
      </c>
      <c r="J692" s="198"/>
      <c r="K692" s="218">
        <f>'PO analyseblad'!J685</f>
        <v>0</v>
      </c>
      <c r="L692" s="219" t="b">
        <f>'PO analyseblad'!K685</f>
        <v>0</v>
      </c>
      <c r="M692" s="220">
        <f>'PO analyseblad'!L685</f>
        <v>0.7</v>
      </c>
      <c r="N692" s="221">
        <f>'PO analyseblad'!M685</f>
        <v>0</v>
      </c>
      <c r="O692" s="203"/>
      <c r="P692" s="218">
        <f>'PO analyseblad'!N685</f>
        <v>0</v>
      </c>
      <c r="Q692" s="222" t="b">
        <f>'PO analyseblad'!O685</f>
        <v>0</v>
      </c>
      <c r="R692" s="222">
        <f>'PO analyseblad'!P685</f>
        <v>0.3</v>
      </c>
      <c r="S692" s="223">
        <f>'PO analyseblad'!Q685</f>
        <v>0</v>
      </c>
      <c r="T692" s="224"/>
      <c r="U692" s="225">
        <f>'PO analyseblad'!R685</f>
        <v>0</v>
      </c>
      <c r="V692" s="226" t="b">
        <f>'PO analyseblad'!S685</f>
        <v>0</v>
      </c>
      <c r="W692" s="207"/>
      <c r="X692" s="227">
        <f>Invulblad!L687</f>
        <v>0</v>
      </c>
      <c r="Y692" s="228">
        <f>Invulblad!M687</f>
        <v>0</v>
      </c>
      <c r="Z692" s="229">
        <f>Invulblad!N687</f>
        <v>0</v>
      </c>
      <c r="AA692" s="211"/>
      <c r="AB692" s="212">
        <f>Invulblad!O687</f>
        <v>0</v>
      </c>
    </row>
    <row r="693" spans="2:28" s="85" customFormat="1" ht="12.75" customHeight="1" x14ac:dyDescent="0.25">
      <c r="B693" s="213">
        <f>Invulblad!B688</f>
        <v>684</v>
      </c>
      <c r="C693" s="214">
        <f>Invulblad!C688</f>
        <v>0</v>
      </c>
      <c r="D693" s="214">
        <f>Invulblad!D688</f>
        <v>0</v>
      </c>
      <c r="E693" s="215">
        <f>Invulblad!E688</f>
        <v>0</v>
      </c>
      <c r="F693" s="215">
        <f>Invulblad!F688</f>
        <v>0</v>
      </c>
      <c r="G693" s="215">
        <f>Invulblad!G688</f>
        <v>0</v>
      </c>
      <c r="H693" s="216">
        <f>Invulblad!H688</f>
        <v>0</v>
      </c>
      <c r="I693" s="217">
        <f>Invulblad!I688</f>
        <v>0</v>
      </c>
      <c r="J693" s="198"/>
      <c r="K693" s="218">
        <f>'PO analyseblad'!J686</f>
        <v>0</v>
      </c>
      <c r="L693" s="219" t="b">
        <f>'PO analyseblad'!K686</f>
        <v>0</v>
      </c>
      <c r="M693" s="220">
        <f>'PO analyseblad'!L686</f>
        <v>0.7</v>
      </c>
      <c r="N693" s="221">
        <f>'PO analyseblad'!M686</f>
        <v>0</v>
      </c>
      <c r="O693" s="203"/>
      <c r="P693" s="218">
        <f>'PO analyseblad'!N686</f>
        <v>0</v>
      </c>
      <c r="Q693" s="222" t="b">
        <f>'PO analyseblad'!O686</f>
        <v>0</v>
      </c>
      <c r="R693" s="222">
        <f>'PO analyseblad'!P686</f>
        <v>0.3</v>
      </c>
      <c r="S693" s="223">
        <f>'PO analyseblad'!Q686</f>
        <v>0</v>
      </c>
      <c r="T693" s="224"/>
      <c r="U693" s="225">
        <f>'PO analyseblad'!R686</f>
        <v>0</v>
      </c>
      <c r="V693" s="226" t="b">
        <f>'PO analyseblad'!S686</f>
        <v>0</v>
      </c>
      <c r="W693" s="207"/>
      <c r="X693" s="227">
        <f>Invulblad!L688</f>
        <v>0</v>
      </c>
      <c r="Y693" s="228">
        <f>Invulblad!M688</f>
        <v>0</v>
      </c>
      <c r="Z693" s="229">
        <f>Invulblad!N688</f>
        <v>0</v>
      </c>
      <c r="AA693" s="211"/>
      <c r="AB693" s="212">
        <f>Invulblad!O688</f>
        <v>0</v>
      </c>
    </row>
    <row r="694" spans="2:28" s="85" customFormat="1" ht="12.75" customHeight="1" x14ac:dyDescent="0.25">
      <c r="B694" s="213">
        <f>Invulblad!B689</f>
        <v>685</v>
      </c>
      <c r="C694" s="214">
        <f>Invulblad!C689</f>
        <v>0</v>
      </c>
      <c r="D694" s="214">
        <f>Invulblad!D689</f>
        <v>0</v>
      </c>
      <c r="E694" s="215">
        <f>Invulblad!E689</f>
        <v>0</v>
      </c>
      <c r="F694" s="215">
        <f>Invulblad!F689</f>
        <v>0</v>
      </c>
      <c r="G694" s="215">
        <f>Invulblad!G689</f>
        <v>0</v>
      </c>
      <c r="H694" s="216">
        <f>Invulblad!H689</f>
        <v>0</v>
      </c>
      <c r="I694" s="217">
        <f>Invulblad!I689</f>
        <v>0</v>
      </c>
      <c r="J694" s="198"/>
      <c r="K694" s="218">
        <f>'PO analyseblad'!J687</f>
        <v>0</v>
      </c>
      <c r="L694" s="219" t="b">
        <f>'PO analyseblad'!K687</f>
        <v>0</v>
      </c>
      <c r="M694" s="220">
        <f>'PO analyseblad'!L687</f>
        <v>0.7</v>
      </c>
      <c r="N694" s="221">
        <f>'PO analyseblad'!M687</f>
        <v>0</v>
      </c>
      <c r="O694" s="203"/>
      <c r="P694" s="218">
        <f>'PO analyseblad'!N687</f>
        <v>0</v>
      </c>
      <c r="Q694" s="222" t="b">
        <f>'PO analyseblad'!O687</f>
        <v>0</v>
      </c>
      <c r="R694" s="222">
        <f>'PO analyseblad'!P687</f>
        <v>0.3</v>
      </c>
      <c r="S694" s="223">
        <f>'PO analyseblad'!Q687</f>
        <v>0</v>
      </c>
      <c r="T694" s="224"/>
      <c r="U694" s="225">
        <f>'PO analyseblad'!R687</f>
        <v>0</v>
      </c>
      <c r="V694" s="226" t="b">
        <f>'PO analyseblad'!S687</f>
        <v>0</v>
      </c>
      <c r="W694" s="207"/>
      <c r="X694" s="227">
        <f>Invulblad!L689</f>
        <v>0</v>
      </c>
      <c r="Y694" s="228">
        <f>Invulblad!M689</f>
        <v>0</v>
      </c>
      <c r="Z694" s="229">
        <f>Invulblad!N689</f>
        <v>0</v>
      </c>
      <c r="AA694" s="211"/>
      <c r="AB694" s="212">
        <f>Invulblad!O689</f>
        <v>0</v>
      </c>
    </row>
    <row r="695" spans="2:28" s="85" customFormat="1" ht="12.75" customHeight="1" x14ac:dyDescent="0.25">
      <c r="B695" s="213">
        <f>Invulblad!B690</f>
        <v>686</v>
      </c>
      <c r="C695" s="214">
        <f>Invulblad!C690</f>
        <v>0</v>
      </c>
      <c r="D695" s="214">
        <f>Invulblad!D690</f>
        <v>0</v>
      </c>
      <c r="E695" s="215">
        <f>Invulblad!E690</f>
        <v>0</v>
      </c>
      <c r="F695" s="215">
        <f>Invulblad!F690</f>
        <v>0</v>
      </c>
      <c r="G695" s="215">
        <f>Invulblad!G690</f>
        <v>0</v>
      </c>
      <c r="H695" s="216">
        <f>Invulblad!H690</f>
        <v>0</v>
      </c>
      <c r="I695" s="217">
        <f>Invulblad!I690</f>
        <v>0</v>
      </c>
      <c r="J695" s="198"/>
      <c r="K695" s="218">
        <f>'PO analyseblad'!J688</f>
        <v>0</v>
      </c>
      <c r="L695" s="219" t="b">
        <f>'PO analyseblad'!K688</f>
        <v>0</v>
      </c>
      <c r="M695" s="220">
        <f>'PO analyseblad'!L688</f>
        <v>0.7</v>
      </c>
      <c r="N695" s="221">
        <f>'PO analyseblad'!M688</f>
        <v>0</v>
      </c>
      <c r="O695" s="203"/>
      <c r="P695" s="218">
        <f>'PO analyseblad'!N688</f>
        <v>0</v>
      </c>
      <c r="Q695" s="222" t="b">
        <f>'PO analyseblad'!O688</f>
        <v>0</v>
      </c>
      <c r="R695" s="222">
        <f>'PO analyseblad'!P688</f>
        <v>0.3</v>
      </c>
      <c r="S695" s="223">
        <f>'PO analyseblad'!Q688</f>
        <v>0</v>
      </c>
      <c r="T695" s="224"/>
      <c r="U695" s="225">
        <f>'PO analyseblad'!R688</f>
        <v>0</v>
      </c>
      <c r="V695" s="226" t="b">
        <f>'PO analyseblad'!S688</f>
        <v>0</v>
      </c>
      <c r="W695" s="207"/>
      <c r="X695" s="227">
        <f>Invulblad!L690</f>
        <v>0</v>
      </c>
      <c r="Y695" s="228">
        <f>Invulblad!M690</f>
        <v>0</v>
      </c>
      <c r="Z695" s="229">
        <f>Invulblad!N690</f>
        <v>0</v>
      </c>
      <c r="AA695" s="211"/>
      <c r="AB695" s="212">
        <f>Invulblad!O690</f>
        <v>0</v>
      </c>
    </row>
    <row r="696" spans="2:28" s="85" customFormat="1" ht="12.75" customHeight="1" x14ac:dyDescent="0.25">
      <c r="B696" s="213">
        <f>Invulblad!B691</f>
        <v>687</v>
      </c>
      <c r="C696" s="214">
        <f>Invulblad!C691</f>
        <v>0</v>
      </c>
      <c r="D696" s="214">
        <f>Invulblad!D691</f>
        <v>0</v>
      </c>
      <c r="E696" s="215">
        <f>Invulblad!E691</f>
        <v>0</v>
      </c>
      <c r="F696" s="215">
        <f>Invulblad!F691</f>
        <v>0</v>
      </c>
      <c r="G696" s="215">
        <f>Invulblad!G691</f>
        <v>0</v>
      </c>
      <c r="H696" s="216">
        <f>Invulblad!H691</f>
        <v>0</v>
      </c>
      <c r="I696" s="217">
        <f>Invulblad!I691</f>
        <v>0</v>
      </c>
      <c r="J696" s="198"/>
      <c r="K696" s="218">
        <f>'PO analyseblad'!J689</f>
        <v>0</v>
      </c>
      <c r="L696" s="219" t="b">
        <f>'PO analyseblad'!K689</f>
        <v>0</v>
      </c>
      <c r="M696" s="220">
        <f>'PO analyseblad'!L689</f>
        <v>0.7</v>
      </c>
      <c r="N696" s="221">
        <f>'PO analyseblad'!M689</f>
        <v>0</v>
      </c>
      <c r="O696" s="203"/>
      <c r="P696" s="218">
        <f>'PO analyseblad'!N689</f>
        <v>0</v>
      </c>
      <c r="Q696" s="222" t="b">
        <f>'PO analyseblad'!O689</f>
        <v>0</v>
      </c>
      <c r="R696" s="222">
        <f>'PO analyseblad'!P689</f>
        <v>0.3</v>
      </c>
      <c r="S696" s="223">
        <f>'PO analyseblad'!Q689</f>
        <v>0</v>
      </c>
      <c r="T696" s="224"/>
      <c r="U696" s="225">
        <f>'PO analyseblad'!R689</f>
        <v>0</v>
      </c>
      <c r="V696" s="226" t="b">
        <f>'PO analyseblad'!S689</f>
        <v>0</v>
      </c>
      <c r="W696" s="207"/>
      <c r="X696" s="227">
        <f>Invulblad!L691</f>
        <v>0</v>
      </c>
      <c r="Y696" s="228">
        <f>Invulblad!M691</f>
        <v>0</v>
      </c>
      <c r="Z696" s="229">
        <f>Invulblad!N691</f>
        <v>0</v>
      </c>
      <c r="AA696" s="211"/>
      <c r="AB696" s="212">
        <f>Invulblad!O691</f>
        <v>0</v>
      </c>
    </row>
    <row r="697" spans="2:28" s="85" customFormat="1" ht="12.75" customHeight="1" x14ac:dyDescent="0.25">
      <c r="B697" s="213">
        <f>Invulblad!B692</f>
        <v>688</v>
      </c>
      <c r="C697" s="214">
        <f>Invulblad!C692</f>
        <v>0</v>
      </c>
      <c r="D697" s="214">
        <f>Invulblad!D692</f>
        <v>0</v>
      </c>
      <c r="E697" s="215">
        <f>Invulblad!E692</f>
        <v>0</v>
      </c>
      <c r="F697" s="215">
        <f>Invulblad!F692</f>
        <v>0</v>
      </c>
      <c r="G697" s="215">
        <f>Invulblad!G692</f>
        <v>0</v>
      </c>
      <c r="H697" s="216">
        <f>Invulblad!H692</f>
        <v>0</v>
      </c>
      <c r="I697" s="217">
        <f>Invulblad!I692</f>
        <v>0</v>
      </c>
      <c r="J697" s="198"/>
      <c r="K697" s="218">
        <f>'PO analyseblad'!J690</f>
        <v>0</v>
      </c>
      <c r="L697" s="219" t="b">
        <f>'PO analyseblad'!K690</f>
        <v>0</v>
      </c>
      <c r="M697" s="220">
        <f>'PO analyseblad'!L690</f>
        <v>0.7</v>
      </c>
      <c r="N697" s="221">
        <f>'PO analyseblad'!M690</f>
        <v>0</v>
      </c>
      <c r="O697" s="203"/>
      <c r="P697" s="218">
        <f>'PO analyseblad'!N690</f>
        <v>0</v>
      </c>
      <c r="Q697" s="222" t="b">
        <f>'PO analyseblad'!O690</f>
        <v>0</v>
      </c>
      <c r="R697" s="222">
        <f>'PO analyseblad'!P690</f>
        <v>0.3</v>
      </c>
      <c r="S697" s="223">
        <f>'PO analyseblad'!Q690</f>
        <v>0</v>
      </c>
      <c r="T697" s="224"/>
      <c r="U697" s="225">
        <f>'PO analyseblad'!R690</f>
        <v>0</v>
      </c>
      <c r="V697" s="226" t="b">
        <f>'PO analyseblad'!S690</f>
        <v>0</v>
      </c>
      <c r="W697" s="207"/>
      <c r="X697" s="227">
        <f>Invulblad!L692</f>
        <v>0</v>
      </c>
      <c r="Y697" s="228">
        <f>Invulblad!M692</f>
        <v>0</v>
      </c>
      <c r="Z697" s="229">
        <f>Invulblad!N692</f>
        <v>0</v>
      </c>
      <c r="AA697" s="211"/>
      <c r="AB697" s="212">
        <f>Invulblad!O692</f>
        <v>0</v>
      </c>
    </row>
    <row r="698" spans="2:28" s="85" customFormat="1" ht="12.75" customHeight="1" x14ac:dyDescent="0.25">
      <c r="B698" s="213">
        <f>Invulblad!B693</f>
        <v>689</v>
      </c>
      <c r="C698" s="214">
        <f>Invulblad!C693</f>
        <v>0</v>
      </c>
      <c r="D698" s="214">
        <f>Invulblad!D693</f>
        <v>0</v>
      </c>
      <c r="E698" s="215">
        <f>Invulblad!E693</f>
        <v>0</v>
      </c>
      <c r="F698" s="215">
        <f>Invulblad!F693</f>
        <v>0</v>
      </c>
      <c r="G698" s="215">
        <f>Invulblad!G693</f>
        <v>0</v>
      </c>
      <c r="H698" s="216">
        <f>Invulblad!H693</f>
        <v>0</v>
      </c>
      <c r="I698" s="217">
        <f>Invulblad!I693</f>
        <v>0</v>
      </c>
      <c r="J698" s="198"/>
      <c r="K698" s="218">
        <f>'PO analyseblad'!J691</f>
        <v>0</v>
      </c>
      <c r="L698" s="219" t="b">
        <f>'PO analyseblad'!K691</f>
        <v>0</v>
      </c>
      <c r="M698" s="220">
        <f>'PO analyseblad'!L691</f>
        <v>0.7</v>
      </c>
      <c r="N698" s="221">
        <f>'PO analyseblad'!M691</f>
        <v>0</v>
      </c>
      <c r="O698" s="203"/>
      <c r="P698" s="218">
        <f>'PO analyseblad'!N691</f>
        <v>0</v>
      </c>
      <c r="Q698" s="222" t="b">
        <f>'PO analyseblad'!O691</f>
        <v>0</v>
      </c>
      <c r="R698" s="222">
        <f>'PO analyseblad'!P691</f>
        <v>0.3</v>
      </c>
      <c r="S698" s="223">
        <f>'PO analyseblad'!Q691</f>
        <v>0</v>
      </c>
      <c r="T698" s="224"/>
      <c r="U698" s="225">
        <f>'PO analyseblad'!R691</f>
        <v>0</v>
      </c>
      <c r="V698" s="226" t="b">
        <f>'PO analyseblad'!S691</f>
        <v>0</v>
      </c>
      <c r="W698" s="207"/>
      <c r="X698" s="227">
        <f>Invulblad!L693</f>
        <v>0</v>
      </c>
      <c r="Y698" s="228">
        <f>Invulblad!M693</f>
        <v>0</v>
      </c>
      <c r="Z698" s="229">
        <f>Invulblad!N693</f>
        <v>0</v>
      </c>
      <c r="AA698" s="211"/>
      <c r="AB698" s="212">
        <f>Invulblad!O693</f>
        <v>0</v>
      </c>
    </row>
    <row r="699" spans="2:28" s="85" customFormat="1" ht="12.75" customHeight="1" x14ac:dyDescent="0.25">
      <c r="B699" s="213">
        <f>Invulblad!B694</f>
        <v>690</v>
      </c>
      <c r="C699" s="214">
        <f>Invulblad!C694</f>
        <v>0</v>
      </c>
      <c r="D699" s="214">
        <f>Invulblad!D694</f>
        <v>0</v>
      </c>
      <c r="E699" s="215">
        <f>Invulblad!E694</f>
        <v>0</v>
      </c>
      <c r="F699" s="215">
        <f>Invulblad!F694</f>
        <v>0</v>
      </c>
      <c r="G699" s="215">
        <f>Invulblad!G694</f>
        <v>0</v>
      </c>
      <c r="H699" s="216">
        <f>Invulblad!H694</f>
        <v>0</v>
      </c>
      <c r="I699" s="217">
        <f>Invulblad!I694</f>
        <v>0</v>
      </c>
      <c r="J699" s="198"/>
      <c r="K699" s="218">
        <f>'PO analyseblad'!J692</f>
        <v>0</v>
      </c>
      <c r="L699" s="219" t="b">
        <f>'PO analyseblad'!K692</f>
        <v>0</v>
      </c>
      <c r="M699" s="220">
        <f>'PO analyseblad'!L692</f>
        <v>0.7</v>
      </c>
      <c r="N699" s="221">
        <f>'PO analyseblad'!M692</f>
        <v>0</v>
      </c>
      <c r="O699" s="203"/>
      <c r="P699" s="218">
        <f>'PO analyseblad'!N692</f>
        <v>0</v>
      </c>
      <c r="Q699" s="222" t="b">
        <f>'PO analyseblad'!O692</f>
        <v>0</v>
      </c>
      <c r="R699" s="222">
        <f>'PO analyseblad'!P692</f>
        <v>0.3</v>
      </c>
      <c r="S699" s="223">
        <f>'PO analyseblad'!Q692</f>
        <v>0</v>
      </c>
      <c r="T699" s="224"/>
      <c r="U699" s="225">
        <f>'PO analyseblad'!R692</f>
        <v>0</v>
      </c>
      <c r="V699" s="226" t="b">
        <f>'PO analyseblad'!S692</f>
        <v>0</v>
      </c>
      <c r="W699" s="207"/>
      <c r="X699" s="227">
        <f>Invulblad!L694</f>
        <v>0</v>
      </c>
      <c r="Y699" s="228">
        <f>Invulblad!M694</f>
        <v>0</v>
      </c>
      <c r="Z699" s="229">
        <f>Invulblad!N694</f>
        <v>0</v>
      </c>
      <c r="AA699" s="211"/>
      <c r="AB699" s="212">
        <f>Invulblad!O694</f>
        <v>0</v>
      </c>
    </row>
    <row r="700" spans="2:28" s="85" customFormat="1" ht="12.75" customHeight="1" x14ac:dyDescent="0.25">
      <c r="B700" s="213">
        <f>Invulblad!B695</f>
        <v>691</v>
      </c>
      <c r="C700" s="214">
        <f>Invulblad!C695</f>
        <v>0</v>
      </c>
      <c r="D700" s="214">
        <f>Invulblad!D695</f>
        <v>0</v>
      </c>
      <c r="E700" s="215">
        <f>Invulblad!E695</f>
        <v>0</v>
      </c>
      <c r="F700" s="215">
        <f>Invulblad!F695</f>
        <v>0</v>
      </c>
      <c r="G700" s="215">
        <f>Invulblad!G695</f>
        <v>0</v>
      </c>
      <c r="H700" s="216">
        <f>Invulblad!H695</f>
        <v>0</v>
      </c>
      <c r="I700" s="217">
        <f>Invulblad!I695</f>
        <v>0</v>
      </c>
      <c r="J700" s="198"/>
      <c r="K700" s="218">
        <f>'PO analyseblad'!J693</f>
        <v>0</v>
      </c>
      <c r="L700" s="219" t="b">
        <f>'PO analyseblad'!K693</f>
        <v>0</v>
      </c>
      <c r="M700" s="220">
        <f>'PO analyseblad'!L693</f>
        <v>0.7</v>
      </c>
      <c r="N700" s="221">
        <f>'PO analyseblad'!M693</f>
        <v>0</v>
      </c>
      <c r="O700" s="203"/>
      <c r="P700" s="218">
        <f>'PO analyseblad'!N693</f>
        <v>0</v>
      </c>
      <c r="Q700" s="222" t="b">
        <f>'PO analyseblad'!O693</f>
        <v>0</v>
      </c>
      <c r="R700" s="222">
        <f>'PO analyseblad'!P693</f>
        <v>0.3</v>
      </c>
      <c r="S700" s="223">
        <f>'PO analyseblad'!Q693</f>
        <v>0</v>
      </c>
      <c r="T700" s="224"/>
      <c r="U700" s="225">
        <f>'PO analyseblad'!R693</f>
        <v>0</v>
      </c>
      <c r="V700" s="226" t="b">
        <f>'PO analyseblad'!S693</f>
        <v>0</v>
      </c>
      <c r="W700" s="207"/>
      <c r="X700" s="227">
        <f>Invulblad!L695</f>
        <v>0</v>
      </c>
      <c r="Y700" s="228">
        <f>Invulblad!M695</f>
        <v>0</v>
      </c>
      <c r="Z700" s="229">
        <f>Invulblad!N695</f>
        <v>0</v>
      </c>
      <c r="AA700" s="211"/>
      <c r="AB700" s="212">
        <f>Invulblad!O695</f>
        <v>0</v>
      </c>
    </row>
    <row r="701" spans="2:28" s="85" customFormat="1" ht="12.75" customHeight="1" x14ac:dyDescent="0.25">
      <c r="B701" s="213">
        <f>Invulblad!B696</f>
        <v>692</v>
      </c>
      <c r="C701" s="214">
        <f>Invulblad!C696</f>
        <v>0</v>
      </c>
      <c r="D701" s="214">
        <f>Invulblad!D696</f>
        <v>0</v>
      </c>
      <c r="E701" s="215">
        <f>Invulblad!E696</f>
        <v>0</v>
      </c>
      <c r="F701" s="215">
        <f>Invulblad!F696</f>
        <v>0</v>
      </c>
      <c r="G701" s="215">
        <f>Invulblad!G696</f>
        <v>0</v>
      </c>
      <c r="H701" s="216">
        <f>Invulblad!H696</f>
        <v>0</v>
      </c>
      <c r="I701" s="217">
        <f>Invulblad!I696</f>
        <v>0</v>
      </c>
      <c r="J701" s="198"/>
      <c r="K701" s="218">
        <f>'PO analyseblad'!J694</f>
        <v>0</v>
      </c>
      <c r="L701" s="219" t="b">
        <f>'PO analyseblad'!K694</f>
        <v>0</v>
      </c>
      <c r="M701" s="220">
        <f>'PO analyseblad'!L694</f>
        <v>0.7</v>
      </c>
      <c r="N701" s="221">
        <f>'PO analyseblad'!M694</f>
        <v>0</v>
      </c>
      <c r="O701" s="203"/>
      <c r="P701" s="218">
        <f>'PO analyseblad'!N694</f>
        <v>0</v>
      </c>
      <c r="Q701" s="222" t="b">
        <f>'PO analyseblad'!O694</f>
        <v>0</v>
      </c>
      <c r="R701" s="222">
        <f>'PO analyseblad'!P694</f>
        <v>0.3</v>
      </c>
      <c r="S701" s="223">
        <f>'PO analyseblad'!Q694</f>
        <v>0</v>
      </c>
      <c r="T701" s="224"/>
      <c r="U701" s="225">
        <f>'PO analyseblad'!R694</f>
        <v>0</v>
      </c>
      <c r="V701" s="226" t="b">
        <f>'PO analyseblad'!S694</f>
        <v>0</v>
      </c>
      <c r="W701" s="207"/>
      <c r="X701" s="227">
        <f>Invulblad!L696</f>
        <v>0</v>
      </c>
      <c r="Y701" s="228">
        <f>Invulblad!M696</f>
        <v>0</v>
      </c>
      <c r="Z701" s="229">
        <f>Invulblad!N696</f>
        <v>0</v>
      </c>
      <c r="AA701" s="211"/>
      <c r="AB701" s="212">
        <f>Invulblad!O696</f>
        <v>0</v>
      </c>
    </row>
    <row r="702" spans="2:28" s="85" customFormat="1" ht="12.75" customHeight="1" x14ac:dyDescent="0.25">
      <c r="B702" s="213">
        <f>Invulblad!B697</f>
        <v>693</v>
      </c>
      <c r="C702" s="214">
        <f>Invulblad!C697</f>
        <v>0</v>
      </c>
      <c r="D702" s="214">
        <f>Invulblad!D697</f>
        <v>0</v>
      </c>
      <c r="E702" s="215">
        <f>Invulblad!E697</f>
        <v>0</v>
      </c>
      <c r="F702" s="215">
        <f>Invulblad!F697</f>
        <v>0</v>
      </c>
      <c r="G702" s="215">
        <f>Invulblad!G697</f>
        <v>0</v>
      </c>
      <c r="H702" s="216">
        <f>Invulblad!H697</f>
        <v>0</v>
      </c>
      <c r="I702" s="217">
        <f>Invulblad!I697</f>
        <v>0</v>
      </c>
      <c r="J702" s="198"/>
      <c r="K702" s="218">
        <f>'PO analyseblad'!J695</f>
        <v>0</v>
      </c>
      <c r="L702" s="219" t="b">
        <f>'PO analyseblad'!K695</f>
        <v>0</v>
      </c>
      <c r="M702" s="220">
        <f>'PO analyseblad'!L695</f>
        <v>0.7</v>
      </c>
      <c r="N702" s="221">
        <f>'PO analyseblad'!M695</f>
        <v>0</v>
      </c>
      <c r="O702" s="203"/>
      <c r="P702" s="218">
        <f>'PO analyseblad'!N695</f>
        <v>0</v>
      </c>
      <c r="Q702" s="222" t="b">
        <f>'PO analyseblad'!O695</f>
        <v>0</v>
      </c>
      <c r="R702" s="222">
        <f>'PO analyseblad'!P695</f>
        <v>0.3</v>
      </c>
      <c r="S702" s="223">
        <f>'PO analyseblad'!Q695</f>
        <v>0</v>
      </c>
      <c r="T702" s="224"/>
      <c r="U702" s="225">
        <f>'PO analyseblad'!R695</f>
        <v>0</v>
      </c>
      <c r="V702" s="226" t="b">
        <f>'PO analyseblad'!S695</f>
        <v>0</v>
      </c>
      <c r="W702" s="207"/>
      <c r="X702" s="227">
        <f>Invulblad!L697</f>
        <v>0</v>
      </c>
      <c r="Y702" s="228">
        <f>Invulblad!M697</f>
        <v>0</v>
      </c>
      <c r="Z702" s="229">
        <f>Invulblad!N697</f>
        <v>0</v>
      </c>
      <c r="AA702" s="211"/>
      <c r="AB702" s="212">
        <f>Invulblad!O697</f>
        <v>0</v>
      </c>
    </row>
    <row r="703" spans="2:28" s="85" customFormat="1" ht="12.75" customHeight="1" x14ac:dyDescent="0.25">
      <c r="B703" s="213">
        <f>Invulblad!B698</f>
        <v>694</v>
      </c>
      <c r="C703" s="214">
        <f>Invulblad!C698</f>
        <v>0</v>
      </c>
      <c r="D703" s="214">
        <f>Invulblad!D698</f>
        <v>0</v>
      </c>
      <c r="E703" s="215">
        <f>Invulblad!E698</f>
        <v>0</v>
      </c>
      <c r="F703" s="215">
        <f>Invulblad!F698</f>
        <v>0</v>
      </c>
      <c r="G703" s="215">
        <f>Invulblad!G698</f>
        <v>0</v>
      </c>
      <c r="H703" s="216">
        <f>Invulblad!H698</f>
        <v>0</v>
      </c>
      <c r="I703" s="217">
        <f>Invulblad!I698</f>
        <v>0</v>
      </c>
      <c r="J703" s="198"/>
      <c r="K703" s="218">
        <f>'PO analyseblad'!J696</f>
        <v>0</v>
      </c>
      <c r="L703" s="219" t="b">
        <f>'PO analyseblad'!K696</f>
        <v>0</v>
      </c>
      <c r="M703" s="220">
        <f>'PO analyseblad'!L696</f>
        <v>0.7</v>
      </c>
      <c r="N703" s="221">
        <f>'PO analyseblad'!M696</f>
        <v>0</v>
      </c>
      <c r="O703" s="203"/>
      <c r="P703" s="218">
        <f>'PO analyseblad'!N696</f>
        <v>0</v>
      </c>
      <c r="Q703" s="222" t="b">
        <f>'PO analyseblad'!O696</f>
        <v>0</v>
      </c>
      <c r="R703" s="222">
        <f>'PO analyseblad'!P696</f>
        <v>0.3</v>
      </c>
      <c r="S703" s="223">
        <f>'PO analyseblad'!Q696</f>
        <v>0</v>
      </c>
      <c r="T703" s="224"/>
      <c r="U703" s="225">
        <f>'PO analyseblad'!R696</f>
        <v>0</v>
      </c>
      <c r="V703" s="226" t="b">
        <f>'PO analyseblad'!S696</f>
        <v>0</v>
      </c>
      <c r="W703" s="207"/>
      <c r="X703" s="227">
        <f>Invulblad!L698</f>
        <v>0</v>
      </c>
      <c r="Y703" s="228">
        <f>Invulblad!M698</f>
        <v>0</v>
      </c>
      <c r="Z703" s="229">
        <f>Invulblad!N698</f>
        <v>0</v>
      </c>
      <c r="AA703" s="211"/>
      <c r="AB703" s="212">
        <f>Invulblad!O698</f>
        <v>0</v>
      </c>
    </row>
    <row r="704" spans="2:28" s="85" customFormat="1" ht="12.75" customHeight="1" x14ac:dyDescent="0.25">
      <c r="B704" s="213">
        <f>Invulblad!B699</f>
        <v>695</v>
      </c>
      <c r="C704" s="214">
        <f>Invulblad!C699</f>
        <v>0</v>
      </c>
      <c r="D704" s="214">
        <f>Invulblad!D699</f>
        <v>0</v>
      </c>
      <c r="E704" s="215">
        <f>Invulblad!E699</f>
        <v>0</v>
      </c>
      <c r="F704" s="215">
        <f>Invulblad!F699</f>
        <v>0</v>
      </c>
      <c r="G704" s="215">
        <f>Invulblad!G699</f>
        <v>0</v>
      </c>
      <c r="H704" s="216">
        <f>Invulblad!H699</f>
        <v>0</v>
      </c>
      <c r="I704" s="217">
        <f>Invulblad!I699</f>
        <v>0</v>
      </c>
      <c r="J704" s="198"/>
      <c r="K704" s="218">
        <f>'PO analyseblad'!J697</f>
        <v>0</v>
      </c>
      <c r="L704" s="219" t="b">
        <f>'PO analyseblad'!K697</f>
        <v>0</v>
      </c>
      <c r="M704" s="220">
        <f>'PO analyseblad'!L697</f>
        <v>0.7</v>
      </c>
      <c r="N704" s="221">
        <f>'PO analyseblad'!M697</f>
        <v>0</v>
      </c>
      <c r="O704" s="203"/>
      <c r="P704" s="218">
        <f>'PO analyseblad'!N697</f>
        <v>0</v>
      </c>
      <c r="Q704" s="222" t="b">
        <f>'PO analyseblad'!O697</f>
        <v>0</v>
      </c>
      <c r="R704" s="222">
        <f>'PO analyseblad'!P697</f>
        <v>0.3</v>
      </c>
      <c r="S704" s="223">
        <f>'PO analyseblad'!Q697</f>
        <v>0</v>
      </c>
      <c r="T704" s="224"/>
      <c r="U704" s="225">
        <f>'PO analyseblad'!R697</f>
        <v>0</v>
      </c>
      <c r="V704" s="226" t="b">
        <f>'PO analyseblad'!S697</f>
        <v>0</v>
      </c>
      <c r="W704" s="207"/>
      <c r="X704" s="227">
        <f>Invulblad!L699</f>
        <v>0</v>
      </c>
      <c r="Y704" s="228">
        <f>Invulblad!M699</f>
        <v>0</v>
      </c>
      <c r="Z704" s="229">
        <f>Invulblad!N699</f>
        <v>0</v>
      </c>
      <c r="AA704" s="211"/>
      <c r="AB704" s="212">
        <f>Invulblad!O699</f>
        <v>0</v>
      </c>
    </row>
    <row r="705" spans="2:28" s="85" customFormat="1" ht="12.75" customHeight="1" x14ac:dyDescent="0.25">
      <c r="B705" s="213">
        <f>Invulblad!B700</f>
        <v>696</v>
      </c>
      <c r="C705" s="214">
        <f>Invulblad!C700</f>
        <v>0</v>
      </c>
      <c r="D705" s="214">
        <f>Invulblad!D700</f>
        <v>0</v>
      </c>
      <c r="E705" s="215">
        <f>Invulblad!E700</f>
        <v>0</v>
      </c>
      <c r="F705" s="215">
        <f>Invulblad!F700</f>
        <v>0</v>
      </c>
      <c r="G705" s="215">
        <f>Invulblad!G700</f>
        <v>0</v>
      </c>
      <c r="H705" s="216">
        <f>Invulblad!H700</f>
        <v>0</v>
      </c>
      <c r="I705" s="217">
        <f>Invulblad!I700</f>
        <v>0</v>
      </c>
      <c r="J705" s="198"/>
      <c r="K705" s="218">
        <f>'PO analyseblad'!J698</f>
        <v>0</v>
      </c>
      <c r="L705" s="219" t="b">
        <f>'PO analyseblad'!K698</f>
        <v>0</v>
      </c>
      <c r="M705" s="220">
        <f>'PO analyseblad'!L698</f>
        <v>0.7</v>
      </c>
      <c r="N705" s="221">
        <f>'PO analyseblad'!M698</f>
        <v>0</v>
      </c>
      <c r="O705" s="203"/>
      <c r="P705" s="218">
        <f>'PO analyseblad'!N698</f>
        <v>0</v>
      </c>
      <c r="Q705" s="222" t="b">
        <f>'PO analyseblad'!O698</f>
        <v>0</v>
      </c>
      <c r="R705" s="222">
        <f>'PO analyseblad'!P698</f>
        <v>0.3</v>
      </c>
      <c r="S705" s="223">
        <f>'PO analyseblad'!Q698</f>
        <v>0</v>
      </c>
      <c r="T705" s="224"/>
      <c r="U705" s="225">
        <f>'PO analyseblad'!R698</f>
        <v>0</v>
      </c>
      <c r="V705" s="226" t="b">
        <f>'PO analyseblad'!S698</f>
        <v>0</v>
      </c>
      <c r="W705" s="207"/>
      <c r="X705" s="227">
        <f>Invulblad!L700</f>
        <v>0</v>
      </c>
      <c r="Y705" s="228">
        <f>Invulblad!M700</f>
        <v>0</v>
      </c>
      <c r="Z705" s="229">
        <f>Invulblad!N700</f>
        <v>0</v>
      </c>
      <c r="AA705" s="211"/>
      <c r="AB705" s="212">
        <f>Invulblad!O700</f>
        <v>0</v>
      </c>
    </row>
    <row r="706" spans="2:28" s="85" customFormat="1" ht="12.75" customHeight="1" x14ac:dyDescent="0.25">
      <c r="B706" s="213">
        <f>Invulblad!B701</f>
        <v>697</v>
      </c>
      <c r="C706" s="214">
        <f>Invulblad!C701</f>
        <v>0</v>
      </c>
      <c r="D706" s="214">
        <f>Invulblad!D701</f>
        <v>0</v>
      </c>
      <c r="E706" s="215">
        <f>Invulblad!E701</f>
        <v>0</v>
      </c>
      <c r="F706" s="215">
        <f>Invulblad!F701</f>
        <v>0</v>
      </c>
      <c r="G706" s="215">
        <f>Invulblad!G701</f>
        <v>0</v>
      </c>
      <c r="H706" s="216">
        <f>Invulblad!H701</f>
        <v>0</v>
      </c>
      <c r="I706" s="217">
        <f>Invulblad!I701</f>
        <v>0</v>
      </c>
      <c r="J706" s="198"/>
      <c r="K706" s="218">
        <f>'PO analyseblad'!J699</f>
        <v>0</v>
      </c>
      <c r="L706" s="219" t="b">
        <f>'PO analyseblad'!K699</f>
        <v>0</v>
      </c>
      <c r="M706" s="220">
        <f>'PO analyseblad'!L699</f>
        <v>0.7</v>
      </c>
      <c r="N706" s="221">
        <f>'PO analyseblad'!M699</f>
        <v>0</v>
      </c>
      <c r="O706" s="203"/>
      <c r="P706" s="218">
        <f>'PO analyseblad'!N699</f>
        <v>0</v>
      </c>
      <c r="Q706" s="222" t="b">
        <f>'PO analyseblad'!O699</f>
        <v>0</v>
      </c>
      <c r="R706" s="222">
        <f>'PO analyseblad'!P699</f>
        <v>0.3</v>
      </c>
      <c r="S706" s="223">
        <f>'PO analyseblad'!Q699</f>
        <v>0</v>
      </c>
      <c r="T706" s="224"/>
      <c r="U706" s="225">
        <f>'PO analyseblad'!R699</f>
        <v>0</v>
      </c>
      <c r="V706" s="226" t="b">
        <f>'PO analyseblad'!S699</f>
        <v>0</v>
      </c>
      <c r="W706" s="207"/>
      <c r="X706" s="227">
        <f>Invulblad!L701</f>
        <v>0</v>
      </c>
      <c r="Y706" s="228">
        <f>Invulblad!M701</f>
        <v>0</v>
      </c>
      <c r="Z706" s="229">
        <f>Invulblad!N701</f>
        <v>0</v>
      </c>
      <c r="AA706" s="211"/>
      <c r="AB706" s="212">
        <f>Invulblad!O701</f>
        <v>0</v>
      </c>
    </row>
    <row r="707" spans="2:28" s="85" customFormat="1" ht="12.75" customHeight="1" x14ac:dyDescent="0.25">
      <c r="B707" s="213">
        <f>Invulblad!B702</f>
        <v>698</v>
      </c>
      <c r="C707" s="214">
        <f>Invulblad!C702</f>
        <v>0</v>
      </c>
      <c r="D707" s="214">
        <f>Invulblad!D702</f>
        <v>0</v>
      </c>
      <c r="E707" s="215">
        <f>Invulblad!E702</f>
        <v>0</v>
      </c>
      <c r="F707" s="215">
        <f>Invulblad!F702</f>
        <v>0</v>
      </c>
      <c r="G707" s="215">
        <f>Invulblad!G702</f>
        <v>0</v>
      </c>
      <c r="H707" s="216">
        <f>Invulblad!H702</f>
        <v>0</v>
      </c>
      <c r="I707" s="217">
        <f>Invulblad!I702</f>
        <v>0</v>
      </c>
      <c r="J707" s="198"/>
      <c r="K707" s="218">
        <f>'PO analyseblad'!J700</f>
        <v>0</v>
      </c>
      <c r="L707" s="219" t="b">
        <f>'PO analyseblad'!K700</f>
        <v>0</v>
      </c>
      <c r="M707" s="220">
        <f>'PO analyseblad'!L700</f>
        <v>0.7</v>
      </c>
      <c r="N707" s="221">
        <f>'PO analyseblad'!M700</f>
        <v>0</v>
      </c>
      <c r="O707" s="203"/>
      <c r="P707" s="218">
        <f>'PO analyseblad'!N700</f>
        <v>0</v>
      </c>
      <c r="Q707" s="222" t="b">
        <f>'PO analyseblad'!O700</f>
        <v>0</v>
      </c>
      <c r="R707" s="222">
        <f>'PO analyseblad'!P700</f>
        <v>0.3</v>
      </c>
      <c r="S707" s="223">
        <f>'PO analyseblad'!Q700</f>
        <v>0</v>
      </c>
      <c r="T707" s="224"/>
      <c r="U707" s="225">
        <f>'PO analyseblad'!R700</f>
        <v>0</v>
      </c>
      <c r="V707" s="226" t="b">
        <f>'PO analyseblad'!S700</f>
        <v>0</v>
      </c>
      <c r="W707" s="207"/>
      <c r="X707" s="227">
        <f>Invulblad!L702</f>
        <v>0</v>
      </c>
      <c r="Y707" s="228">
        <f>Invulblad!M702</f>
        <v>0</v>
      </c>
      <c r="Z707" s="229">
        <f>Invulblad!N702</f>
        <v>0</v>
      </c>
      <c r="AA707" s="211"/>
      <c r="AB707" s="212">
        <f>Invulblad!O702</f>
        <v>0</v>
      </c>
    </row>
    <row r="708" spans="2:28" s="85" customFormat="1" ht="12.75" customHeight="1" x14ac:dyDescent="0.25">
      <c r="B708" s="213">
        <f>Invulblad!B703</f>
        <v>699</v>
      </c>
      <c r="C708" s="214">
        <f>Invulblad!C703</f>
        <v>0</v>
      </c>
      <c r="D708" s="214">
        <f>Invulblad!D703</f>
        <v>0</v>
      </c>
      <c r="E708" s="215">
        <f>Invulblad!E703</f>
        <v>0</v>
      </c>
      <c r="F708" s="215">
        <f>Invulblad!F703</f>
        <v>0</v>
      </c>
      <c r="G708" s="215">
        <f>Invulblad!G703</f>
        <v>0</v>
      </c>
      <c r="H708" s="216">
        <f>Invulblad!H703</f>
        <v>0</v>
      </c>
      <c r="I708" s="217">
        <f>Invulblad!I703</f>
        <v>0</v>
      </c>
      <c r="J708" s="198"/>
      <c r="K708" s="218">
        <f>'PO analyseblad'!J701</f>
        <v>0</v>
      </c>
      <c r="L708" s="219" t="b">
        <f>'PO analyseblad'!K701</f>
        <v>0</v>
      </c>
      <c r="M708" s="220">
        <f>'PO analyseblad'!L701</f>
        <v>0.7</v>
      </c>
      <c r="N708" s="221">
        <f>'PO analyseblad'!M701</f>
        <v>0</v>
      </c>
      <c r="O708" s="203"/>
      <c r="P708" s="218">
        <f>'PO analyseblad'!N701</f>
        <v>0</v>
      </c>
      <c r="Q708" s="222" t="b">
        <f>'PO analyseblad'!O701</f>
        <v>0</v>
      </c>
      <c r="R708" s="222">
        <f>'PO analyseblad'!P701</f>
        <v>0.3</v>
      </c>
      <c r="S708" s="223">
        <f>'PO analyseblad'!Q701</f>
        <v>0</v>
      </c>
      <c r="T708" s="224"/>
      <c r="U708" s="225">
        <f>'PO analyseblad'!R701</f>
        <v>0</v>
      </c>
      <c r="V708" s="226" t="b">
        <f>'PO analyseblad'!S701</f>
        <v>0</v>
      </c>
      <c r="W708" s="207"/>
      <c r="X708" s="227">
        <f>Invulblad!L703</f>
        <v>0</v>
      </c>
      <c r="Y708" s="228">
        <f>Invulblad!M703</f>
        <v>0</v>
      </c>
      <c r="Z708" s="229">
        <f>Invulblad!N703</f>
        <v>0</v>
      </c>
      <c r="AA708" s="211"/>
      <c r="AB708" s="212">
        <f>Invulblad!O703</f>
        <v>0</v>
      </c>
    </row>
    <row r="709" spans="2:28" s="85" customFormat="1" ht="12.75" customHeight="1" x14ac:dyDescent="0.25">
      <c r="B709" s="213">
        <f>Invulblad!B704</f>
        <v>700</v>
      </c>
      <c r="C709" s="214">
        <f>Invulblad!C704</f>
        <v>0</v>
      </c>
      <c r="D709" s="214">
        <f>Invulblad!D704</f>
        <v>0</v>
      </c>
      <c r="E709" s="215">
        <f>Invulblad!E704</f>
        <v>0</v>
      </c>
      <c r="F709" s="215">
        <f>Invulblad!F704</f>
        <v>0</v>
      </c>
      <c r="G709" s="215">
        <f>Invulblad!G704</f>
        <v>0</v>
      </c>
      <c r="H709" s="216">
        <f>Invulblad!H704</f>
        <v>0</v>
      </c>
      <c r="I709" s="217">
        <f>Invulblad!I704</f>
        <v>0</v>
      </c>
      <c r="J709" s="198"/>
      <c r="K709" s="218">
        <f>'PO analyseblad'!J702</f>
        <v>0</v>
      </c>
      <c r="L709" s="219" t="b">
        <f>'PO analyseblad'!K702</f>
        <v>0</v>
      </c>
      <c r="M709" s="220">
        <f>'PO analyseblad'!L702</f>
        <v>0.7</v>
      </c>
      <c r="N709" s="221">
        <f>'PO analyseblad'!M702</f>
        <v>0</v>
      </c>
      <c r="O709" s="203"/>
      <c r="P709" s="218">
        <f>'PO analyseblad'!N702</f>
        <v>0</v>
      </c>
      <c r="Q709" s="222" t="b">
        <f>'PO analyseblad'!O702</f>
        <v>0</v>
      </c>
      <c r="R709" s="222">
        <f>'PO analyseblad'!P702</f>
        <v>0.3</v>
      </c>
      <c r="S709" s="223">
        <f>'PO analyseblad'!Q702</f>
        <v>0</v>
      </c>
      <c r="T709" s="224"/>
      <c r="U709" s="225">
        <f>'PO analyseblad'!R702</f>
        <v>0</v>
      </c>
      <c r="V709" s="226" t="b">
        <f>'PO analyseblad'!S702</f>
        <v>0</v>
      </c>
      <c r="W709" s="207"/>
      <c r="X709" s="227">
        <f>Invulblad!L704</f>
        <v>0</v>
      </c>
      <c r="Y709" s="228">
        <f>Invulblad!M704</f>
        <v>0</v>
      </c>
      <c r="Z709" s="229">
        <f>Invulblad!N704</f>
        <v>0</v>
      </c>
      <c r="AA709" s="211"/>
      <c r="AB709" s="212">
        <f>Invulblad!O704</f>
        <v>0</v>
      </c>
    </row>
    <row r="710" spans="2:28" s="85" customFormat="1" ht="12.75" customHeight="1" x14ac:dyDescent="0.25">
      <c r="B710" s="213">
        <f>Invulblad!B705</f>
        <v>701</v>
      </c>
      <c r="C710" s="214">
        <f>Invulblad!C705</f>
        <v>0</v>
      </c>
      <c r="D710" s="214">
        <f>Invulblad!D705</f>
        <v>0</v>
      </c>
      <c r="E710" s="215">
        <f>Invulblad!E705</f>
        <v>0</v>
      </c>
      <c r="F710" s="215">
        <f>Invulblad!F705</f>
        <v>0</v>
      </c>
      <c r="G710" s="215">
        <f>Invulblad!G705</f>
        <v>0</v>
      </c>
      <c r="H710" s="216">
        <f>Invulblad!H705</f>
        <v>0</v>
      </c>
      <c r="I710" s="217">
        <f>Invulblad!I705</f>
        <v>0</v>
      </c>
      <c r="J710" s="198"/>
      <c r="K710" s="218">
        <f>'PO analyseblad'!J703</f>
        <v>0</v>
      </c>
      <c r="L710" s="219" t="b">
        <f>'PO analyseblad'!K703</f>
        <v>0</v>
      </c>
      <c r="M710" s="220">
        <f>'PO analyseblad'!L703</f>
        <v>0.7</v>
      </c>
      <c r="N710" s="221">
        <f>'PO analyseblad'!M703</f>
        <v>0</v>
      </c>
      <c r="O710" s="203"/>
      <c r="P710" s="218">
        <f>'PO analyseblad'!N703</f>
        <v>0</v>
      </c>
      <c r="Q710" s="222" t="b">
        <f>'PO analyseblad'!O703</f>
        <v>0</v>
      </c>
      <c r="R710" s="222">
        <f>'PO analyseblad'!P703</f>
        <v>0.3</v>
      </c>
      <c r="S710" s="223">
        <f>'PO analyseblad'!Q703</f>
        <v>0</v>
      </c>
      <c r="T710" s="224"/>
      <c r="U710" s="225">
        <f>'PO analyseblad'!R703</f>
        <v>0</v>
      </c>
      <c r="V710" s="226" t="b">
        <f>'PO analyseblad'!S703</f>
        <v>0</v>
      </c>
      <c r="W710" s="207"/>
      <c r="X710" s="227">
        <f>Invulblad!L705</f>
        <v>0</v>
      </c>
      <c r="Y710" s="228">
        <f>Invulblad!M705</f>
        <v>0</v>
      </c>
      <c r="Z710" s="229">
        <f>Invulblad!N705</f>
        <v>0</v>
      </c>
      <c r="AA710" s="211"/>
      <c r="AB710" s="212">
        <f>Invulblad!O705</f>
        <v>0</v>
      </c>
    </row>
    <row r="711" spans="2:28" s="85" customFormat="1" ht="12.75" customHeight="1" x14ac:dyDescent="0.25">
      <c r="B711" s="213">
        <f>Invulblad!B706</f>
        <v>702</v>
      </c>
      <c r="C711" s="214">
        <f>Invulblad!C706</f>
        <v>0</v>
      </c>
      <c r="D711" s="214">
        <f>Invulblad!D706</f>
        <v>0</v>
      </c>
      <c r="E711" s="215">
        <f>Invulblad!E706</f>
        <v>0</v>
      </c>
      <c r="F711" s="215">
        <f>Invulblad!F706</f>
        <v>0</v>
      </c>
      <c r="G711" s="215">
        <f>Invulblad!G706</f>
        <v>0</v>
      </c>
      <c r="H711" s="216">
        <f>Invulblad!H706</f>
        <v>0</v>
      </c>
      <c r="I711" s="217">
        <f>Invulblad!I706</f>
        <v>0</v>
      </c>
      <c r="J711" s="198"/>
      <c r="K711" s="218">
        <f>'PO analyseblad'!J704</f>
        <v>0</v>
      </c>
      <c r="L711" s="219" t="b">
        <f>'PO analyseblad'!K704</f>
        <v>0</v>
      </c>
      <c r="M711" s="220">
        <f>'PO analyseblad'!L704</f>
        <v>0.7</v>
      </c>
      <c r="N711" s="221">
        <f>'PO analyseblad'!M704</f>
        <v>0</v>
      </c>
      <c r="O711" s="203"/>
      <c r="P711" s="218">
        <f>'PO analyseblad'!N704</f>
        <v>0</v>
      </c>
      <c r="Q711" s="222" t="b">
        <f>'PO analyseblad'!O704</f>
        <v>0</v>
      </c>
      <c r="R711" s="222">
        <f>'PO analyseblad'!P704</f>
        <v>0.3</v>
      </c>
      <c r="S711" s="223">
        <f>'PO analyseblad'!Q704</f>
        <v>0</v>
      </c>
      <c r="T711" s="224"/>
      <c r="U711" s="225">
        <f>'PO analyseblad'!R704</f>
        <v>0</v>
      </c>
      <c r="V711" s="226" t="b">
        <f>'PO analyseblad'!S704</f>
        <v>0</v>
      </c>
      <c r="W711" s="207"/>
      <c r="X711" s="227">
        <f>Invulblad!L706</f>
        <v>0</v>
      </c>
      <c r="Y711" s="228">
        <f>Invulblad!M706</f>
        <v>0</v>
      </c>
      <c r="Z711" s="229">
        <f>Invulblad!N706</f>
        <v>0</v>
      </c>
      <c r="AA711" s="211"/>
      <c r="AB711" s="212">
        <f>Invulblad!O706</f>
        <v>0</v>
      </c>
    </row>
    <row r="712" spans="2:28" s="85" customFormat="1" ht="12.75" customHeight="1" x14ac:dyDescent="0.25">
      <c r="B712" s="213">
        <f>Invulblad!B707</f>
        <v>703</v>
      </c>
      <c r="C712" s="214">
        <f>Invulblad!C707</f>
        <v>0</v>
      </c>
      <c r="D712" s="214">
        <f>Invulblad!D707</f>
        <v>0</v>
      </c>
      <c r="E712" s="215">
        <f>Invulblad!E707</f>
        <v>0</v>
      </c>
      <c r="F712" s="215">
        <f>Invulblad!F707</f>
        <v>0</v>
      </c>
      <c r="G712" s="215">
        <f>Invulblad!G707</f>
        <v>0</v>
      </c>
      <c r="H712" s="216">
        <f>Invulblad!H707</f>
        <v>0</v>
      </c>
      <c r="I712" s="217">
        <f>Invulblad!I707</f>
        <v>0</v>
      </c>
      <c r="J712" s="198"/>
      <c r="K712" s="218">
        <f>'PO analyseblad'!J705</f>
        <v>0</v>
      </c>
      <c r="L712" s="219" t="b">
        <f>'PO analyseblad'!K705</f>
        <v>0</v>
      </c>
      <c r="M712" s="220">
        <f>'PO analyseblad'!L705</f>
        <v>0.7</v>
      </c>
      <c r="N712" s="221">
        <f>'PO analyseblad'!M705</f>
        <v>0</v>
      </c>
      <c r="O712" s="203"/>
      <c r="P712" s="218">
        <f>'PO analyseblad'!N705</f>
        <v>0</v>
      </c>
      <c r="Q712" s="222" t="b">
        <f>'PO analyseblad'!O705</f>
        <v>0</v>
      </c>
      <c r="R712" s="222">
        <f>'PO analyseblad'!P705</f>
        <v>0.3</v>
      </c>
      <c r="S712" s="223">
        <f>'PO analyseblad'!Q705</f>
        <v>0</v>
      </c>
      <c r="T712" s="224"/>
      <c r="U712" s="225">
        <f>'PO analyseblad'!R705</f>
        <v>0</v>
      </c>
      <c r="V712" s="226" t="b">
        <f>'PO analyseblad'!S705</f>
        <v>0</v>
      </c>
      <c r="W712" s="207"/>
      <c r="X712" s="227">
        <f>Invulblad!L707</f>
        <v>0</v>
      </c>
      <c r="Y712" s="228">
        <f>Invulblad!M707</f>
        <v>0</v>
      </c>
      <c r="Z712" s="229">
        <f>Invulblad!N707</f>
        <v>0</v>
      </c>
      <c r="AA712" s="211"/>
      <c r="AB712" s="212">
        <f>Invulblad!O707</f>
        <v>0</v>
      </c>
    </row>
    <row r="713" spans="2:28" s="85" customFormat="1" ht="12.75" customHeight="1" x14ac:dyDescent="0.25">
      <c r="B713" s="213">
        <f>Invulblad!B708</f>
        <v>704</v>
      </c>
      <c r="C713" s="214">
        <f>Invulblad!C708</f>
        <v>0</v>
      </c>
      <c r="D713" s="214">
        <f>Invulblad!D708</f>
        <v>0</v>
      </c>
      <c r="E713" s="215">
        <f>Invulblad!E708</f>
        <v>0</v>
      </c>
      <c r="F713" s="215">
        <f>Invulblad!F708</f>
        <v>0</v>
      </c>
      <c r="G713" s="215">
        <f>Invulblad!G708</f>
        <v>0</v>
      </c>
      <c r="H713" s="216">
        <f>Invulblad!H708</f>
        <v>0</v>
      </c>
      <c r="I713" s="217">
        <f>Invulblad!I708</f>
        <v>0</v>
      </c>
      <c r="J713" s="198"/>
      <c r="K713" s="218">
        <f>'PO analyseblad'!J706</f>
        <v>0</v>
      </c>
      <c r="L713" s="219" t="b">
        <f>'PO analyseblad'!K706</f>
        <v>0</v>
      </c>
      <c r="M713" s="220">
        <f>'PO analyseblad'!L706</f>
        <v>0.7</v>
      </c>
      <c r="N713" s="221">
        <f>'PO analyseblad'!M706</f>
        <v>0</v>
      </c>
      <c r="O713" s="203"/>
      <c r="P713" s="218">
        <f>'PO analyseblad'!N706</f>
        <v>0</v>
      </c>
      <c r="Q713" s="222" t="b">
        <f>'PO analyseblad'!O706</f>
        <v>0</v>
      </c>
      <c r="R713" s="222">
        <f>'PO analyseblad'!P706</f>
        <v>0.3</v>
      </c>
      <c r="S713" s="223">
        <f>'PO analyseblad'!Q706</f>
        <v>0</v>
      </c>
      <c r="T713" s="224"/>
      <c r="U713" s="225">
        <f>'PO analyseblad'!R706</f>
        <v>0</v>
      </c>
      <c r="V713" s="226" t="b">
        <f>'PO analyseblad'!S706</f>
        <v>0</v>
      </c>
      <c r="W713" s="207"/>
      <c r="X713" s="227">
        <f>Invulblad!L708</f>
        <v>0</v>
      </c>
      <c r="Y713" s="228">
        <f>Invulblad!M708</f>
        <v>0</v>
      </c>
      <c r="Z713" s="229">
        <f>Invulblad!N708</f>
        <v>0</v>
      </c>
      <c r="AA713" s="211"/>
      <c r="AB713" s="212">
        <f>Invulblad!O708</f>
        <v>0</v>
      </c>
    </row>
    <row r="714" spans="2:28" s="85" customFormat="1" ht="12.75" customHeight="1" x14ac:dyDescent="0.25">
      <c r="B714" s="213">
        <f>Invulblad!B709</f>
        <v>705</v>
      </c>
      <c r="C714" s="214">
        <f>Invulblad!C709</f>
        <v>0</v>
      </c>
      <c r="D714" s="214">
        <f>Invulblad!D709</f>
        <v>0</v>
      </c>
      <c r="E714" s="215">
        <f>Invulblad!E709</f>
        <v>0</v>
      </c>
      <c r="F714" s="215">
        <f>Invulblad!F709</f>
        <v>0</v>
      </c>
      <c r="G714" s="215">
        <f>Invulblad!G709</f>
        <v>0</v>
      </c>
      <c r="H714" s="216">
        <f>Invulblad!H709</f>
        <v>0</v>
      </c>
      <c r="I714" s="217">
        <f>Invulblad!I709</f>
        <v>0</v>
      </c>
      <c r="J714" s="198"/>
      <c r="K714" s="218">
        <f>'PO analyseblad'!J707</f>
        <v>0</v>
      </c>
      <c r="L714" s="219" t="b">
        <f>'PO analyseblad'!K707</f>
        <v>0</v>
      </c>
      <c r="M714" s="220">
        <f>'PO analyseblad'!L707</f>
        <v>0.7</v>
      </c>
      <c r="N714" s="221">
        <f>'PO analyseblad'!M707</f>
        <v>0</v>
      </c>
      <c r="O714" s="203"/>
      <c r="P714" s="218">
        <f>'PO analyseblad'!N707</f>
        <v>0</v>
      </c>
      <c r="Q714" s="222" t="b">
        <f>'PO analyseblad'!O707</f>
        <v>0</v>
      </c>
      <c r="R714" s="222">
        <f>'PO analyseblad'!P707</f>
        <v>0.3</v>
      </c>
      <c r="S714" s="223">
        <f>'PO analyseblad'!Q707</f>
        <v>0</v>
      </c>
      <c r="T714" s="224"/>
      <c r="U714" s="225">
        <f>'PO analyseblad'!R707</f>
        <v>0</v>
      </c>
      <c r="V714" s="226" t="b">
        <f>'PO analyseblad'!S707</f>
        <v>0</v>
      </c>
      <c r="W714" s="207"/>
      <c r="X714" s="227">
        <f>Invulblad!L709</f>
        <v>0</v>
      </c>
      <c r="Y714" s="228">
        <f>Invulblad!M709</f>
        <v>0</v>
      </c>
      <c r="Z714" s="229">
        <f>Invulblad!N709</f>
        <v>0</v>
      </c>
      <c r="AA714" s="211"/>
      <c r="AB714" s="212">
        <f>Invulblad!O709</f>
        <v>0</v>
      </c>
    </row>
    <row r="715" spans="2:28" s="85" customFormat="1" ht="12.75" customHeight="1" x14ac:dyDescent="0.25">
      <c r="B715" s="213">
        <f>Invulblad!B710</f>
        <v>706</v>
      </c>
      <c r="C715" s="214">
        <f>Invulblad!C710</f>
        <v>0</v>
      </c>
      <c r="D715" s="214">
        <f>Invulblad!D710</f>
        <v>0</v>
      </c>
      <c r="E715" s="215">
        <f>Invulblad!E710</f>
        <v>0</v>
      </c>
      <c r="F715" s="215">
        <f>Invulblad!F710</f>
        <v>0</v>
      </c>
      <c r="G715" s="215">
        <f>Invulblad!G710</f>
        <v>0</v>
      </c>
      <c r="H715" s="216">
        <f>Invulblad!H710</f>
        <v>0</v>
      </c>
      <c r="I715" s="217">
        <f>Invulblad!I710</f>
        <v>0</v>
      </c>
      <c r="J715" s="198"/>
      <c r="K715" s="218">
        <f>'PO analyseblad'!J708</f>
        <v>0</v>
      </c>
      <c r="L715" s="219" t="b">
        <f>'PO analyseblad'!K708</f>
        <v>0</v>
      </c>
      <c r="M715" s="220">
        <f>'PO analyseblad'!L708</f>
        <v>0.7</v>
      </c>
      <c r="N715" s="221">
        <f>'PO analyseblad'!M708</f>
        <v>0</v>
      </c>
      <c r="O715" s="203"/>
      <c r="P715" s="218">
        <f>'PO analyseblad'!N708</f>
        <v>0</v>
      </c>
      <c r="Q715" s="222" t="b">
        <f>'PO analyseblad'!O708</f>
        <v>0</v>
      </c>
      <c r="R715" s="222">
        <f>'PO analyseblad'!P708</f>
        <v>0.3</v>
      </c>
      <c r="S715" s="223">
        <f>'PO analyseblad'!Q708</f>
        <v>0</v>
      </c>
      <c r="T715" s="224"/>
      <c r="U715" s="225">
        <f>'PO analyseblad'!R708</f>
        <v>0</v>
      </c>
      <c r="V715" s="226" t="b">
        <f>'PO analyseblad'!S708</f>
        <v>0</v>
      </c>
      <c r="W715" s="207"/>
      <c r="X715" s="227">
        <f>Invulblad!L710</f>
        <v>0</v>
      </c>
      <c r="Y715" s="228">
        <f>Invulblad!M710</f>
        <v>0</v>
      </c>
      <c r="Z715" s="229">
        <f>Invulblad!N710</f>
        <v>0</v>
      </c>
      <c r="AA715" s="211"/>
      <c r="AB715" s="212">
        <f>Invulblad!O710</f>
        <v>0</v>
      </c>
    </row>
    <row r="716" spans="2:28" s="85" customFormat="1" ht="12.75" customHeight="1" x14ac:dyDescent="0.25">
      <c r="B716" s="213">
        <f>Invulblad!B711</f>
        <v>707</v>
      </c>
      <c r="C716" s="214">
        <f>Invulblad!C711</f>
        <v>0</v>
      </c>
      <c r="D716" s="214">
        <f>Invulblad!D711</f>
        <v>0</v>
      </c>
      <c r="E716" s="215">
        <f>Invulblad!E711</f>
        <v>0</v>
      </c>
      <c r="F716" s="215">
        <f>Invulblad!F711</f>
        <v>0</v>
      </c>
      <c r="G716" s="215">
        <f>Invulblad!G711</f>
        <v>0</v>
      </c>
      <c r="H716" s="216">
        <f>Invulblad!H711</f>
        <v>0</v>
      </c>
      <c r="I716" s="217">
        <f>Invulblad!I711</f>
        <v>0</v>
      </c>
      <c r="J716" s="198"/>
      <c r="K716" s="218">
        <f>'PO analyseblad'!J709</f>
        <v>0</v>
      </c>
      <c r="L716" s="219" t="b">
        <f>'PO analyseblad'!K709</f>
        <v>0</v>
      </c>
      <c r="M716" s="220">
        <f>'PO analyseblad'!L709</f>
        <v>0.7</v>
      </c>
      <c r="N716" s="221">
        <f>'PO analyseblad'!M709</f>
        <v>0</v>
      </c>
      <c r="O716" s="203"/>
      <c r="P716" s="218">
        <f>'PO analyseblad'!N709</f>
        <v>0</v>
      </c>
      <c r="Q716" s="222" t="b">
        <f>'PO analyseblad'!O709</f>
        <v>0</v>
      </c>
      <c r="R716" s="222">
        <f>'PO analyseblad'!P709</f>
        <v>0.3</v>
      </c>
      <c r="S716" s="223">
        <f>'PO analyseblad'!Q709</f>
        <v>0</v>
      </c>
      <c r="T716" s="224"/>
      <c r="U716" s="225">
        <f>'PO analyseblad'!R709</f>
        <v>0</v>
      </c>
      <c r="V716" s="226" t="b">
        <f>'PO analyseblad'!S709</f>
        <v>0</v>
      </c>
      <c r="W716" s="207"/>
      <c r="X716" s="227">
        <f>Invulblad!L711</f>
        <v>0</v>
      </c>
      <c r="Y716" s="228">
        <f>Invulblad!M711</f>
        <v>0</v>
      </c>
      <c r="Z716" s="229">
        <f>Invulblad!N711</f>
        <v>0</v>
      </c>
      <c r="AA716" s="211"/>
      <c r="AB716" s="212">
        <f>Invulblad!O711</f>
        <v>0</v>
      </c>
    </row>
    <row r="717" spans="2:28" s="85" customFormat="1" ht="12.75" customHeight="1" x14ac:dyDescent="0.25">
      <c r="B717" s="213">
        <f>Invulblad!B712</f>
        <v>708</v>
      </c>
      <c r="C717" s="214">
        <f>Invulblad!C712</f>
        <v>0</v>
      </c>
      <c r="D717" s="214">
        <f>Invulblad!D712</f>
        <v>0</v>
      </c>
      <c r="E717" s="215">
        <f>Invulblad!E712</f>
        <v>0</v>
      </c>
      <c r="F717" s="215">
        <f>Invulblad!F712</f>
        <v>0</v>
      </c>
      <c r="G717" s="215">
        <f>Invulblad!G712</f>
        <v>0</v>
      </c>
      <c r="H717" s="216">
        <f>Invulblad!H712</f>
        <v>0</v>
      </c>
      <c r="I717" s="217">
        <f>Invulblad!I712</f>
        <v>0</v>
      </c>
      <c r="J717" s="198"/>
      <c r="K717" s="218">
        <f>'PO analyseblad'!J710</f>
        <v>0</v>
      </c>
      <c r="L717" s="219" t="b">
        <f>'PO analyseblad'!K710</f>
        <v>0</v>
      </c>
      <c r="M717" s="220">
        <f>'PO analyseblad'!L710</f>
        <v>0.7</v>
      </c>
      <c r="N717" s="221">
        <f>'PO analyseblad'!M710</f>
        <v>0</v>
      </c>
      <c r="O717" s="203"/>
      <c r="P717" s="218">
        <f>'PO analyseblad'!N710</f>
        <v>0</v>
      </c>
      <c r="Q717" s="222" t="b">
        <f>'PO analyseblad'!O710</f>
        <v>0</v>
      </c>
      <c r="R717" s="222">
        <f>'PO analyseblad'!P710</f>
        <v>0.3</v>
      </c>
      <c r="S717" s="223">
        <f>'PO analyseblad'!Q710</f>
        <v>0</v>
      </c>
      <c r="T717" s="224"/>
      <c r="U717" s="225">
        <f>'PO analyseblad'!R710</f>
        <v>0</v>
      </c>
      <c r="V717" s="226" t="b">
        <f>'PO analyseblad'!S710</f>
        <v>0</v>
      </c>
      <c r="W717" s="207"/>
      <c r="X717" s="227">
        <f>Invulblad!L712</f>
        <v>0</v>
      </c>
      <c r="Y717" s="228">
        <f>Invulblad!M712</f>
        <v>0</v>
      </c>
      <c r="Z717" s="229">
        <f>Invulblad!N712</f>
        <v>0</v>
      </c>
      <c r="AA717" s="211"/>
      <c r="AB717" s="212">
        <f>Invulblad!O712</f>
        <v>0</v>
      </c>
    </row>
    <row r="718" spans="2:28" s="85" customFormat="1" ht="12.75" customHeight="1" x14ac:dyDescent="0.25">
      <c r="B718" s="213">
        <f>Invulblad!B713</f>
        <v>709</v>
      </c>
      <c r="C718" s="214">
        <f>Invulblad!C713</f>
        <v>0</v>
      </c>
      <c r="D718" s="214">
        <f>Invulblad!D713</f>
        <v>0</v>
      </c>
      <c r="E718" s="215">
        <f>Invulblad!E713</f>
        <v>0</v>
      </c>
      <c r="F718" s="215">
        <f>Invulblad!F713</f>
        <v>0</v>
      </c>
      <c r="G718" s="215">
        <f>Invulblad!G713</f>
        <v>0</v>
      </c>
      <c r="H718" s="216">
        <f>Invulblad!H713</f>
        <v>0</v>
      </c>
      <c r="I718" s="217">
        <f>Invulblad!I713</f>
        <v>0</v>
      </c>
      <c r="J718" s="198"/>
      <c r="K718" s="218">
        <f>'PO analyseblad'!J711</f>
        <v>0</v>
      </c>
      <c r="L718" s="219" t="b">
        <f>'PO analyseblad'!K711</f>
        <v>0</v>
      </c>
      <c r="M718" s="220">
        <f>'PO analyseblad'!L711</f>
        <v>0.7</v>
      </c>
      <c r="N718" s="221">
        <f>'PO analyseblad'!M711</f>
        <v>0</v>
      </c>
      <c r="O718" s="203"/>
      <c r="P718" s="218">
        <f>'PO analyseblad'!N711</f>
        <v>0</v>
      </c>
      <c r="Q718" s="222" t="b">
        <f>'PO analyseblad'!O711</f>
        <v>0</v>
      </c>
      <c r="R718" s="222">
        <f>'PO analyseblad'!P711</f>
        <v>0.3</v>
      </c>
      <c r="S718" s="223">
        <f>'PO analyseblad'!Q711</f>
        <v>0</v>
      </c>
      <c r="T718" s="224"/>
      <c r="U718" s="225">
        <f>'PO analyseblad'!R711</f>
        <v>0</v>
      </c>
      <c r="V718" s="226" t="b">
        <f>'PO analyseblad'!S711</f>
        <v>0</v>
      </c>
      <c r="W718" s="207"/>
      <c r="X718" s="227">
        <f>Invulblad!L713</f>
        <v>0</v>
      </c>
      <c r="Y718" s="228">
        <f>Invulblad!M713</f>
        <v>0</v>
      </c>
      <c r="Z718" s="229">
        <f>Invulblad!N713</f>
        <v>0</v>
      </c>
      <c r="AA718" s="211"/>
      <c r="AB718" s="212">
        <f>Invulblad!O713</f>
        <v>0</v>
      </c>
    </row>
    <row r="719" spans="2:28" s="85" customFormat="1" ht="12.75" customHeight="1" x14ac:dyDescent="0.25">
      <c r="B719" s="213">
        <f>Invulblad!B714</f>
        <v>710</v>
      </c>
      <c r="C719" s="214">
        <f>Invulblad!C714</f>
        <v>0</v>
      </c>
      <c r="D719" s="214">
        <f>Invulblad!D714</f>
        <v>0</v>
      </c>
      <c r="E719" s="215">
        <f>Invulblad!E714</f>
        <v>0</v>
      </c>
      <c r="F719" s="215">
        <f>Invulblad!F714</f>
        <v>0</v>
      </c>
      <c r="G719" s="215">
        <f>Invulblad!G714</f>
        <v>0</v>
      </c>
      <c r="H719" s="216">
        <f>Invulblad!H714</f>
        <v>0</v>
      </c>
      <c r="I719" s="217">
        <f>Invulblad!I714</f>
        <v>0</v>
      </c>
      <c r="J719" s="198"/>
      <c r="K719" s="218">
        <f>'PO analyseblad'!J712</f>
        <v>0</v>
      </c>
      <c r="L719" s="219" t="b">
        <f>'PO analyseblad'!K712</f>
        <v>0</v>
      </c>
      <c r="M719" s="220">
        <f>'PO analyseblad'!L712</f>
        <v>0.7</v>
      </c>
      <c r="N719" s="221">
        <f>'PO analyseblad'!M712</f>
        <v>0</v>
      </c>
      <c r="O719" s="203"/>
      <c r="P719" s="218">
        <f>'PO analyseblad'!N712</f>
        <v>0</v>
      </c>
      <c r="Q719" s="222" t="b">
        <f>'PO analyseblad'!O712</f>
        <v>0</v>
      </c>
      <c r="R719" s="222">
        <f>'PO analyseblad'!P712</f>
        <v>0.3</v>
      </c>
      <c r="S719" s="223">
        <f>'PO analyseblad'!Q712</f>
        <v>0</v>
      </c>
      <c r="T719" s="224"/>
      <c r="U719" s="225">
        <f>'PO analyseblad'!R712</f>
        <v>0</v>
      </c>
      <c r="V719" s="226" t="b">
        <f>'PO analyseblad'!S712</f>
        <v>0</v>
      </c>
      <c r="W719" s="207"/>
      <c r="X719" s="227">
        <f>Invulblad!L714</f>
        <v>0</v>
      </c>
      <c r="Y719" s="228">
        <f>Invulblad!M714</f>
        <v>0</v>
      </c>
      <c r="Z719" s="229">
        <f>Invulblad!N714</f>
        <v>0</v>
      </c>
      <c r="AA719" s="211"/>
      <c r="AB719" s="212">
        <f>Invulblad!O714</f>
        <v>0</v>
      </c>
    </row>
    <row r="720" spans="2:28" s="85" customFormat="1" ht="12.75" customHeight="1" x14ac:dyDescent="0.25">
      <c r="B720" s="213">
        <f>Invulblad!B715</f>
        <v>711</v>
      </c>
      <c r="C720" s="214">
        <f>Invulblad!C715</f>
        <v>0</v>
      </c>
      <c r="D720" s="214">
        <f>Invulblad!D715</f>
        <v>0</v>
      </c>
      <c r="E720" s="215">
        <f>Invulblad!E715</f>
        <v>0</v>
      </c>
      <c r="F720" s="215">
        <f>Invulblad!F715</f>
        <v>0</v>
      </c>
      <c r="G720" s="215">
        <f>Invulblad!G715</f>
        <v>0</v>
      </c>
      <c r="H720" s="216">
        <f>Invulblad!H715</f>
        <v>0</v>
      </c>
      <c r="I720" s="217">
        <f>Invulblad!I715</f>
        <v>0</v>
      </c>
      <c r="J720" s="198"/>
      <c r="K720" s="218">
        <f>'PO analyseblad'!J713</f>
        <v>0</v>
      </c>
      <c r="L720" s="219" t="b">
        <f>'PO analyseblad'!K713</f>
        <v>0</v>
      </c>
      <c r="M720" s="220">
        <f>'PO analyseblad'!L713</f>
        <v>0.7</v>
      </c>
      <c r="N720" s="221">
        <f>'PO analyseblad'!M713</f>
        <v>0</v>
      </c>
      <c r="O720" s="203"/>
      <c r="P720" s="218">
        <f>'PO analyseblad'!N713</f>
        <v>0</v>
      </c>
      <c r="Q720" s="222" t="b">
        <f>'PO analyseblad'!O713</f>
        <v>0</v>
      </c>
      <c r="R720" s="222">
        <f>'PO analyseblad'!P713</f>
        <v>0.3</v>
      </c>
      <c r="S720" s="223">
        <f>'PO analyseblad'!Q713</f>
        <v>0</v>
      </c>
      <c r="T720" s="224"/>
      <c r="U720" s="225">
        <f>'PO analyseblad'!R713</f>
        <v>0</v>
      </c>
      <c r="V720" s="226" t="b">
        <f>'PO analyseblad'!S713</f>
        <v>0</v>
      </c>
      <c r="W720" s="207"/>
      <c r="X720" s="227">
        <f>Invulblad!L715</f>
        <v>0</v>
      </c>
      <c r="Y720" s="228">
        <f>Invulblad!M715</f>
        <v>0</v>
      </c>
      <c r="Z720" s="229">
        <f>Invulblad!N715</f>
        <v>0</v>
      </c>
      <c r="AA720" s="211"/>
      <c r="AB720" s="212">
        <f>Invulblad!O715</f>
        <v>0</v>
      </c>
    </row>
    <row r="721" spans="2:28" s="85" customFormat="1" ht="12.75" customHeight="1" x14ac:dyDescent="0.25">
      <c r="B721" s="213">
        <f>Invulblad!B716</f>
        <v>712</v>
      </c>
      <c r="C721" s="214">
        <f>Invulblad!C716</f>
        <v>0</v>
      </c>
      <c r="D721" s="214">
        <f>Invulblad!D716</f>
        <v>0</v>
      </c>
      <c r="E721" s="215">
        <f>Invulblad!E716</f>
        <v>0</v>
      </c>
      <c r="F721" s="215">
        <f>Invulblad!F716</f>
        <v>0</v>
      </c>
      <c r="G721" s="215">
        <f>Invulblad!G716</f>
        <v>0</v>
      </c>
      <c r="H721" s="216">
        <f>Invulblad!H716</f>
        <v>0</v>
      </c>
      <c r="I721" s="217">
        <f>Invulblad!I716</f>
        <v>0</v>
      </c>
      <c r="J721" s="198"/>
      <c r="K721" s="218">
        <f>'PO analyseblad'!J714</f>
        <v>0</v>
      </c>
      <c r="L721" s="219" t="b">
        <f>'PO analyseblad'!K714</f>
        <v>0</v>
      </c>
      <c r="M721" s="220">
        <f>'PO analyseblad'!L714</f>
        <v>0.7</v>
      </c>
      <c r="N721" s="221">
        <f>'PO analyseblad'!M714</f>
        <v>0</v>
      </c>
      <c r="O721" s="203"/>
      <c r="P721" s="218">
        <f>'PO analyseblad'!N714</f>
        <v>0</v>
      </c>
      <c r="Q721" s="222" t="b">
        <f>'PO analyseblad'!O714</f>
        <v>0</v>
      </c>
      <c r="R721" s="222">
        <f>'PO analyseblad'!P714</f>
        <v>0.3</v>
      </c>
      <c r="S721" s="223">
        <f>'PO analyseblad'!Q714</f>
        <v>0</v>
      </c>
      <c r="T721" s="224"/>
      <c r="U721" s="225">
        <f>'PO analyseblad'!R714</f>
        <v>0</v>
      </c>
      <c r="V721" s="226" t="b">
        <f>'PO analyseblad'!S714</f>
        <v>0</v>
      </c>
      <c r="W721" s="207"/>
      <c r="X721" s="227">
        <f>Invulblad!L716</f>
        <v>0</v>
      </c>
      <c r="Y721" s="228">
        <f>Invulblad!M716</f>
        <v>0</v>
      </c>
      <c r="Z721" s="229">
        <f>Invulblad!N716</f>
        <v>0</v>
      </c>
      <c r="AA721" s="211"/>
      <c r="AB721" s="212">
        <f>Invulblad!O716</f>
        <v>0</v>
      </c>
    </row>
    <row r="722" spans="2:28" s="85" customFormat="1" ht="12.75" customHeight="1" x14ac:dyDescent="0.25">
      <c r="B722" s="213">
        <f>Invulblad!B717</f>
        <v>713</v>
      </c>
      <c r="C722" s="214">
        <f>Invulblad!C717</f>
        <v>0</v>
      </c>
      <c r="D722" s="214">
        <f>Invulblad!D717</f>
        <v>0</v>
      </c>
      <c r="E722" s="215">
        <f>Invulblad!E717</f>
        <v>0</v>
      </c>
      <c r="F722" s="215">
        <f>Invulblad!F717</f>
        <v>0</v>
      </c>
      <c r="G722" s="215">
        <f>Invulblad!G717</f>
        <v>0</v>
      </c>
      <c r="H722" s="216">
        <f>Invulblad!H717</f>
        <v>0</v>
      </c>
      <c r="I722" s="217">
        <f>Invulblad!I717</f>
        <v>0</v>
      </c>
      <c r="J722" s="198"/>
      <c r="K722" s="218">
        <f>'PO analyseblad'!J715</f>
        <v>0</v>
      </c>
      <c r="L722" s="219" t="b">
        <f>'PO analyseblad'!K715</f>
        <v>0</v>
      </c>
      <c r="M722" s="220">
        <f>'PO analyseblad'!L715</f>
        <v>0.7</v>
      </c>
      <c r="N722" s="221">
        <f>'PO analyseblad'!M715</f>
        <v>0</v>
      </c>
      <c r="O722" s="203"/>
      <c r="P722" s="218">
        <f>'PO analyseblad'!N715</f>
        <v>0</v>
      </c>
      <c r="Q722" s="222" t="b">
        <f>'PO analyseblad'!O715</f>
        <v>0</v>
      </c>
      <c r="R722" s="222">
        <f>'PO analyseblad'!P715</f>
        <v>0.3</v>
      </c>
      <c r="S722" s="223">
        <f>'PO analyseblad'!Q715</f>
        <v>0</v>
      </c>
      <c r="T722" s="224"/>
      <c r="U722" s="225">
        <f>'PO analyseblad'!R715</f>
        <v>0</v>
      </c>
      <c r="V722" s="226" t="b">
        <f>'PO analyseblad'!S715</f>
        <v>0</v>
      </c>
      <c r="W722" s="207"/>
      <c r="X722" s="227">
        <f>Invulblad!L717</f>
        <v>0</v>
      </c>
      <c r="Y722" s="228">
        <f>Invulblad!M717</f>
        <v>0</v>
      </c>
      <c r="Z722" s="229">
        <f>Invulblad!N717</f>
        <v>0</v>
      </c>
      <c r="AA722" s="211"/>
      <c r="AB722" s="212">
        <f>Invulblad!O717</f>
        <v>0</v>
      </c>
    </row>
    <row r="723" spans="2:28" s="85" customFormat="1" ht="12.75" customHeight="1" x14ac:dyDescent="0.25">
      <c r="B723" s="213">
        <f>Invulblad!B718</f>
        <v>714</v>
      </c>
      <c r="C723" s="214">
        <f>Invulblad!C718</f>
        <v>0</v>
      </c>
      <c r="D723" s="214">
        <f>Invulblad!D718</f>
        <v>0</v>
      </c>
      <c r="E723" s="215">
        <f>Invulblad!E718</f>
        <v>0</v>
      </c>
      <c r="F723" s="215">
        <f>Invulblad!F718</f>
        <v>0</v>
      </c>
      <c r="G723" s="215">
        <f>Invulblad!G718</f>
        <v>0</v>
      </c>
      <c r="H723" s="216">
        <f>Invulblad!H718</f>
        <v>0</v>
      </c>
      <c r="I723" s="217">
        <f>Invulblad!I718</f>
        <v>0</v>
      </c>
      <c r="J723" s="198"/>
      <c r="K723" s="218">
        <f>'PO analyseblad'!J716</f>
        <v>0</v>
      </c>
      <c r="L723" s="219" t="b">
        <f>'PO analyseblad'!K716</f>
        <v>0</v>
      </c>
      <c r="M723" s="220">
        <f>'PO analyseblad'!L716</f>
        <v>0.7</v>
      </c>
      <c r="N723" s="221">
        <f>'PO analyseblad'!M716</f>
        <v>0</v>
      </c>
      <c r="O723" s="203"/>
      <c r="P723" s="218">
        <f>'PO analyseblad'!N716</f>
        <v>0</v>
      </c>
      <c r="Q723" s="222" t="b">
        <f>'PO analyseblad'!O716</f>
        <v>0</v>
      </c>
      <c r="R723" s="222">
        <f>'PO analyseblad'!P716</f>
        <v>0.3</v>
      </c>
      <c r="S723" s="223">
        <f>'PO analyseblad'!Q716</f>
        <v>0</v>
      </c>
      <c r="T723" s="224"/>
      <c r="U723" s="225">
        <f>'PO analyseblad'!R716</f>
        <v>0</v>
      </c>
      <c r="V723" s="226" t="b">
        <f>'PO analyseblad'!S716</f>
        <v>0</v>
      </c>
      <c r="W723" s="207"/>
      <c r="X723" s="227">
        <f>Invulblad!L718</f>
        <v>0</v>
      </c>
      <c r="Y723" s="228">
        <f>Invulblad!M718</f>
        <v>0</v>
      </c>
      <c r="Z723" s="229">
        <f>Invulblad!N718</f>
        <v>0</v>
      </c>
      <c r="AA723" s="211"/>
      <c r="AB723" s="212">
        <f>Invulblad!O718</f>
        <v>0</v>
      </c>
    </row>
    <row r="724" spans="2:28" s="85" customFormat="1" ht="12.75" customHeight="1" x14ac:dyDescent="0.25">
      <c r="B724" s="213">
        <f>Invulblad!B719</f>
        <v>715</v>
      </c>
      <c r="C724" s="214">
        <f>Invulblad!C719</f>
        <v>0</v>
      </c>
      <c r="D724" s="214">
        <f>Invulblad!D719</f>
        <v>0</v>
      </c>
      <c r="E724" s="215">
        <f>Invulblad!E719</f>
        <v>0</v>
      </c>
      <c r="F724" s="215">
        <f>Invulblad!F719</f>
        <v>0</v>
      </c>
      <c r="G724" s="215">
        <f>Invulblad!G719</f>
        <v>0</v>
      </c>
      <c r="H724" s="216">
        <f>Invulblad!H719</f>
        <v>0</v>
      </c>
      <c r="I724" s="217">
        <f>Invulblad!I719</f>
        <v>0</v>
      </c>
      <c r="J724" s="198"/>
      <c r="K724" s="218">
        <f>'PO analyseblad'!J717</f>
        <v>0</v>
      </c>
      <c r="L724" s="219" t="b">
        <f>'PO analyseblad'!K717</f>
        <v>0</v>
      </c>
      <c r="M724" s="220">
        <f>'PO analyseblad'!L717</f>
        <v>0.7</v>
      </c>
      <c r="N724" s="221">
        <f>'PO analyseblad'!M717</f>
        <v>0</v>
      </c>
      <c r="O724" s="203"/>
      <c r="P724" s="218">
        <f>'PO analyseblad'!N717</f>
        <v>0</v>
      </c>
      <c r="Q724" s="222" t="b">
        <f>'PO analyseblad'!O717</f>
        <v>0</v>
      </c>
      <c r="R724" s="222">
        <f>'PO analyseblad'!P717</f>
        <v>0.3</v>
      </c>
      <c r="S724" s="223">
        <f>'PO analyseblad'!Q717</f>
        <v>0</v>
      </c>
      <c r="T724" s="224"/>
      <c r="U724" s="225">
        <f>'PO analyseblad'!R717</f>
        <v>0</v>
      </c>
      <c r="V724" s="226" t="b">
        <f>'PO analyseblad'!S717</f>
        <v>0</v>
      </c>
      <c r="W724" s="207"/>
      <c r="X724" s="227">
        <f>Invulblad!L719</f>
        <v>0</v>
      </c>
      <c r="Y724" s="228">
        <f>Invulblad!M719</f>
        <v>0</v>
      </c>
      <c r="Z724" s="229">
        <f>Invulblad!N719</f>
        <v>0</v>
      </c>
      <c r="AA724" s="211"/>
      <c r="AB724" s="212">
        <f>Invulblad!O719</f>
        <v>0</v>
      </c>
    </row>
    <row r="725" spans="2:28" s="85" customFormat="1" ht="12.75" customHeight="1" x14ac:dyDescent="0.25">
      <c r="B725" s="213">
        <f>Invulblad!B720</f>
        <v>716</v>
      </c>
      <c r="C725" s="214">
        <f>Invulblad!C720</f>
        <v>0</v>
      </c>
      <c r="D725" s="214">
        <f>Invulblad!D720</f>
        <v>0</v>
      </c>
      <c r="E725" s="215">
        <f>Invulblad!E720</f>
        <v>0</v>
      </c>
      <c r="F725" s="215">
        <f>Invulblad!F720</f>
        <v>0</v>
      </c>
      <c r="G725" s="215">
        <f>Invulblad!G720</f>
        <v>0</v>
      </c>
      <c r="H725" s="216">
        <f>Invulblad!H720</f>
        <v>0</v>
      </c>
      <c r="I725" s="217">
        <f>Invulblad!I720</f>
        <v>0</v>
      </c>
      <c r="J725" s="198"/>
      <c r="K725" s="218">
        <f>'PO analyseblad'!J718</f>
        <v>0</v>
      </c>
      <c r="L725" s="219" t="b">
        <f>'PO analyseblad'!K718</f>
        <v>0</v>
      </c>
      <c r="M725" s="220">
        <f>'PO analyseblad'!L718</f>
        <v>0.7</v>
      </c>
      <c r="N725" s="221">
        <f>'PO analyseblad'!M718</f>
        <v>0</v>
      </c>
      <c r="O725" s="203"/>
      <c r="P725" s="218">
        <f>'PO analyseblad'!N718</f>
        <v>0</v>
      </c>
      <c r="Q725" s="222" t="b">
        <f>'PO analyseblad'!O718</f>
        <v>0</v>
      </c>
      <c r="R725" s="222">
        <f>'PO analyseblad'!P718</f>
        <v>0.3</v>
      </c>
      <c r="S725" s="223">
        <f>'PO analyseblad'!Q718</f>
        <v>0</v>
      </c>
      <c r="T725" s="224"/>
      <c r="U725" s="225">
        <f>'PO analyseblad'!R718</f>
        <v>0</v>
      </c>
      <c r="V725" s="226" t="b">
        <f>'PO analyseblad'!S718</f>
        <v>0</v>
      </c>
      <c r="W725" s="207"/>
      <c r="X725" s="227">
        <f>Invulblad!L720</f>
        <v>0</v>
      </c>
      <c r="Y725" s="228">
        <f>Invulblad!M720</f>
        <v>0</v>
      </c>
      <c r="Z725" s="229">
        <f>Invulblad!N720</f>
        <v>0</v>
      </c>
      <c r="AA725" s="211"/>
      <c r="AB725" s="212">
        <f>Invulblad!O720</f>
        <v>0</v>
      </c>
    </row>
    <row r="726" spans="2:28" s="85" customFormat="1" ht="12.75" customHeight="1" x14ac:dyDescent="0.25">
      <c r="B726" s="213">
        <f>Invulblad!B721</f>
        <v>717</v>
      </c>
      <c r="C726" s="214">
        <f>Invulblad!C721</f>
        <v>0</v>
      </c>
      <c r="D726" s="214">
        <f>Invulblad!D721</f>
        <v>0</v>
      </c>
      <c r="E726" s="215">
        <f>Invulblad!E721</f>
        <v>0</v>
      </c>
      <c r="F726" s="215">
        <f>Invulblad!F721</f>
        <v>0</v>
      </c>
      <c r="G726" s="215">
        <f>Invulblad!G721</f>
        <v>0</v>
      </c>
      <c r="H726" s="216">
        <f>Invulblad!H721</f>
        <v>0</v>
      </c>
      <c r="I726" s="217">
        <f>Invulblad!I721</f>
        <v>0</v>
      </c>
      <c r="J726" s="198"/>
      <c r="K726" s="218">
        <f>'PO analyseblad'!J719</f>
        <v>0</v>
      </c>
      <c r="L726" s="219" t="b">
        <f>'PO analyseblad'!K719</f>
        <v>0</v>
      </c>
      <c r="M726" s="220">
        <f>'PO analyseblad'!L719</f>
        <v>0.7</v>
      </c>
      <c r="N726" s="221">
        <f>'PO analyseblad'!M719</f>
        <v>0</v>
      </c>
      <c r="O726" s="203"/>
      <c r="P726" s="218">
        <f>'PO analyseblad'!N719</f>
        <v>0</v>
      </c>
      <c r="Q726" s="222" t="b">
        <f>'PO analyseblad'!O719</f>
        <v>0</v>
      </c>
      <c r="R726" s="222">
        <f>'PO analyseblad'!P719</f>
        <v>0.3</v>
      </c>
      <c r="S726" s="223">
        <f>'PO analyseblad'!Q719</f>
        <v>0</v>
      </c>
      <c r="T726" s="224"/>
      <c r="U726" s="225">
        <f>'PO analyseblad'!R719</f>
        <v>0</v>
      </c>
      <c r="V726" s="226" t="b">
        <f>'PO analyseblad'!S719</f>
        <v>0</v>
      </c>
      <c r="W726" s="207"/>
      <c r="X726" s="227">
        <f>Invulblad!L721</f>
        <v>0</v>
      </c>
      <c r="Y726" s="228">
        <f>Invulblad!M721</f>
        <v>0</v>
      </c>
      <c r="Z726" s="229">
        <f>Invulblad!N721</f>
        <v>0</v>
      </c>
      <c r="AA726" s="211"/>
      <c r="AB726" s="212">
        <f>Invulblad!O721</f>
        <v>0</v>
      </c>
    </row>
    <row r="727" spans="2:28" s="85" customFormat="1" ht="12.75" customHeight="1" x14ac:dyDescent="0.25">
      <c r="B727" s="213">
        <f>Invulblad!B722</f>
        <v>718</v>
      </c>
      <c r="C727" s="214">
        <f>Invulblad!C722</f>
        <v>0</v>
      </c>
      <c r="D727" s="214">
        <f>Invulblad!D722</f>
        <v>0</v>
      </c>
      <c r="E727" s="215">
        <f>Invulblad!E722</f>
        <v>0</v>
      </c>
      <c r="F727" s="215">
        <f>Invulblad!F722</f>
        <v>0</v>
      </c>
      <c r="G727" s="215">
        <f>Invulblad!G722</f>
        <v>0</v>
      </c>
      <c r="H727" s="216">
        <f>Invulblad!H722</f>
        <v>0</v>
      </c>
      <c r="I727" s="217">
        <f>Invulblad!I722</f>
        <v>0</v>
      </c>
      <c r="J727" s="198"/>
      <c r="K727" s="218">
        <f>'PO analyseblad'!J720</f>
        <v>0</v>
      </c>
      <c r="L727" s="219" t="b">
        <f>'PO analyseblad'!K720</f>
        <v>0</v>
      </c>
      <c r="M727" s="220">
        <f>'PO analyseblad'!L720</f>
        <v>0.7</v>
      </c>
      <c r="N727" s="221">
        <f>'PO analyseblad'!M720</f>
        <v>0</v>
      </c>
      <c r="O727" s="203"/>
      <c r="P727" s="218">
        <f>'PO analyseblad'!N720</f>
        <v>0</v>
      </c>
      <c r="Q727" s="222" t="b">
        <f>'PO analyseblad'!O720</f>
        <v>0</v>
      </c>
      <c r="R727" s="222">
        <f>'PO analyseblad'!P720</f>
        <v>0.3</v>
      </c>
      <c r="S727" s="223">
        <f>'PO analyseblad'!Q720</f>
        <v>0</v>
      </c>
      <c r="T727" s="224"/>
      <c r="U727" s="225">
        <f>'PO analyseblad'!R720</f>
        <v>0</v>
      </c>
      <c r="V727" s="226" t="b">
        <f>'PO analyseblad'!S720</f>
        <v>0</v>
      </c>
      <c r="W727" s="207"/>
      <c r="X727" s="227">
        <f>Invulblad!L722</f>
        <v>0</v>
      </c>
      <c r="Y727" s="228">
        <f>Invulblad!M722</f>
        <v>0</v>
      </c>
      <c r="Z727" s="229">
        <f>Invulblad!N722</f>
        <v>0</v>
      </c>
      <c r="AA727" s="211"/>
      <c r="AB727" s="212">
        <f>Invulblad!O722</f>
        <v>0</v>
      </c>
    </row>
    <row r="728" spans="2:28" s="85" customFormat="1" ht="12.75" customHeight="1" x14ac:dyDescent="0.25">
      <c r="B728" s="213">
        <f>Invulblad!B723</f>
        <v>719</v>
      </c>
      <c r="C728" s="214">
        <f>Invulblad!C723</f>
        <v>0</v>
      </c>
      <c r="D728" s="214">
        <f>Invulblad!D723</f>
        <v>0</v>
      </c>
      <c r="E728" s="215">
        <f>Invulblad!E723</f>
        <v>0</v>
      </c>
      <c r="F728" s="215">
        <f>Invulblad!F723</f>
        <v>0</v>
      </c>
      <c r="G728" s="215">
        <f>Invulblad!G723</f>
        <v>0</v>
      </c>
      <c r="H728" s="216">
        <f>Invulblad!H723</f>
        <v>0</v>
      </c>
      <c r="I728" s="217">
        <f>Invulblad!I723</f>
        <v>0</v>
      </c>
      <c r="J728" s="198"/>
      <c r="K728" s="218">
        <f>'PO analyseblad'!J721</f>
        <v>0</v>
      </c>
      <c r="L728" s="219" t="b">
        <f>'PO analyseblad'!K721</f>
        <v>0</v>
      </c>
      <c r="M728" s="220">
        <f>'PO analyseblad'!L721</f>
        <v>0.7</v>
      </c>
      <c r="N728" s="221">
        <f>'PO analyseblad'!M721</f>
        <v>0</v>
      </c>
      <c r="O728" s="203"/>
      <c r="P728" s="218">
        <f>'PO analyseblad'!N721</f>
        <v>0</v>
      </c>
      <c r="Q728" s="222" t="b">
        <f>'PO analyseblad'!O721</f>
        <v>0</v>
      </c>
      <c r="R728" s="222">
        <f>'PO analyseblad'!P721</f>
        <v>0.3</v>
      </c>
      <c r="S728" s="223">
        <f>'PO analyseblad'!Q721</f>
        <v>0</v>
      </c>
      <c r="T728" s="224"/>
      <c r="U728" s="225">
        <f>'PO analyseblad'!R721</f>
        <v>0</v>
      </c>
      <c r="V728" s="226" t="b">
        <f>'PO analyseblad'!S721</f>
        <v>0</v>
      </c>
      <c r="W728" s="207"/>
      <c r="X728" s="227">
        <f>Invulblad!L723</f>
        <v>0</v>
      </c>
      <c r="Y728" s="228">
        <f>Invulblad!M723</f>
        <v>0</v>
      </c>
      <c r="Z728" s="229">
        <f>Invulblad!N723</f>
        <v>0</v>
      </c>
      <c r="AA728" s="211"/>
      <c r="AB728" s="212">
        <f>Invulblad!O723</f>
        <v>0</v>
      </c>
    </row>
    <row r="729" spans="2:28" s="85" customFormat="1" ht="12.75" customHeight="1" x14ac:dyDescent="0.25">
      <c r="B729" s="213">
        <f>Invulblad!B724</f>
        <v>720</v>
      </c>
      <c r="C729" s="214">
        <f>Invulblad!C724</f>
        <v>0</v>
      </c>
      <c r="D729" s="214">
        <f>Invulblad!D724</f>
        <v>0</v>
      </c>
      <c r="E729" s="215">
        <f>Invulblad!E724</f>
        <v>0</v>
      </c>
      <c r="F729" s="215">
        <f>Invulblad!F724</f>
        <v>0</v>
      </c>
      <c r="G729" s="215">
        <f>Invulblad!G724</f>
        <v>0</v>
      </c>
      <c r="H729" s="216">
        <f>Invulblad!H724</f>
        <v>0</v>
      </c>
      <c r="I729" s="217">
        <f>Invulblad!I724</f>
        <v>0</v>
      </c>
      <c r="J729" s="198"/>
      <c r="K729" s="218">
        <f>'PO analyseblad'!J722</f>
        <v>0</v>
      </c>
      <c r="L729" s="219" t="b">
        <f>'PO analyseblad'!K722</f>
        <v>0</v>
      </c>
      <c r="M729" s="220">
        <f>'PO analyseblad'!L722</f>
        <v>0.7</v>
      </c>
      <c r="N729" s="221">
        <f>'PO analyseblad'!M722</f>
        <v>0</v>
      </c>
      <c r="O729" s="203"/>
      <c r="P729" s="218">
        <f>'PO analyseblad'!N722</f>
        <v>0</v>
      </c>
      <c r="Q729" s="222" t="b">
        <f>'PO analyseblad'!O722</f>
        <v>0</v>
      </c>
      <c r="R729" s="222">
        <f>'PO analyseblad'!P722</f>
        <v>0.3</v>
      </c>
      <c r="S729" s="223">
        <f>'PO analyseblad'!Q722</f>
        <v>0</v>
      </c>
      <c r="T729" s="224"/>
      <c r="U729" s="225">
        <f>'PO analyseblad'!R722</f>
        <v>0</v>
      </c>
      <c r="V729" s="226" t="b">
        <f>'PO analyseblad'!S722</f>
        <v>0</v>
      </c>
      <c r="W729" s="207"/>
      <c r="X729" s="227">
        <f>Invulblad!L724</f>
        <v>0</v>
      </c>
      <c r="Y729" s="228">
        <f>Invulblad!M724</f>
        <v>0</v>
      </c>
      <c r="Z729" s="229">
        <f>Invulblad!N724</f>
        <v>0</v>
      </c>
      <c r="AA729" s="211"/>
      <c r="AB729" s="212">
        <f>Invulblad!O724</f>
        <v>0</v>
      </c>
    </row>
    <row r="730" spans="2:28" s="85" customFormat="1" ht="12.75" customHeight="1" x14ac:dyDescent="0.25">
      <c r="B730" s="213">
        <f>Invulblad!B725</f>
        <v>721</v>
      </c>
      <c r="C730" s="214">
        <f>Invulblad!C725</f>
        <v>0</v>
      </c>
      <c r="D730" s="214">
        <f>Invulblad!D725</f>
        <v>0</v>
      </c>
      <c r="E730" s="215">
        <f>Invulblad!E725</f>
        <v>0</v>
      </c>
      <c r="F730" s="215">
        <f>Invulblad!F725</f>
        <v>0</v>
      </c>
      <c r="G730" s="215">
        <f>Invulblad!G725</f>
        <v>0</v>
      </c>
      <c r="H730" s="216">
        <f>Invulblad!H725</f>
        <v>0</v>
      </c>
      <c r="I730" s="217">
        <f>Invulblad!I725</f>
        <v>0</v>
      </c>
      <c r="J730" s="198"/>
      <c r="K730" s="218">
        <f>'PO analyseblad'!J723</f>
        <v>0</v>
      </c>
      <c r="L730" s="219" t="b">
        <f>'PO analyseblad'!K723</f>
        <v>0</v>
      </c>
      <c r="M730" s="220">
        <f>'PO analyseblad'!L723</f>
        <v>0.7</v>
      </c>
      <c r="N730" s="221">
        <f>'PO analyseblad'!M723</f>
        <v>0</v>
      </c>
      <c r="O730" s="203"/>
      <c r="P730" s="218">
        <f>'PO analyseblad'!N723</f>
        <v>0</v>
      </c>
      <c r="Q730" s="222" t="b">
        <f>'PO analyseblad'!O723</f>
        <v>0</v>
      </c>
      <c r="R730" s="222">
        <f>'PO analyseblad'!P723</f>
        <v>0.3</v>
      </c>
      <c r="S730" s="223">
        <f>'PO analyseblad'!Q723</f>
        <v>0</v>
      </c>
      <c r="T730" s="224"/>
      <c r="U730" s="225">
        <f>'PO analyseblad'!R723</f>
        <v>0</v>
      </c>
      <c r="V730" s="226" t="b">
        <f>'PO analyseblad'!S723</f>
        <v>0</v>
      </c>
      <c r="W730" s="207"/>
      <c r="X730" s="227">
        <f>Invulblad!L725</f>
        <v>0</v>
      </c>
      <c r="Y730" s="228">
        <f>Invulblad!M725</f>
        <v>0</v>
      </c>
      <c r="Z730" s="229">
        <f>Invulblad!N725</f>
        <v>0</v>
      </c>
      <c r="AA730" s="211"/>
      <c r="AB730" s="212">
        <f>Invulblad!O725</f>
        <v>0</v>
      </c>
    </row>
    <row r="731" spans="2:28" s="85" customFormat="1" ht="12.75" customHeight="1" x14ac:dyDescent="0.25">
      <c r="B731" s="213">
        <f>Invulblad!B726</f>
        <v>722</v>
      </c>
      <c r="C731" s="214">
        <f>Invulblad!C726</f>
        <v>0</v>
      </c>
      <c r="D731" s="214">
        <f>Invulblad!D726</f>
        <v>0</v>
      </c>
      <c r="E731" s="215">
        <f>Invulblad!E726</f>
        <v>0</v>
      </c>
      <c r="F731" s="215">
        <f>Invulblad!F726</f>
        <v>0</v>
      </c>
      <c r="G731" s="215">
        <f>Invulblad!G726</f>
        <v>0</v>
      </c>
      <c r="H731" s="216">
        <f>Invulblad!H726</f>
        <v>0</v>
      </c>
      <c r="I731" s="217">
        <f>Invulblad!I726</f>
        <v>0</v>
      </c>
      <c r="J731" s="198"/>
      <c r="K731" s="218">
        <f>'PO analyseblad'!J724</f>
        <v>0</v>
      </c>
      <c r="L731" s="219" t="b">
        <f>'PO analyseblad'!K724</f>
        <v>0</v>
      </c>
      <c r="M731" s="220">
        <f>'PO analyseblad'!L724</f>
        <v>0.7</v>
      </c>
      <c r="N731" s="221">
        <f>'PO analyseblad'!M724</f>
        <v>0</v>
      </c>
      <c r="O731" s="203"/>
      <c r="P731" s="218">
        <f>'PO analyseblad'!N724</f>
        <v>0</v>
      </c>
      <c r="Q731" s="222" t="b">
        <f>'PO analyseblad'!O724</f>
        <v>0</v>
      </c>
      <c r="R731" s="222">
        <f>'PO analyseblad'!P724</f>
        <v>0.3</v>
      </c>
      <c r="S731" s="223">
        <f>'PO analyseblad'!Q724</f>
        <v>0</v>
      </c>
      <c r="T731" s="224"/>
      <c r="U731" s="225">
        <f>'PO analyseblad'!R724</f>
        <v>0</v>
      </c>
      <c r="V731" s="226" t="b">
        <f>'PO analyseblad'!S724</f>
        <v>0</v>
      </c>
      <c r="W731" s="207"/>
      <c r="X731" s="227">
        <f>Invulblad!L726</f>
        <v>0</v>
      </c>
      <c r="Y731" s="228">
        <f>Invulblad!M726</f>
        <v>0</v>
      </c>
      <c r="Z731" s="229">
        <f>Invulblad!N726</f>
        <v>0</v>
      </c>
      <c r="AA731" s="211"/>
      <c r="AB731" s="212">
        <f>Invulblad!O726</f>
        <v>0</v>
      </c>
    </row>
    <row r="732" spans="2:28" s="85" customFormat="1" ht="12.75" customHeight="1" x14ac:dyDescent="0.25">
      <c r="B732" s="213">
        <f>Invulblad!B727</f>
        <v>723</v>
      </c>
      <c r="C732" s="214">
        <f>Invulblad!C727</f>
        <v>0</v>
      </c>
      <c r="D732" s="214">
        <f>Invulblad!D727</f>
        <v>0</v>
      </c>
      <c r="E732" s="215">
        <f>Invulblad!E727</f>
        <v>0</v>
      </c>
      <c r="F732" s="215">
        <f>Invulblad!F727</f>
        <v>0</v>
      </c>
      <c r="G732" s="215">
        <f>Invulblad!G727</f>
        <v>0</v>
      </c>
      <c r="H732" s="216">
        <f>Invulblad!H727</f>
        <v>0</v>
      </c>
      <c r="I732" s="217">
        <f>Invulblad!I727</f>
        <v>0</v>
      </c>
      <c r="J732" s="198"/>
      <c r="K732" s="218">
        <f>'PO analyseblad'!J725</f>
        <v>0</v>
      </c>
      <c r="L732" s="219" t="b">
        <f>'PO analyseblad'!K725</f>
        <v>0</v>
      </c>
      <c r="M732" s="220">
        <f>'PO analyseblad'!L725</f>
        <v>0.7</v>
      </c>
      <c r="N732" s="221">
        <f>'PO analyseblad'!M725</f>
        <v>0</v>
      </c>
      <c r="O732" s="203"/>
      <c r="P732" s="218">
        <f>'PO analyseblad'!N725</f>
        <v>0</v>
      </c>
      <c r="Q732" s="222" t="b">
        <f>'PO analyseblad'!O725</f>
        <v>0</v>
      </c>
      <c r="R732" s="222">
        <f>'PO analyseblad'!P725</f>
        <v>0.3</v>
      </c>
      <c r="S732" s="223">
        <f>'PO analyseblad'!Q725</f>
        <v>0</v>
      </c>
      <c r="T732" s="224"/>
      <c r="U732" s="225">
        <f>'PO analyseblad'!R725</f>
        <v>0</v>
      </c>
      <c r="V732" s="226" t="b">
        <f>'PO analyseblad'!S725</f>
        <v>0</v>
      </c>
      <c r="W732" s="207"/>
      <c r="X732" s="227">
        <f>Invulblad!L727</f>
        <v>0</v>
      </c>
      <c r="Y732" s="228">
        <f>Invulblad!M727</f>
        <v>0</v>
      </c>
      <c r="Z732" s="229">
        <f>Invulblad!N727</f>
        <v>0</v>
      </c>
      <c r="AA732" s="211"/>
      <c r="AB732" s="212">
        <f>Invulblad!O727</f>
        <v>0</v>
      </c>
    </row>
    <row r="733" spans="2:28" s="85" customFormat="1" ht="12.75" customHeight="1" x14ac:dyDescent="0.25">
      <c r="B733" s="213">
        <f>Invulblad!B728</f>
        <v>724</v>
      </c>
      <c r="C733" s="214">
        <f>Invulblad!C728</f>
        <v>0</v>
      </c>
      <c r="D733" s="214">
        <f>Invulblad!D728</f>
        <v>0</v>
      </c>
      <c r="E733" s="215">
        <f>Invulblad!E728</f>
        <v>0</v>
      </c>
      <c r="F733" s="215">
        <f>Invulblad!F728</f>
        <v>0</v>
      </c>
      <c r="G733" s="215">
        <f>Invulblad!G728</f>
        <v>0</v>
      </c>
      <c r="H733" s="216">
        <f>Invulblad!H728</f>
        <v>0</v>
      </c>
      <c r="I733" s="217">
        <f>Invulblad!I728</f>
        <v>0</v>
      </c>
      <c r="J733" s="198"/>
      <c r="K733" s="218">
        <f>'PO analyseblad'!J726</f>
        <v>0</v>
      </c>
      <c r="L733" s="219" t="b">
        <f>'PO analyseblad'!K726</f>
        <v>0</v>
      </c>
      <c r="M733" s="220">
        <f>'PO analyseblad'!L726</f>
        <v>0.7</v>
      </c>
      <c r="N733" s="221">
        <f>'PO analyseblad'!M726</f>
        <v>0</v>
      </c>
      <c r="O733" s="203"/>
      <c r="P733" s="218">
        <f>'PO analyseblad'!N726</f>
        <v>0</v>
      </c>
      <c r="Q733" s="222" t="b">
        <f>'PO analyseblad'!O726</f>
        <v>0</v>
      </c>
      <c r="R733" s="222">
        <f>'PO analyseblad'!P726</f>
        <v>0.3</v>
      </c>
      <c r="S733" s="223">
        <f>'PO analyseblad'!Q726</f>
        <v>0</v>
      </c>
      <c r="T733" s="224"/>
      <c r="U733" s="225">
        <f>'PO analyseblad'!R726</f>
        <v>0</v>
      </c>
      <c r="V733" s="226" t="b">
        <f>'PO analyseblad'!S726</f>
        <v>0</v>
      </c>
      <c r="W733" s="207"/>
      <c r="X733" s="227">
        <f>Invulblad!L728</f>
        <v>0</v>
      </c>
      <c r="Y733" s="228">
        <f>Invulblad!M728</f>
        <v>0</v>
      </c>
      <c r="Z733" s="229">
        <f>Invulblad!N728</f>
        <v>0</v>
      </c>
      <c r="AA733" s="211"/>
      <c r="AB733" s="212">
        <f>Invulblad!O728</f>
        <v>0</v>
      </c>
    </row>
    <row r="734" spans="2:28" s="85" customFormat="1" ht="12.75" customHeight="1" x14ac:dyDescent="0.25">
      <c r="B734" s="213">
        <f>Invulblad!B729</f>
        <v>725</v>
      </c>
      <c r="C734" s="214">
        <f>Invulblad!C729</f>
        <v>0</v>
      </c>
      <c r="D734" s="214">
        <f>Invulblad!D729</f>
        <v>0</v>
      </c>
      <c r="E734" s="215">
        <f>Invulblad!E729</f>
        <v>0</v>
      </c>
      <c r="F734" s="215">
        <f>Invulblad!F729</f>
        <v>0</v>
      </c>
      <c r="G734" s="215">
        <f>Invulblad!G729</f>
        <v>0</v>
      </c>
      <c r="H734" s="216">
        <f>Invulblad!H729</f>
        <v>0</v>
      </c>
      <c r="I734" s="217">
        <f>Invulblad!I729</f>
        <v>0</v>
      </c>
      <c r="J734" s="198"/>
      <c r="K734" s="218">
        <f>'PO analyseblad'!J727</f>
        <v>0</v>
      </c>
      <c r="L734" s="219" t="b">
        <f>'PO analyseblad'!K727</f>
        <v>0</v>
      </c>
      <c r="M734" s="220">
        <f>'PO analyseblad'!L727</f>
        <v>0.7</v>
      </c>
      <c r="N734" s="221">
        <f>'PO analyseblad'!M727</f>
        <v>0</v>
      </c>
      <c r="O734" s="203"/>
      <c r="P734" s="218">
        <f>'PO analyseblad'!N727</f>
        <v>0</v>
      </c>
      <c r="Q734" s="222" t="b">
        <f>'PO analyseblad'!O727</f>
        <v>0</v>
      </c>
      <c r="R734" s="222">
        <f>'PO analyseblad'!P727</f>
        <v>0.3</v>
      </c>
      <c r="S734" s="223">
        <f>'PO analyseblad'!Q727</f>
        <v>0</v>
      </c>
      <c r="T734" s="224"/>
      <c r="U734" s="225">
        <f>'PO analyseblad'!R727</f>
        <v>0</v>
      </c>
      <c r="V734" s="226" t="b">
        <f>'PO analyseblad'!S727</f>
        <v>0</v>
      </c>
      <c r="W734" s="207"/>
      <c r="X734" s="227">
        <f>Invulblad!L729</f>
        <v>0</v>
      </c>
      <c r="Y734" s="228">
        <f>Invulblad!M729</f>
        <v>0</v>
      </c>
      <c r="Z734" s="229">
        <f>Invulblad!N729</f>
        <v>0</v>
      </c>
      <c r="AA734" s="211"/>
      <c r="AB734" s="212">
        <f>Invulblad!O729</f>
        <v>0</v>
      </c>
    </row>
    <row r="735" spans="2:28" s="85" customFormat="1" ht="12.75" customHeight="1" x14ac:dyDescent="0.25">
      <c r="B735" s="213">
        <f>Invulblad!B730</f>
        <v>726</v>
      </c>
      <c r="C735" s="214">
        <f>Invulblad!C730</f>
        <v>0</v>
      </c>
      <c r="D735" s="214">
        <f>Invulblad!D730</f>
        <v>0</v>
      </c>
      <c r="E735" s="215">
        <f>Invulblad!E730</f>
        <v>0</v>
      </c>
      <c r="F735" s="215">
        <f>Invulblad!F730</f>
        <v>0</v>
      </c>
      <c r="G735" s="215">
        <f>Invulblad!G730</f>
        <v>0</v>
      </c>
      <c r="H735" s="216">
        <f>Invulblad!H730</f>
        <v>0</v>
      </c>
      <c r="I735" s="217">
        <f>Invulblad!I730</f>
        <v>0</v>
      </c>
      <c r="J735" s="198"/>
      <c r="K735" s="218">
        <f>'PO analyseblad'!J728</f>
        <v>0</v>
      </c>
      <c r="L735" s="219" t="b">
        <f>'PO analyseblad'!K728</f>
        <v>0</v>
      </c>
      <c r="M735" s="220">
        <f>'PO analyseblad'!L728</f>
        <v>0.7</v>
      </c>
      <c r="N735" s="221">
        <f>'PO analyseblad'!M728</f>
        <v>0</v>
      </c>
      <c r="O735" s="203"/>
      <c r="P735" s="218">
        <f>'PO analyseblad'!N728</f>
        <v>0</v>
      </c>
      <c r="Q735" s="222" t="b">
        <f>'PO analyseblad'!O728</f>
        <v>0</v>
      </c>
      <c r="R735" s="222">
        <f>'PO analyseblad'!P728</f>
        <v>0.3</v>
      </c>
      <c r="S735" s="223">
        <f>'PO analyseblad'!Q728</f>
        <v>0</v>
      </c>
      <c r="T735" s="224"/>
      <c r="U735" s="225">
        <f>'PO analyseblad'!R728</f>
        <v>0</v>
      </c>
      <c r="V735" s="226" t="b">
        <f>'PO analyseblad'!S728</f>
        <v>0</v>
      </c>
      <c r="W735" s="207"/>
      <c r="X735" s="227">
        <f>Invulblad!L730</f>
        <v>0</v>
      </c>
      <c r="Y735" s="228">
        <f>Invulblad!M730</f>
        <v>0</v>
      </c>
      <c r="Z735" s="229">
        <f>Invulblad!N730</f>
        <v>0</v>
      </c>
      <c r="AA735" s="211"/>
      <c r="AB735" s="212">
        <f>Invulblad!O730</f>
        <v>0</v>
      </c>
    </row>
    <row r="736" spans="2:28" s="85" customFormat="1" ht="12.75" customHeight="1" x14ac:dyDescent="0.25">
      <c r="B736" s="213">
        <f>Invulblad!B731</f>
        <v>727</v>
      </c>
      <c r="C736" s="214">
        <f>Invulblad!C731</f>
        <v>0</v>
      </c>
      <c r="D736" s="214">
        <f>Invulblad!D731</f>
        <v>0</v>
      </c>
      <c r="E736" s="215">
        <f>Invulblad!E731</f>
        <v>0</v>
      </c>
      <c r="F736" s="215">
        <f>Invulblad!F731</f>
        <v>0</v>
      </c>
      <c r="G736" s="215">
        <f>Invulblad!G731</f>
        <v>0</v>
      </c>
      <c r="H736" s="216">
        <f>Invulblad!H731</f>
        <v>0</v>
      </c>
      <c r="I736" s="217">
        <f>Invulblad!I731</f>
        <v>0</v>
      </c>
      <c r="J736" s="198"/>
      <c r="K736" s="218">
        <f>'PO analyseblad'!J729</f>
        <v>0</v>
      </c>
      <c r="L736" s="219" t="b">
        <f>'PO analyseblad'!K729</f>
        <v>0</v>
      </c>
      <c r="M736" s="220">
        <f>'PO analyseblad'!L729</f>
        <v>0.7</v>
      </c>
      <c r="N736" s="221">
        <f>'PO analyseblad'!M729</f>
        <v>0</v>
      </c>
      <c r="O736" s="203"/>
      <c r="P736" s="218">
        <f>'PO analyseblad'!N729</f>
        <v>0</v>
      </c>
      <c r="Q736" s="222" t="b">
        <f>'PO analyseblad'!O729</f>
        <v>0</v>
      </c>
      <c r="R736" s="222">
        <f>'PO analyseblad'!P729</f>
        <v>0.3</v>
      </c>
      <c r="S736" s="223">
        <f>'PO analyseblad'!Q729</f>
        <v>0</v>
      </c>
      <c r="T736" s="224"/>
      <c r="U736" s="225">
        <f>'PO analyseblad'!R729</f>
        <v>0</v>
      </c>
      <c r="V736" s="226" t="b">
        <f>'PO analyseblad'!S729</f>
        <v>0</v>
      </c>
      <c r="W736" s="207"/>
      <c r="X736" s="227">
        <f>Invulblad!L731</f>
        <v>0</v>
      </c>
      <c r="Y736" s="228">
        <f>Invulblad!M731</f>
        <v>0</v>
      </c>
      <c r="Z736" s="229">
        <f>Invulblad!N731</f>
        <v>0</v>
      </c>
      <c r="AA736" s="211"/>
      <c r="AB736" s="212">
        <f>Invulblad!O731</f>
        <v>0</v>
      </c>
    </row>
    <row r="737" spans="2:28" s="85" customFormat="1" ht="12.75" customHeight="1" x14ac:dyDescent="0.25">
      <c r="B737" s="213">
        <f>Invulblad!B732</f>
        <v>728</v>
      </c>
      <c r="C737" s="214">
        <f>Invulblad!C732</f>
        <v>0</v>
      </c>
      <c r="D737" s="214">
        <f>Invulblad!D732</f>
        <v>0</v>
      </c>
      <c r="E737" s="215">
        <f>Invulblad!E732</f>
        <v>0</v>
      </c>
      <c r="F737" s="215">
        <f>Invulblad!F732</f>
        <v>0</v>
      </c>
      <c r="G737" s="215">
        <f>Invulblad!G732</f>
        <v>0</v>
      </c>
      <c r="H737" s="216">
        <f>Invulblad!H732</f>
        <v>0</v>
      </c>
      <c r="I737" s="217">
        <f>Invulblad!I732</f>
        <v>0</v>
      </c>
      <c r="J737" s="198"/>
      <c r="K737" s="218">
        <f>'PO analyseblad'!J730</f>
        <v>0</v>
      </c>
      <c r="L737" s="219" t="b">
        <f>'PO analyseblad'!K730</f>
        <v>0</v>
      </c>
      <c r="M737" s="220">
        <f>'PO analyseblad'!L730</f>
        <v>0.7</v>
      </c>
      <c r="N737" s="221">
        <f>'PO analyseblad'!M730</f>
        <v>0</v>
      </c>
      <c r="O737" s="203"/>
      <c r="P737" s="218">
        <f>'PO analyseblad'!N730</f>
        <v>0</v>
      </c>
      <c r="Q737" s="222" t="b">
        <f>'PO analyseblad'!O730</f>
        <v>0</v>
      </c>
      <c r="R737" s="222">
        <f>'PO analyseblad'!P730</f>
        <v>0.3</v>
      </c>
      <c r="S737" s="223">
        <f>'PO analyseblad'!Q730</f>
        <v>0</v>
      </c>
      <c r="T737" s="224"/>
      <c r="U737" s="225">
        <f>'PO analyseblad'!R730</f>
        <v>0</v>
      </c>
      <c r="V737" s="226" t="b">
        <f>'PO analyseblad'!S730</f>
        <v>0</v>
      </c>
      <c r="W737" s="207"/>
      <c r="X737" s="227">
        <f>Invulblad!L732</f>
        <v>0</v>
      </c>
      <c r="Y737" s="228">
        <f>Invulblad!M732</f>
        <v>0</v>
      </c>
      <c r="Z737" s="229">
        <f>Invulblad!N732</f>
        <v>0</v>
      </c>
      <c r="AA737" s="211"/>
      <c r="AB737" s="212">
        <f>Invulblad!O732</f>
        <v>0</v>
      </c>
    </row>
    <row r="738" spans="2:28" s="85" customFormat="1" ht="12.75" customHeight="1" x14ac:dyDescent="0.25">
      <c r="B738" s="213">
        <f>Invulblad!B733</f>
        <v>729</v>
      </c>
      <c r="C738" s="214">
        <f>Invulblad!C733</f>
        <v>0</v>
      </c>
      <c r="D738" s="214">
        <f>Invulblad!D733</f>
        <v>0</v>
      </c>
      <c r="E738" s="215">
        <f>Invulblad!E733</f>
        <v>0</v>
      </c>
      <c r="F738" s="215">
        <f>Invulblad!F733</f>
        <v>0</v>
      </c>
      <c r="G738" s="215">
        <f>Invulblad!G733</f>
        <v>0</v>
      </c>
      <c r="H738" s="216">
        <f>Invulblad!H733</f>
        <v>0</v>
      </c>
      <c r="I738" s="217">
        <f>Invulblad!I733</f>
        <v>0</v>
      </c>
      <c r="J738" s="198"/>
      <c r="K738" s="218">
        <f>'PO analyseblad'!J731</f>
        <v>0</v>
      </c>
      <c r="L738" s="219" t="b">
        <f>'PO analyseblad'!K731</f>
        <v>0</v>
      </c>
      <c r="M738" s="220">
        <f>'PO analyseblad'!L731</f>
        <v>0.7</v>
      </c>
      <c r="N738" s="221">
        <f>'PO analyseblad'!M731</f>
        <v>0</v>
      </c>
      <c r="O738" s="203"/>
      <c r="P738" s="218">
        <f>'PO analyseblad'!N731</f>
        <v>0</v>
      </c>
      <c r="Q738" s="222" t="b">
        <f>'PO analyseblad'!O731</f>
        <v>0</v>
      </c>
      <c r="R738" s="222">
        <f>'PO analyseblad'!P731</f>
        <v>0.3</v>
      </c>
      <c r="S738" s="223">
        <f>'PO analyseblad'!Q731</f>
        <v>0</v>
      </c>
      <c r="T738" s="224"/>
      <c r="U738" s="225">
        <f>'PO analyseblad'!R731</f>
        <v>0</v>
      </c>
      <c r="V738" s="226" t="b">
        <f>'PO analyseblad'!S731</f>
        <v>0</v>
      </c>
      <c r="W738" s="207"/>
      <c r="X738" s="227">
        <f>Invulblad!L733</f>
        <v>0</v>
      </c>
      <c r="Y738" s="228">
        <f>Invulblad!M733</f>
        <v>0</v>
      </c>
      <c r="Z738" s="229">
        <f>Invulblad!N733</f>
        <v>0</v>
      </c>
      <c r="AA738" s="211"/>
      <c r="AB738" s="212">
        <f>Invulblad!O733</f>
        <v>0</v>
      </c>
    </row>
    <row r="739" spans="2:28" s="85" customFormat="1" ht="12.75" customHeight="1" x14ac:dyDescent="0.25">
      <c r="B739" s="213">
        <f>Invulblad!B734</f>
        <v>730</v>
      </c>
      <c r="C739" s="214">
        <f>Invulblad!C734</f>
        <v>0</v>
      </c>
      <c r="D739" s="214">
        <f>Invulblad!D734</f>
        <v>0</v>
      </c>
      <c r="E739" s="215">
        <f>Invulblad!E734</f>
        <v>0</v>
      </c>
      <c r="F739" s="215">
        <f>Invulblad!F734</f>
        <v>0</v>
      </c>
      <c r="G739" s="215">
        <f>Invulblad!G734</f>
        <v>0</v>
      </c>
      <c r="H739" s="216">
        <f>Invulblad!H734</f>
        <v>0</v>
      </c>
      <c r="I739" s="217">
        <f>Invulblad!I734</f>
        <v>0</v>
      </c>
      <c r="J739" s="198"/>
      <c r="K739" s="218">
        <f>'PO analyseblad'!J732</f>
        <v>0</v>
      </c>
      <c r="L739" s="219" t="b">
        <f>'PO analyseblad'!K732</f>
        <v>0</v>
      </c>
      <c r="M739" s="220">
        <f>'PO analyseblad'!L732</f>
        <v>0.7</v>
      </c>
      <c r="N739" s="221">
        <f>'PO analyseblad'!M732</f>
        <v>0</v>
      </c>
      <c r="O739" s="203"/>
      <c r="P739" s="218">
        <f>'PO analyseblad'!N732</f>
        <v>0</v>
      </c>
      <c r="Q739" s="222" t="b">
        <f>'PO analyseblad'!O732</f>
        <v>0</v>
      </c>
      <c r="R739" s="222">
        <f>'PO analyseblad'!P732</f>
        <v>0.3</v>
      </c>
      <c r="S739" s="223">
        <f>'PO analyseblad'!Q732</f>
        <v>0</v>
      </c>
      <c r="T739" s="224"/>
      <c r="U739" s="225">
        <f>'PO analyseblad'!R732</f>
        <v>0</v>
      </c>
      <c r="V739" s="226" t="b">
        <f>'PO analyseblad'!S732</f>
        <v>0</v>
      </c>
      <c r="W739" s="207"/>
      <c r="X739" s="227">
        <f>Invulblad!L734</f>
        <v>0</v>
      </c>
      <c r="Y739" s="228">
        <f>Invulblad!M734</f>
        <v>0</v>
      </c>
      <c r="Z739" s="229">
        <f>Invulblad!N734</f>
        <v>0</v>
      </c>
      <c r="AA739" s="211"/>
      <c r="AB739" s="212">
        <f>Invulblad!O734</f>
        <v>0</v>
      </c>
    </row>
    <row r="740" spans="2:28" s="85" customFormat="1" ht="12.75" customHeight="1" x14ac:dyDescent="0.25">
      <c r="B740" s="213">
        <f>Invulblad!B735</f>
        <v>731</v>
      </c>
      <c r="C740" s="214">
        <f>Invulblad!C735</f>
        <v>0</v>
      </c>
      <c r="D740" s="214">
        <f>Invulblad!D735</f>
        <v>0</v>
      </c>
      <c r="E740" s="215">
        <f>Invulblad!E735</f>
        <v>0</v>
      </c>
      <c r="F740" s="215">
        <f>Invulblad!F735</f>
        <v>0</v>
      </c>
      <c r="G740" s="215">
        <f>Invulblad!G735</f>
        <v>0</v>
      </c>
      <c r="H740" s="216">
        <f>Invulblad!H735</f>
        <v>0</v>
      </c>
      <c r="I740" s="217">
        <f>Invulblad!I735</f>
        <v>0</v>
      </c>
      <c r="J740" s="198"/>
      <c r="K740" s="218">
        <f>'PO analyseblad'!J733</f>
        <v>0</v>
      </c>
      <c r="L740" s="219" t="b">
        <f>'PO analyseblad'!K733</f>
        <v>0</v>
      </c>
      <c r="M740" s="220">
        <f>'PO analyseblad'!L733</f>
        <v>0.7</v>
      </c>
      <c r="N740" s="221">
        <f>'PO analyseblad'!M733</f>
        <v>0</v>
      </c>
      <c r="O740" s="203"/>
      <c r="P740" s="218">
        <f>'PO analyseblad'!N733</f>
        <v>0</v>
      </c>
      <c r="Q740" s="222" t="b">
        <f>'PO analyseblad'!O733</f>
        <v>0</v>
      </c>
      <c r="R740" s="222">
        <f>'PO analyseblad'!P733</f>
        <v>0.3</v>
      </c>
      <c r="S740" s="223">
        <f>'PO analyseblad'!Q733</f>
        <v>0</v>
      </c>
      <c r="T740" s="224"/>
      <c r="U740" s="225">
        <f>'PO analyseblad'!R733</f>
        <v>0</v>
      </c>
      <c r="V740" s="226" t="b">
        <f>'PO analyseblad'!S733</f>
        <v>0</v>
      </c>
      <c r="W740" s="207"/>
      <c r="X740" s="227">
        <f>Invulblad!L735</f>
        <v>0</v>
      </c>
      <c r="Y740" s="228">
        <f>Invulblad!M735</f>
        <v>0</v>
      </c>
      <c r="Z740" s="229">
        <f>Invulblad!N735</f>
        <v>0</v>
      </c>
      <c r="AA740" s="211"/>
      <c r="AB740" s="212">
        <f>Invulblad!O735</f>
        <v>0</v>
      </c>
    </row>
    <row r="741" spans="2:28" s="85" customFormat="1" ht="12.75" customHeight="1" x14ac:dyDescent="0.25">
      <c r="B741" s="213">
        <f>Invulblad!B736</f>
        <v>732</v>
      </c>
      <c r="C741" s="214">
        <f>Invulblad!C736</f>
        <v>0</v>
      </c>
      <c r="D741" s="214">
        <f>Invulblad!D736</f>
        <v>0</v>
      </c>
      <c r="E741" s="215">
        <f>Invulblad!E736</f>
        <v>0</v>
      </c>
      <c r="F741" s="215">
        <f>Invulblad!F736</f>
        <v>0</v>
      </c>
      <c r="G741" s="215">
        <f>Invulblad!G736</f>
        <v>0</v>
      </c>
      <c r="H741" s="216">
        <f>Invulblad!H736</f>
        <v>0</v>
      </c>
      <c r="I741" s="217">
        <f>Invulblad!I736</f>
        <v>0</v>
      </c>
      <c r="J741" s="198"/>
      <c r="K741" s="218">
        <f>'PO analyseblad'!J734</f>
        <v>0</v>
      </c>
      <c r="L741" s="219" t="b">
        <f>'PO analyseblad'!K734</f>
        <v>0</v>
      </c>
      <c r="M741" s="220">
        <f>'PO analyseblad'!L734</f>
        <v>0.7</v>
      </c>
      <c r="N741" s="221">
        <f>'PO analyseblad'!M734</f>
        <v>0</v>
      </c>
      <c r="O741" s="203"/>
      <c r="P741" s="218">
        <f>'PO analyseblad'!N734</f>
        <v>0</v>
      </c>
      <c r="Q741" s="222" t="b">
        <f>'PO analyseblad'!O734</f>
        <v>0</v>
      </c>
      <c r="R741" s="222">
        <f>'PO analyseblad'!P734</f>
        <v>0.3</v>
      </c>
      <c r="S741" s="223">
        <f>'PO analyseblad'!Q734</f>
        <v>0</v>
      </c>
      <c r="T741" s="224"/>
      <c r="U741" s="225">
        <f>'PO analyseblad'!R734</f>
        <v>0</v>
      </c>
      <c r="V741" s="226" t="b">
        <f>'PO analyseblad'!S734</f>
        <v>0</v>
      </c>
      <c r="W741" s="207"/>
      <c r="X741" s="227">
        <f>Invulblad!L736</f>
        <v>0</v>
      </c>
      <c r="Y741" s="228">
        <f>Invulblad!M736</f>
        <v>0</v>
      </c>
      <c r="Z741" s="229">
        <f>Invulblad!N736</f>
        <v>0</v>
      </c>
      <c r="AA741" s="211"/>
      <c r="AB741" s="212">
        <f>Invulblad!O736</f>
        <v>0</v>
      </c>
    </row>
    <row r="742" spans="2:28" s="85" customFormat="1" ht="12.75" customHeight="1" x14ac:dyDescent="0.25">
      <c r="B742" s="213">
        <f>Invulblad!B737</f>
        <v>733</v>
      </c>
      <c r="C742" s="214">
        <f>Invulblad!C737</f>
        <v>0</v>
      </c>
      <c r="D742" s="214">
        <f>Invulblad!D737</f>
        <v>0</v>
      </c>
      <c r="E742" s="215">
        <f>Invulblad!E737</f>
        <v>0</v>
      </c>
      <c r="F742" s="215">
        <f>Invulblad!F737</f>
        <v>0</v>
      </c>
      <c r="G742" s="215">
        <f>Invulblad!G737</f>
        <v>0</v>
      </c>
      <c r="H742" s="216">
        <f>Invulblad!H737</f>
        <v>0</v>
      </c>
      <c r="I742" s="217">
        <f>Invulblad!I737</f>
        <v>0</v>
      </c>
      <c r="J742" s="198"/>
      <c r="K742" s="218">
        <f>'PO analyseblad'!J735</f>
        <v>0</v>
      </c>
      <c r="L742" s="219" t="b">
        <f>'PO analyseblad'!K735</f>
        <v>0</v>
      </c>
      <c r="M742" s="220">
        <f>'PO analyseblad'!L735</f>
        <v>0.7</v>
      </c>
      <c r="N742" s="221">
        <f>'PO analyseblad'!M735</f>
        <v>0</v>
      </c>
      <c r="O742" s="203"/>
      <c r="P742" s="218">
        <f>'PO analyseblad'!N735</f>
        <v>0</v>
      </c>
      <c r="Q742" s="222" t="b">
        <f>'PO analyseblad'!O735</f>
        <v>0</v>
      </c>
      <c r="R742" s="222">
        <f>'PO analyseblad'!P735</f>
        <v>0.3</v>
      </c>
      <c r="S742" s="223">
        <f>'PO analyseblad'!Q735</f>
        <v>0</v>
      </c>
      <c r="T742" s="224"/>
      <c r="U742" s="225">
        <f>'PO analyseblad'!R735</f>
        <v>0</v>
      </c>
      <c r="V742" s="226" t="b">
        <f>'PO analyseblad'!S735</f>
        <v>0</v>
      </c>
      <c r="W742" s="207"/>
      <c r="X742" s="227">
        <f>Invulblad!L737</f>
        <v>0</v>
      </c>
      <c r="Y742" s="228">
        <f>Invulblad!M737</f>
        <v>0</v>
      </c>
      <c r="Z742" s="229">
        <f>Invulblad!N737</f>
        <v>0</v>
      </c>
      <c r="AA742" s="211"/>
      <c r="AB742" s="212">
        <f>Invulblad!O737</f>
        <v>0</v>
      </c>
    </row>
    <row r="743" spans="2:28" s="85" customFormat="1" ht="12.75" customHeight="1" x14ac:dyDescent="0.25">
      <c r="B743" s="213">
        <f>Invulblad!B738</f>
        <v>734</v>
      </c>
      <c r="C743" s="214">
        <f>Invulblad!C738</f>
        <v>0</v>
      </c>
      <c r="D743" s="214">
        <f>Invulblad!D738</f>
        <v>0</v>
      </c>
      <c r="E743" s="215">
        <f>Invulblad!E738</f>
        <v>0</v>
      </c>
      <c r="F743" s="215">
        <f>Invulblad!F738</f>
        <v>0</v>
      </c>
      <c r="G743" s="215">
        <f>Invulblad!G738</f>
        <v>0</v>
      </c>
      <c r="H743" s="216">
        <f>Invulblad!H738</f>
        <v>0</v>
      </c>
      <c r="I743" s="217">
        <f>Invulblad!I738</f>
        <v>0</v>
      </c>
      <c r="J743" s="198"/>
      <c r="K743" s="218">
        <f>'PO analyseblad'!J736</f>
        <v>0</v>
      </c>
      <c r="L743" s="219" t="b">
        <f>'PO analyseblad'!K736</f>
        <v>0</v>
      </c>
      <c r="M743" s="220">
        <f>'PO analyseblad'!L736</f>
        <v>0.7</v>
      </c>
      <c r="N743" s="221">
        <f>'PO analyseblad'!M736</f>
        <v>0</v>
      </c>
      <c r="O743" s="203"/>
      <c r="P743" s="218">
        <f>'PO analyseblad'!N736</f>
        <v>0</v>
      </c>
      <c r="Q743" s="222" t="b">
        <f>'PO analyseblad'!O736</f>
        <v>0</v>
      </c>
      <c r="R743" s="222">
        <f>'PO analyseblad'!P736</f>
        <v>0.3</v>
      </c>
      <c r="S743" s="223">
        <f>'PO analyseblad'!Q736</f>
        <v>0</v>
      </c>
      <c r="T743" s="224"/>
      <c r="U743" s="225">
        <f>'PO analyseblad'!R736</f>
        <v>0</v>
      </c>
      <c r="V743" s="226" t="b">
        <f>'PO analyseblad'!S736</f>
        <v>0</v>
      </c>
      <c r="W743" s="207"/>
      <c r="X743" s="227">
        <f>Invulblad!L738</f>
        <v>0</v>
      </c>
      <c r="Y743" s="228">
        <f>Invulblad!M738</f>
        <v>0</v>
      </c>
      <c r="Z743" s="229">
        <f>Invulblad!N738</f>
        <v>0</v>
      </c>
      <c r="AA743" s="211"/>
      <c r="AB743" s="212">
        <f>Invulblad!O738</f>
        <v>0</v>
      </c>
    </row>
    <row r="744" spans="2:28" s="85" customFormat="1" ht="12.75" customHeight="1" x14ac:dyDescent="0.25">
      <c r="B744" s="213">
        <f>Invulblad!B739</f>
        <v>735</v>
      </c>
      <c r="C744" s="214">
        <f>Invulblad!C739</f>
        <v>0</v>
      </c>
      <c r="D744" s="214">
        <f>Invulblad!D739</f>
        <v>0</v>
      </c>
      <c r="E744" s="215">
        <f>Invulblad!E739</f>
        <v>0</v>
      </c>
      <c r="F744" s="215">
        <f>Invulblad!F739</f>
        <v>0</v>
      </c>
      <c r="G744" s="215">
        <f>Invulblad!G739</f>
        <v>0</v>
      </c>
      <c r="H744" s="216">
        <f>Invulblad!H739</f>
        <v>0</v>
      </c>
      <c r="I744" s="217">
        <f>Invulblad!I739</f>
        <v>0</v>
      </c>
      <c r="J744" s="198"/>
      <c r="K744" s="218">
        <f>'PO analyseblad'!J737</f>
        <v>0</v>
      </c>
      <c r="L744" s="219" t="b">
        <f>'PO analyseblad'!K737</f>
        <v>0</v>
      </c>
      <c r="M744" s="220">
        <f>'PO analyseblad'!L737</f>
        <v>0.7</v>
      </c>
      <c r="N744" s="221">
        <f>'PO analyseblad'!M737</f>
        <v>0</v>
      </c>
      <c r="O744" s="203"/>
      <c r="P744" s="218">
        <f>'PO analyseblad'!N737</f>
        <v>0</v>
      </c>
      <c r="Q744" s="222" t="b">
        <f>'PO analyseblad'!O737</f>
        <v>0</v>
      </c>
      <c r="R744" s="222">
        <f>'PO analyseblad'!P737</f>
        <v>0.3</v>
      </c>
      <c r="S744" s="223">
        <f>'PO analyseblad'!Q737</f>
        <v>0</v>
      </c>
      <c r="T744" s="224"/>
      <c r="U744" s="225">
        <f>'PO analyseblad'!R737</f>
        <v>0</v>
      </c>
      <c r="V744" s="226" t="b">
        <f>'PO analyseblad'!S737</f>
        <v>0</v>
      </c>
      <c r="W744" s="207"/>
      <c r="X744" s="227">
        <f>Invulblad!L739</f>
        <v>0</v>
      </c>
      <c r="Y744" s="228">
        <f>Invulblad!M739</f>
        <v>0</v>
      </c>
      <c r="Z744" s="229">
        <f>Invulblad!N739</f>
        <v>0</v>
      </c>
      <c r="AA744" s="211"/>
      <c r="AB744" s="212">
        <f>Invulblad!O739</f>
        <v>0</v>
      </c>
    </row>
    <row r="745" spans="2:28" s="85" customFormat="1" ht="12.75" customHeight="1" x14ac:dyDescent="0.25">
      <c r="B745" s="213">
        <f>Invulblad!B740</f>
        <v>736</v>
      </c>
      <c r="C745" s="214">
        <f>Invulblad!C740</f>
        <v>0</v>
      </c>
      <c r="D745" s="214">
        <f>Invulblad!D740</f>
        <v>0</v>
      </c>
      <c r="E745" s="215">
        <f>Invulblad!E740</f>
        <v>0</v>
      </c>
      <c r="F745" s="215">
        <f>Invulblad!F740</f>
        <v>0</v>
      </c>
      <c r="G745" s="215">
        <f>Invulblad!G740</f>
        <v>0</v>
      </c>
      <c r="H745" s="216">
        <f>Invulblad!H740</f>
        <v>0</v>
      </c>
      <c r="I745" s="217">
        <f>Invulblad!I740</f>
        <v>0</v>
      </c>
      <c r="J745" s="198"/>
      <c r="K745" s="218">
        <f>'PO analyseblad'!J738</f>
        <v>0</v>
      </c>
      <c r="L745" s="219" t="b">
        <f>'PO analyseblad'!K738</f>
        <v>0</v>
      </c>
      <c r="M745" s="220">
        <f>'PO analyseblad'!L738</f>
        <v>0.7</v>
      </c>
      <c r="N745" s="221">
        <f>'PO analyseblad'!M738</f>
        <v>0</v>
      </c>
      <c r="O745" s="203"/>
      <c r="P745" s="218">
        <f>'PO analyseblad'!N738</f>
        <v>0</v>
      </c>
      <c r="Q745" s="222" t="b">
        <f>'PO analyseblad'!O738</f>
        <v>0</v>
      </c>
      <c r="R745" s="222">
        <f>'PO analyseblad'!P738</f>
        <v>0.3</v>
      </c>
      <c r="S745" s="223">
        <f>'PO analyseblad'!Q738</f>
        <v>0</v>
      </c>
      <c r="T745" s="224"/>
      <c r="U745" s="225">
        <f>'PO analyseblad'!R738</f>
        <v>0</v>
      </c>
      <c r="V745" s="226" t="b">
        <f>'PO analyseblad'!S738</f>
        <v>0</v>
      </c>
      <c r="W745" s="207"/>
      <c r="X745" s="227">
        <f>Invulblad!L740</f>
        <v>0</v>
      </c>
      <c r="Y745" s="228">
        <f>Invulblad!M740</f>
        <v>0</v>
      </c>
      <c r="Z745" s="229">
        <f>Invulblad!N740</f>
        <v>0</v>
      </c>
      <c r="AA745" s="211"/>
      <c r="AB745" s="212">
        <f>Invulblad!O740</f>
        <v>0</v>
      </c>
    </row>
    <row r="746" spans="2:28" s="85" customFormat="1" ht="12.75" customHeight="1" x14ac:dyDescent="0.25">
      <c r="B746" s="213">
        <f>Invulblad!B741</f>
        <v>737</v>
      </c>
      <c r="C746" s="214">
        <f>Invulblad!C741</f>
        <v>0</v>
      </c>
      <c r="D746" s="214">
        <f>Invulblad!D741</f>
        <v>0</v>
      </c>
      <c r="E746" s="215">
        <f>Invulblad!E741</f>
        <v>0</v>
      </c>
      <c r="F746" s="215">
        <f>Invulblad!F741</f>
        <v>0</v>
      </c>
      <c r="G746" s="215">
        <f>Invulblad!G741</f>
        <v>0</v>
      </c>
      <c r="H746" s="216">
        <f>Invulblad!H741</f>
        <v>0</v>
      </c>
      <c r="I746" s="217">
        <f>Invulblad!I741</f>
        <v>0</v>
      </c>
      <c r="J746" s="198"/>
      <c r="K746" s="218">
        <f>'PO analyseblad'!J739</f>
        <v>0</v>
      </c>
      <c r="L746" s="219" t="b">
        <f>'PO analyseblad'!K739</f>
        <v>0</v>
      </c>
      <c r="M746" s="220">
        <f>'PO analyseblad'!L739</f>
        <v>0.7</v>
      </c>
      <c r="N746" s="221">
        <f>'PO analyseblad'!M739</f>
        <v>0</v>
      </c>
      <c r="O746" s="203"/>
      <c r="P746" s="218">
        <f>'PO analyseblad'!N739</f>
        <v>0</v>
      </c>
      <c r="Q746" s="222" t="b">
        <f>'PO analyseblad'!O739</f>
        <v>0</v>
      </c>
      <c r="R746" s="222">
        <f>'PO analyseblad'!P739</f>
        <v>0.3</v>
      </c>
      <c r="S746" s="223">
        <f>'PO analyseblad'!Q739</f>
        <v>0</v>
      </c>
      <c r="T746" s="224"/>
      <c r="U746" s="225">
        <f>'PO analyseblad'!R739</f>
        <v>0</v>
      </c>
      <c r="V746" s="226" t="b">
        <f>'PO analyseblad'!S739</f>
        <v>0</v>
      </c>
      <c r="W746" s="207"/>
      <c r="X746" s="227">
        <f>Invulblad!L741</f>
        <v>0</v>
      </c>
      <c r="Y746" s="228">
        <f>Invulblad!M741</f>
        <v>0</v>
      </c>
      <c r="Z746" s="229">
        <f>Invulblad!N741</f>
        <v>0</v>
      </c>
      <c r="AA746" s="211"/>
      <c r="AB746" s="212">
        <f>Invulblad!O741</f>
        <v>0</v>
      </c>
    </row>
    <row r="747" spans="2:28" s="85" customFormat="1" ht="12.75" customHeight="1" x14ac:dyDescent="0.25">
      <c r="B747" s="213">
        <f>Invulblad!B742</f>
        <v>738</v>
      </c>
      <c r="C747" s="214">
        <f>Invulblad!C742</f>
        <v>0</v>
      </c>
      <c r="D747" s="214">
        <f>Invulblad!D742</f>
        <v>0</v>
      </c>
      <c r="E747" s="215">
        <f>Invulblad!E742</f>
        <v>0</v>
      </c>
      <c r="F747" s="215">
        <f>Invulblad!F742</f>
        <v>0</v>
      </c>
      <c r="G747" s="215">
        <f>Invulblad!G742</f>
        <v>0</v>
      </c>
      <c r="H747" s="216">
        <f>Invulblad!H742</f>
        <v>0</v>
      </c>
      <c r="I747" s="217">
        <f>Invulblad!I742</f>
        <v>0</v>
      </c>
      <c r="J747" s="198"/>
      <c r="K747" s="218">
        <f>'PO analyseblad'!J740</f>
        <v>0</v>
      </c>
      <c r="L747" s="219" t="b">
        <f>'PO analyseblad'!K740</f>
        <v>0</v>
      </c>
      <c r="M747" s="220">
        <f>'PO analyseblad'!L740</f>
        <v>0.7</v>
      </c>
      <c r="N747" s="221">
        <f>'PO analyseblad'!M740</f>
        <v>0</v>
      </c>
      <c r="O747" s="203"/>
      <c r="P747" s="218">
        <f>'PO analyseblad'!N740</f>
        <v>0</v>
      </c>
      <c r="Q747" s="222" t="b">
        <f>'PO analyseblad'!O740</f>
        <v>0</v>
      </c>
      <c r="R747" s="222">
        <f>'PO analyseblad'!P740</f>
        <v>0.3</v>
      </c>
      <c r="S747" s="223">
        <f>'PO analyseblad'!Q740</f>
        <v>0</v>
      </c>
      <c r="T747" s="224"/>
      <c r="U747" s="225">
        <f>'PO analyseblad'!R740</f>
        <v>0</v>
      </c>
      <c r="V747" s="226" t="b">
        <f>'PO analyseblad'!S740</f>
        <v>0</v>
      </c>
      <c r="W747" s="207"/>
      <c r="X747" s="227">
        <f>Invulblad!L742</f>
        <v>0</v>
      </c>
      <c r="Y747" s="228">
        <f>Invulblad!M742</f>
        <v>0</v>
      </c>
      <c r="Z747" s="229">
        <f>Invulblad!N742</f>
        <v>0</v>
      </c>
      <c r="AA747" s="211"/>
      <c r="AB747" s="212">
        <f>Invulblad!O742</f>
        <v>0</v>
      </c>
    </row>
    <row r="748" spans="2:28" s="85" customFormat="1" ht="12.75" customHeight="1" x14ac:dyDescent="0.25">
      <c r="B748" s="213">
        <f>Invulblad!B743</f>
        <v>739</v>
      </c>
      <c r="C748" s="214">
        <f>Invulblad!C743</f>
        <v>0</v>
      </c>
      <c r="D748" s="214">
        <f>Invulblad!D743</f>
        <v>0</v>
      </c>
      <c r="E748" s="215">
        <f>Invulblad!E743</f>
        <v>0</v>
      </c>
      <c r="F748" s="215">
        <f>Invulblad!F743</f>
        <v>0</v>
      </c>
      <c r="G748" s="215">
        <f>Invulblad!G743</f>
        <v>0</v>
      </c>
      <c r="H748" s="216">
        <f>Invulblad!H743</f>
        <v>0</v>
      </c>
      <c r="I748" s="217">
        <f>Invulblad!I743</f>
        <v>0</v>
      </c>
      <c r="J748" s="198"/>
      <c r="K748" s="218">
        <f>'PO analyseblad'!J741</f>
        <v>0</v>
      </c>
      <c r="L748" s="219" t="b">
        <f>'PO analyseblad'!K741</f>
        <v>0</v>
      </c>
      <c r="M748" s="220">
        <f>'PO analyseblad'!L741</f>
        <v>0.7</v>
      </c>
      <c r="N748" s="221">
        <f>'PO analyseblad'!M741</f>
        <v>0</v>
      </c>
      <c r="O748" s="203"/>
      <c r="P748" s="218">
        <f>'PO analyseblad'!N741</f>
        <v>0</v>
      </c>
      <c r="Q748" s="222" t="b">
        <f>'PO analyseblad'!O741</f>
        <v>0</v>
      </c>
      <c r="R748" s="222">
        <f>'PO analyseblad'!P741</f>
        <v>0.3</v>
      </c>
      <c r="S748" s="223">
        <f>'PO analyseblad'!Q741</f>
        <v>0</v>
      </c>
      <c r="T748" s="224"/>
      <c r="U748" s="225">
        <f>'PO analyseblad'!R741</f>
        <v>0</v>
      </c>
      <c r="V748" s="226" t="b">
        <f>'PO analyseblad'!S741</f>
        <v>0</v>
      </c>
      <c r="W748" s="207"/>
      <c r="X748" s="227">
        <f>Invulblad!L743</f>
        <v>0</v>
      </c>
      <c r="Y748" s="228">
        <f>Invulblad!M743</f>
        <v>0</v>
      </c>
      <c r="Z748" s="229">
        <f>Invulblad!N743</f>
        <v>0</v>
      </c>
      <c r="AA748" s="211"/>
      <c r="AB748" s="212">
        <f>Invulblad!O743</f>
        <v>0</v>
      </c>
    </row>
    <row r="749" spans="2:28" s="85" customFormat="1" ht="12.75" customHeight="1" x14ac:dyDescent="0.25">
      <c r="B749" s="213">
        <f>Invulblad!B744</f>
        <v>740</v>
      </c>
      <c r="C749" s="214">
        <f>Invulblad!C744</f>
        <v>0</v>
      </c>
      <c r="D749" s="214">
        <f>Invulblad!D744</f>
        <v>0</v>
      </c>
      <c r="E749" s="215">
        <f>Invulblad!E744</f>
        <v>0</v>
      </c>
      <c r="F749" s="215">
        <f>Invulblad!F744</f>
        <v>0</v>
      </c>
      <c r="G749" s="215">
        <f>Invulblad!G744</f>
        <v>0</v>
      </c>
      <c r="H749" s="216">
        <f>Invulblad!H744</f>
        <v>0</v>
      </c>
      <c r="I749" s="217">
        <f>Invulblad!I744</f>
        <v>0</v>
      </c>
      <c r="J749" s="198"/>
      <c r="K749" s="218">
        <f>'PO analyseblad'!J742</f>
        <v>0</v>
      </c>
      <c r="L749" s="219" t="b">
        <f>'PO analyseblad'!K742</f>
        <v>0</v>
      </c>
      <c r="M749" s="220">
        <f>'PO analyseblad'!L742</f>
        <v>0.7</v>
      </c>
      <c r="N749" s="221">
        <f>'PO analyseblad'!M742</f>
        <v>0</v>
      </c>
      <c r="O749" s="203"/>
      <c r="P749" s="218">
        <f>'PO analyseblad'!N742</f>
        <v>0</v>
      </c>
      <c r="Q749" s="222" t="b">
        <f>'PO analyseblad'!O742</f>
        <v>0</v>
      </c>
      <c r="R749" s="222">
        <f>'PO analyseblad'!P742</f>
        <v>0.3</v>
      </c>
      <c r="S749" s="223">
        <f>'PO analyseblad'!Q742</f>
        <v>0</v>
      </c>
      <c r="T749" s="224"/>
      <c r="U749" s="225">
        <f>'PO analyseblad'!R742</f>
        <v>0</v>
      </c>
      <c r="V749" s="226" t="b">
        <f>'PO analyseblad'!S742</f>
        <v>0</v>
      </c>
      <c r="W749" s="207"/>
      <c r="X749" s="227">
        <f>Invulblad!L744</f>
        <v>0</v>
      </c>
      <c r="Y749" s="228">
        <f>Invulblad!M744</f>
        <v>0</v>
      </c>
      <c r="Z749" s="229">
        <f>Invulblad!N744</f>
        <v>0</v>
      </c>
      <c r="AA749" s="211"/>
      <c r="AB749" s="212">
        <f>Invulblad!O744</f>
        <v>0</v>
      </c>
    </row>
    <row r="750" spans="2:28" s="85" customFormat="1" ht="12.75" customHeight="1" x14ac:dyDescent="0.25">
      <c r="B750" s="213">
        <f>Invulblad!B745</f>
        <v>741</v>
      </c>
      <c r="C750" s="214">
        <f>Invulblad!C745</f>
        <v>0</v>
      </c>
      <c r="D750" s="214">
        <f>Invulblad!D745</f>
        <v>0</v>
      </c>
      <c r="E750" s="215">
        <f>Invulblad!E745</f>
        <v>0</v>
      </c>
      <c r="F750" s="215">
        <f>Invulblad!F745</f>
        <v>0</v>
      </c>
      <c r="G750" s="215">
        <f>Invulblad!G745</f>
        <v>0</v>
      </c>
      <c r="H750" s="216">
        <f>Invulblad!H745</f>
        <v>0</v>
      </c>
      <c r="I750" s="217">
        <f>Invulblad!I745</f>
        <v>0</v>
      </c>
      <c r="J750" s="198"/>
      <c r="K750" s="218">
        <f>'PO analyseblad'!J743</f>
        <v>0</v>
      </c>
      <c r="L750" s="219" t="b">
        <f>'PO analyseblad'!K743</f>
        <v>0</v>
      </c>
      <c r="M750" s="220">
        <f>'PO analyseblad'!L743</f>
        <v>0.7</v>
      </c>
      <c r="N750" s="221">
        <f>'PO analyseblad'!M743</f>
        <v>0</v>
      </c>
      <c r="O750" s="203"/>
      <c r="P750" s="218">
        <f>'PO analyseblad'!N743</f>
        <v>0</v>
      </c>
      <c r="Q750" s="222" t="b">
        <f>'PO analyseblad'!O743</f>
        <v>0</v>
      </c>
      <c r="R750" s="222">
        <f>'PO analyseblad'!P743</f>
        <v>0.3</v>
      </c>
      <c r="S750" s="223">
        <f>'PO analyseblad'!Q743</f>
        <v>0</v>
      </c>
      <c r="T750" s="224"/>
      <c r="U750" s="225">
        <f>'PO analyseblad'!R743</f>
        <v>0</v>
      </c>
      <c r="V750" s="226" t="b">
        <f>'PO analyseblad'!S743</f>
        <v>0</v>
      </c>
      <c r="W750" s="207"/>
      <c r="X750" s="227">
        <f>Invulblad!L745</f>
        <v>0</v>
      </c>
      <c r="Y750" s="228">
        <f>Invulblad!M745</f>
        <v>0</v>
      </c>
      <c r="Z750" s="229">
        <f>Invulblad!N745</f>
        <v>0</v>
      </c>
      <c r="AA750" s="211"/>
      <c r="AB750" s="212">
        <f>Invulblad!O745</f>
        <v>0</v>
      </c>
    </row>
    <row r="751" spans="2:28" s="85" customFormat="1" ht="12.75" customHeight="1" x14ac:dyDescent="0.25">
      <c r="B751" s="213">
        <f>Invulblad!B746</f>
        <v>742</v>
      </c>
      <c r="C751" s="214">
        <f>Invulblad!C746</f>
        <v>0</v>
      </c>
      <c r="D751" s="214">
        <f>Invulblad!D746</f>
        <v>0</v>
      </c>
      <c r="E751" s="215">
        <f>Invulblad!E746</f>
        <v>0</v>
      </c>
      <c r="F751" s="215">
        <f>Invulblad!F746</f>
        <v>0</v>
      </c>
      <c r="G751" s="215">
        <f>Invulblad!G746</f>
        <v>0</v>
      </c>
      <c r="H751" s="216">
        <f>Invulblad!H746</f>
        <v>0</v>
      </c>
      <c r="I751" s="217">
        <f>Invulblad!I746</f>
        <v>0</v>
      </c>
      <c r="J751" s="198"/>
      <c r="K751" s="218">
        <f>'PO analyseblad'!J744</f>
        <v>0</v>
      </c>
      <c r="L751" s="219" t="b">
        <f>'PO analyseblad'!K744</f>
        <v>0</v>
      </c>
      <c r="M751" s="220">
        <f>'PO analyseblad'!L744</f>
        <v>0.7</v>
      </c>
      <c r="N751" s="221">
        <f>'PO analyseblad'!M744</f>
        <v>0</v>
      </c>
      <c r="O751" s="203"/>
      <c r="P751" s="218">
        <f>'PO analyseblad'!N744</f>
        <v>0</v>
      </c>
      <c r="Q751" s="222" t="b">
        <f>'PO analyseblad'!O744</f>
        <v>0</v>
      </c>
      <c r="R751" s="222">
        <f>'PO analyseblad'!P744</f>
        <v>0.3</v>
      </c>
      <c r="S751" s="223">
        <f>'PO analyseblad'!Q744</f>
        <v>0</v>
      </c>
      <c r="T751" s="224"/>
      <c r="U751" s="225">
        <f>'PO analyseblad'!R744</f>
        <v>0</v>
      </c>
      <c r="V751" s="226" t="b">
        <f>'PO analyseblad'!S744</f>
        <v>0</v>
      </c>
      <c r="W751" s="207"/>
      <c r="X751" s="227">
        <f>Invulblad!L746</f>
        <v>0</v>
      </c>
      <c r="Y751" s="228">
        <f>Invulblad!M746</f>
        <v>0</v>
      </c>
      <c r="Z751" s="229">
        <f>Invulblad!N746</f>
        <v>0</v>
      </c>
      <c r="AA751" s="211"/>
      <c r="AB751" s="212">
        <f>Invulblad!O746</f>
        <v>0</v>
      </c>
    </row>
    <row r="752" spans="2:28" s="85" customFormat="1" ht="12.75" customHeight="1" x14ac:dyDescent="0.25">
      <c r="B752" s="213">
        <f>Invulblad!B747</f>
        <v>743</v>
      </c>
      <c r="C752" s="214">
        <f>Invulblad!C747</f>
        <v>0</v>
      </c>
      <c r="D752" s="214">
        <f>Invulblad!D747</f>
        <v>0</v>
      </c>
      <c r="E752" s="215">
        <f>Invulblad!E747</f>
        <v>0</v>
      </c>
      <c r="F752" s="215">
        <f>Invulblad!F747</f>
        <v>0</v>
      </c>
      <c r="G752" s="215">
        <f>Invulblad!G747</f>
        <v>0</v>
      </c>
      <c r="H752" s="216">
        <f>Invulblad!H747</f>
        <v>0</v>
      </c>
      <c r="I752" s="217">
        <f>Invulblad!I747</f>
        <v>0</v>
      </c>
      <c r="J752" s="198"/>
      <c r="K752" s="218">
        <f>'PO analyseblad'!J745</f>
        <v>0</v>
      </c>
      <c r="L752" s="219" t="b">
        <f>'PO analyseblad'!K745</f>
        <v>0</v>
      </c>
      <c r="M752" s="220">
        <f>'PO analyseblad'!L745</f>
        <v>0.7</v>
      </c>
      <c r="N752" s="221">
        <f>'PO analyseblad'!M745</f>
        <v>0</v>
      </c>
      <c r="O752" s="203"/>
      <c r="P752" s="218">
        <f>'PO analyseblad'!N745</f>
        <v>0</v>
      </c>
      <c r="Q752" s="222" t="b">
        <f>'PO analyseblad'!O745</f>
        <v>0</v>
      </c>
      <c r="R752" s="222">
        <f>'PO analyseblad'!P745</f>
        <v>0.3</v>
      </c>
      <c r="S752" s="223">
        <f>'PO analyseblad'!Q745</f>
        <v>0</v>
      </c>
      <c r="T752" s="224"/>
      <c r="U752" s="225">
        <f>'PO analyseblad'!R745</f>
        <v>0</v>
      </c>
      <c r="V752" s="226" t="b">
        <f>'PO analyseblad'!S745</f>
        <v>0</v>
      </c>
      <c r="W752" s="207"/>
      <c r="X752" s="227">
        <f>Invulblad!L747</f>
        <v>0</v>
      </c>
      <c r="Y752" s="228">
        <f>Invulblad!M747</f>
        <v>0</v>
      </c>
      <c r="Z752" s="229">
        <f>Invulblad!N747</f>
        <v>0</v>
      </c>
      <c r="AA752" s="211"/>
      <c r="AB752" s="212">
        <f>Invulblad!O747</f>
        <v>0</v>
      </c>
    </row>
    <row r="753" spans="2:28" s="85" customFormat="1" ht="12.75" customHeight="1" x14ac:dyDescent="0.25">
      <c r="B753" s="213">
        <f>Invulblad!B748</f>
        <v>744</v>
      </c>
      <c r="C753" s="214">
        <f>Invulblad!C748</f>
        <v>0</v>
      </c>
      <c r="D753" s="214">
        <f>Invulblad!D748</f>
        <v>0</v>
      </c>
      <c r="E753" s="215">
        <f>Invulblad!E748</f>
        <v>0</v>
      </c>
      <c r="F753" s="215">
        <f>Invulblad!F748</f>
        <v>0</v>
      </c>
      <c r="G753" s="215">
        <f>Invulblad!G748</f>
        <v>0</v>
      </c>
      <c r="H753" s="216">
        <f>Invulblad!H748</f>
        <v>0</v>
      </c>
      <c r="I753" s="217">
        <f>Invulblad!I748</f>
        <v>0</v>
      </c>
      <c r="J753" s="198"/>
      <c r="K753" s="218">
        <f>'PO analyseblad'!J746</f>
        <v>0</v>
      </c>
      <c r="L753" s="219" t="b">
        <f>'PO analyseblad'!K746</f>
        <v>0</v>
      </c>
      <c r="M753" s="220">
        <f>'PO analyseblad'!L746</f>
        <v>0.7</v>
      </c>
      <c r="N753" s="221">
        <f>'PO analyseblad'!M746</f>
        <v>0</v>
      </c>
      <c r="O753" s="203"/>
      <c r="P753" s="218">
        <f>'PO analyseblad'!N746</f>
        <v>0</v>
      </c>
      <c r="Q753" s="222" t="b">
        <f>'PO analyseblad'!O746</f>
        <v>0</v>
      </c>
      <c r="R753" s="222">
        <f>'PO analyseblad'!P746</f>
        <v>0.3</v>
      </c>
      <c r="S753" s="223">
        <f>'PO analyseblad'!Q746</f>
        <v>0</v>
      </c>
      <c r="T753" s="224"/>
      <c r="U753" s="225">
        <f>'PO analyseblad'!R746</f>
        <v>0</v>
      </c>
      <c r="V753" s="226" t="b">
        <f>'PO analyseblad'!S746</f>
        <v>0</v>
      </c>
      <c r="W753" s="207"/>
      <c r="X753" s="227">
        <f>Invulblad!L748</f>
        <v>0</v>
      </c>
      <c r="Y753" s="228">
        <f>Invulblad!M748</f>
        <v>0</v>
      </c>
      <c r="Z753" s="229">
        <f>Invulblad!N748</f>
        <v>0</v>
      </c>
      <c r="AA753" s="211"/>
      <c r="AB753" s="212">
        <f>Invulblad!O748</f>
        <v>0</v>
      </c>
    </row>
    <row r="754" spans="2:28" s="85" customFormat="1" ht="12.75" customHeight="1" x14ac:dyDescent="0.25">
      <c r="B754" s="213">
        <f>Invulblad!B749</f>
        <v>745</v>
      </c>
      <c r="C754" s="214">
        <f>Invulblad!C749</f>
        <v>0</v>
      </c>
      <c r="D754" s="214">
        <f>Invulblad!D749</f>
        <v>0</v>
      </c>
      <c r="E754" s="215">
        <f>Invulblad!E749</f>
        <v>0</v>
      </c>
      <c r="F754" s="215">
        <f>Invulblad!F749</f>
        <v>0</v>
      </c>
      <c r="G754" s="215">
        <f>Invulblad!G749</f>
        <v>0</v>
      </c>
      <c r="H754" s="216">
        <f>Invulblad!H749</f>
        <v>0</v>
      </c>
      <c r="I754" s="217">
        <f>Invulblad!I749</f>
        <v>0</v>
      </c>
      <c r="J754" s="198"/>
      <c r="K754" s="218">
        <f>'PO analyseblad'!J747</f>
        <v>0</v>
      </c>
      <c r="L754" s="219" t="b">
        <f>'PO analyseblad'!K747</f>
        <v>0</v>
      </c>
      <c r="M754" s="220">
        <f>'PO analyseblad'!L747</f>
        <v>0.7</v>
      </c>
      <c r="N754" s="221">
        <f>'PO analyseblad'!M747</f>
        <v>0</v>
      </c>
      <c r="O754" s="203"/>
      <c r="P754" s="218">
        <f>'PO analyseblad'!N747</f>
        <v>0</v>
      </c>
      <c r="Q754" s="222" t="b">
        <f>'PO analyseblad'!O747</f>
        <v>0</v>
      </c>
      <c r="R754" s="222">
        <f>'PO analyseblad'!P747</f>
        <v>0.3</v>
      </c>
      <c r="S754" s="223">
        <f>'PO analyseblad'!Q747</f>
        <v>0</v>
      </c>
      <c r="T754" s="224"/>
      <c r="U754" s="225">
        <f>'PO analyseblad'!R747</f>
        <v>0</v>
      </c>
      <c r="V754" s="226" t="b">
        <f>'PO analyseblad'!S747</f>
        <v>0</v>
      </c>
      <c r="W754" s="207"/>
      <c r="X754" s="227">
        <f>Invulblad!L749</f>
        <v>0</v>
      </c>
      <c r="Y754" s="228">
        <f>Invulblad!M749</f>
        <v>0</v>
      </c>
      <c r="Z754" s="229">
        <f>Invulblad!N749</f>
        <v>0</v>
      </c>
      <c r="AA754" s="211"/>
      <c r="AB754" s="212">
        <f>Invulblad!O749</f>
        <v>0</v>
      </c>
    </row>
    <row r="755" spans="2:28" s="85" customFormat="1" ht="12.75" customHeight="1" x14ac:dyDescent="0.25">
      <c r="B755" s="213">
        <f>Invulblad!B750</f>
        <v>746</v>
      </c>
      <c r="C755" s="214">
        <f>Invulblad!C750</f>
        <v>0</v>
      </c>
      <c r="D755" s="214">
        <f>Invulblad!D750</f>
        <v>0</v>
      </c>
      <c r="E755" s="215">
        <f>Invulblad!E750</f>
        <v>0</v>
      </c>
      <c r="F755" s="215">
        <f>Invulblad!F750</f>
        <v>0</v>
      </c>
      <c r="G755" s="215">
        <f>Invulblad!G750</f>
        <v>0</v>
      </c>
      <c r="H755" s="216">
        <f>Invulblad!H750</f>
        <v>0</v>
      </c>
      <c r="I755" s="217">
        <f>Invulblad!I750</f>
        <v>0</v>
      </c>
      <c r="J755" s="198"/>
      <c r="K755" s="218">
        <f>'PO analyseblad'!J748</f>
        <v>0</v>
      </c>
      <c r="L755" s="219" t="b">
        <f>'PO analyseblad'!K748</f>
        <v>0</v>
      </c>
      <c r="M755" s="220">
        <f>'PO analyseblad'!L748</f>
        <v>0.7</v>
      </c>
      <c r="N755" s="221">
        <f>'PO analyseblad'!M748</f>
        <v>0</v>
      </c>
      <c r="O755" s="203"/>
      <c r="P755" s="218">
        <f>'PO analyseblad'!N748</f>
        <v>0</v>
      </c>
      <c r="Q755" s="222" t="b">
        <f>'PO analyseblad'!O748</f>
        <v>0</v>
      </c>
      <c r="R755" s="222">
        <f>'PO analyseblad'!P748</f>
        <v>0.3</v>
      </c>
      <c r="S755" s="223">
        <f>'PO analyseblad'!Q748</f>
        <v>0</v>
      </c>
      <c r="T755" s="224"/>
      <c r="U755" s="225">
        <f>'PO analyseblad'!R748</f>
        <v>0</v>
      </c>
      <c r="V755" s="226" t="b">
        <f>'PO analyseblad'!S748</f>
        <v>0</v>
      </c>
      <c r="W755" s="207"/>
      <c r="X755" s="227">
        <f>Invulblad!L750</f>
        <v>0</v>
      </c>
      <c r="Y755" s="228">
        <f>Invulblad!M750</f>
        <v>0</v>
      </c>
      <c r="Z755" s="229">
        <f>Invulblad!N750</f>
        <v>0</v>
      </c>
      <c r="AA755" s="211"/>
      <c r="AB755" s="212">
        <f>Invulblad!O750</f>
        <v>0</v>
      </c>
    </row>
    <row r="756" spans="2:28" s="85" customFormat="1" ht="12.75" customHeight="1" x14ac:dyDescent="0.25">
      <c r="B756" s="213">
        <f>Invulblad!B751</f>
        <v>747</v>
      </c>
      <c r="C756" s="214">
        <f>Invulblad!C751</f>
        <v>0</v>
      </c>
      <c r="D756" s="214">
        <f>Invulblad!D751</f>
        <v>0</v>
      </c>
      <c r="E756" s="215">
        <f>Invulblad!E751</f>
        <v>0</v>
      </c>
      <c r="F756" s="215">
        <f>Invulblad!F751</f>
        <v>0</v>
      </c>
      <c r="G756" s="215">
        <f>Invulblad!G751</f>
        <v>0</v>
      </c>
      <c r="H756" s="216">
        <f>Invulblad!H751</f>
        <v>0</v>
      </c>
      <c r="I756" s="217">
        <f>Invulblad!I751</f>
        <v>0</v>
      </c>
      <c r="J756" s="198"/>
      <c r="K756" s="218">
        <f>'PO analyseblad'!J749</f>
        <v>0</v>
      </c>
      <c r="L756" s="219" t="b">
        <f>'PO analyseblad'!K749</f>
        <v>0</v>
      </c>
      <c r="M756" s="220">
        <f>'PO analyseblad'!L749</f>
        <v>0.7</v>
      </c>
      <c r="N756" s="221">
        <f>'PO analyseblad'!M749</f>
        <v>0</v>
      </c>
      <c r="O756" s="203"/>
      <c r="P756" s="218">
        <f>'PO analyseblad'!N749</f>
        <v>0</v>
      </c>
      <c r="Q756" s="222" t="b">
        <f>'PO analyseblad'!O749</f>
        <v>0</v>
      </c>
      <c r="R756" s="222">
        <f>'PO analyseblad'!P749</f>
        <v>0.3</v>
      </c>
      <c r="S756" s="223">
        <f>'PO analyseblad'!Q749</f>
        <v>0</v>
      </c>
      <c r="T756" s="224"/>
      <c r="U756" s="225">
        <f>'PO analyseblad'!R749</f>
        <v>0</v>
      </c>
      <c r="V756" s="226" t="b">
        <f>'PO analyseblad'!S749</f>
        <v>0</v>
      </c>
      <c r="W756" s="207"/>
      <c r="X756" s="227">
        <f>Invulblad!L751</f>
        <v>0</v>
      </c>
      <c r="Y756" s="228">
        <f>Invulblad!M751</f>
        <v>0</v>
      </c>
      <c r="Z756" s="229">
        <f>Invulblad!N751</f>
        <v>0</v>
      </c>
      <c r="AA756" s="211"/>
      <c r="AB756" s="212">
        <f>Invulblad!O751</f>
        <v>0</v>
      </c>
    </row>
    <row r="757" spans="2:28" s="85" customFormat="1" ht="12.75" customHeight="1" x14ac:dyDescent="0.25">
      <c r="B757" s="213">
        <f>Invulblad!B752</f>
        <v>748</v>
      </c>
      <c r="C757" s="214">
        <f>Invulblad!C752</f>
        <v>0</v>
      </c>
      <c r="D757" s="214">
        <f>Invulblad!D752</f>
        <v>0</v>
      </c>
      <c r="E757" s="215">
        <f>Invulblad!E752</f>
        <v>0</v>
      </c>
      <c r="F757" s="215">
        <f>Invulblad!F752</f>
        <v>0</v>
      </c>
      <c r="G757" s="215">
        <f>Invulblad!G752</f>
        <v>0</v>
      </c>
      <c r="H757" s="216">
        <f>Invulblad!H752</f>
        <v>0</v>
      </c>
      <c r="I757" s="217">
        <f>Invulblad!I752</f>
        <v>0</v>
      </c>
      <c r="J757" s="198"/>
      <c r="K757" s="218">
        <f>'PO analyseblad'!J750</f>
        <v>0</v>
      </c>
      <c r="L757" s="219" t="b">
        <f>'PO analyseblad'!K750</f>
        <v>0</v>
      </c>
      <c r="M757" s="220">
        <f>'PO analyseblad'!L750</f>
        <v>0.7</v>
      </c>
      <c r="N757" s="221">
        <f>'PO analyseblad'!M750</f>
        <v>0</v>
      </c>
      <c r="O757" s="203"/>
      <c r="P757" s="218">
        <f>'PO analyseblad'!N750</f>
        <v>0</v>
      </c>
      <c r="Q757" s="222" t="b">
        <f>'PO analyseblad'!O750</f>
        <v>0</v>
      </c>
      <c r="R757" s="222">
        <f>'PO analyseblad'!P750</f>
        <v>0.3</v>
      </c>
      <c r="S757" s="223">
        <f>'PO analyseblad'!Q750</f>
        <v>0</v>
      </c>
      <c r="T757" s="224"/>
      <c r="U757" s="225">
        <f>'PO analyseblad'!R750</f>
        <v>0</v>
      </c>
      <c r="V757" s="226" t="b">
        <f>'PO analyseblad'!S750</f>
        <v>0</v>
      </c>
      <c r="W757" s="207"/>
      <c r="X757" s="227">
        <f>Invulblad!L752</f>
        <v>0</v>
      </c>
      <c r="Y757" s="228">
        <f>Invulblad!M752</f>
        <v>0</v>
      </c>
      <c r="Z757" s="229">
        <f>Invulblad!N752</f>
        <v>0</v>
      </c>
      <c r="AA757" s="211"/>
      <c r="AB757" s="212">
        <f>Invulblad!O752</f>
        <v>0</v>
      </c>
    </row>
    <row r="758" spans="2:28" s="85" customFormat="1" ht="12.75" customHeight="1" x14ac:dyDescent="0.25">
      <c r="B758" s="213">
        <f>Invulblad!B753</f>
        <v>749</v>
      </c>
      <c r="C758" s="214">
        <f>Invulblad!C753</f>
        <v>0</v>
      </c>
      <c r="D758" s="214">
        <f>Invulblad!D753</f>
        <v>0</v>
      </c>
      <c r="E758" s="215">
        <f>Invulblad!E753</f>
        <v>0</v>
      </c>
      <c r="F758" s="215">
        <f>Invulblad!F753</f>
        <v>0</v>
      </c>
      <c r="G758" s="215">
        <f>Invulblad!G753</f>
        <v>0</v>
      </c>
      <c r="H758" s="216">
        <f>Invulblad!H753</f>
        <v>0</v>
      </c>
      <c r="I758" s="217">
        <f>Invulblad!I753</f>
        <v>0</v>
      </c>
      <c r="J758" s="198"/>
      <c r="K758" s="218">
        <f>'PO analyseblad'!J751</f>
        <v>0</v>
      </c>
      <c r="L758" s="219" t="b">
        <f>'PO analyseblad'!K751</f>
        <v>0</v>
      </c>
      <c r="M758" s="220">
        <f>'PO analyseblad'!L751</f>
        <v>0.7</v>
      </c>
      <c r="N758" s="221">
        <f>'PO analyseblad'!M751</f>
        <v>0</v>
      </c>
      <c r="O758" s="203"/>
      <c r="P758" s="218">
        <f>'PO analyseblad'!N751</f>
        <v>0</v>
      </c>
      <c r="Q758" s="222" t="b">
        <f>'PO analyseblad'!O751</f>
        <v>0</v>
      </c>
      <c r="R758" s="222">
        <f>'PO analyseblad'!P751</f>
        <v>0.3</v>
      </c>
      <c r="S758" s="223">
        <f>'PO analyseblad'!Q751</f>
        <v>0</v>
      </c>
      <c r="T758" s="224"/>
      <c r="U758" s="225">
        <f>'PO analyseblad'!R751</f>
        <v>0</v>
      </c>
      <c r="V758" s="226" t="b">
        <f>'PO analyseblad'!S751</f>
        <v>0</v>
      </c>
      <c r="W758" s="207"/>
      <c r="X758" s="227">
        <f>Invulblad!L753</f>
        <v>0</v>
      </c>
      <c r="Y758" s="228">
        <f>Invulblad!M753</f>
        <v>0</v>
      </c>
      <c r="Z758" s="229">
        <f>Invulblad!N753</f>
        <v>0</v>
      </c>
      <c r="AA758" s="211"/>
      <c r="AB758" s="212">
        <f>Invulblad!O753</f>
        <v>0</v>
      </c>
    </row>
    <row r="759" spans="2:28" s="85" customFormat="1" ht="12.75" customHeight="1" x14ac:dyDescent="0.25">
      <c r="B759" s="213">
        <f>Invulblad!B754</f>
        <v>750</v>
      </c>
      <c r="C759" s="214">
        <f>Invulblad!C754</f>
        <v>0</v>
      </c>
      <c r="D759" s="214">
        <f>Invulblad!D754</f>
        <v>0</v>
      </c>
      <c r="E759" s="215">
        <f>Invulblad!E754</f>
        <v>0</v>
      </c>
      <c r="F759" s="215">
        <f>Invulblad!F754</f>
        <v>0</v>
      </c>
      <c r="G759" s="215">
        <f>Invulblad!G754</f>
        <v>0</v>
      </c>
      <c r="H759" s="216">
        <f>Invulblad!H754</f>
        <v>0</v>
      </c>
      <c r="I759" s="217">
        <f>Invulblad!I754</f>
        <v>0</v>
      </c>
      <c r="J759" s="198"/>
      <c r="K759" s="218">
        <f>'PO analyseblad'!J752</f>
        <v>0</v>
      </c>
      <c r="L759" s="219" t="b">
        <f>'PO analyseblad'!K752</f>
        <v>0</v>
      </c>
      <c r="M759" s="220">
        <f>'PO analyseblad'!L752</f>
        <v>0.7</v>
      </c>
      <c r="N759" s="221">
        <f>'PO analyseblad'!M752</f>
        <v>0</v>
      </c>
      <c r="O759" s="203"/>
      <c r="P759" s="218">
        <f>'PO analyseblad'!N752</f>
        <v>0</v>
      </c>
      <c r="Q759" s="222" t="b">
        <f>'PO analyseblad'!O752</f>
        <v>0</v>
      </c>
      <c r="R759" s="222">
        <f>'PO analyseblad'!P752</f>
        <v>0.3</v>
      </c>
      <c r="S759" s="223">
        <f>'PO analyseblad'!Q752</f>
        <v>0</v>
      </c>
      <c r="T759" s="224"/>
      <c r="U759" s="225">
        <f>'PO analyseblad'!R752</f>
        <v>0</v>
      </c>
      <c r="V759" s="226" t="b">
        <f>'PO analyseblad'!S752</f>
        <v>0</v>
      </c>
      <c r="W759" s="207"/>
      <c r="X759" s="227">
        <f>Invulblad!L754</f>
        <v>0</v>
      </c>
      <c r="Y759" s="228">
        <f>Invulblad!M754</f>
        <v>0</v>
      </c>
      <c r="Z759" s="229">
        <f>Invulblad!N754</f>
        <v>0</v>
      </c>
      <c r="AA759" s="211"/>
      <c r="AB759" s="212">
        <f>Invulblad!O754</f>
        <v>0</v>
      </c>
    </row>
    <row r="760" spans="2:28" s="85" customFormat="1" ht="12.75" customHeight="1" x14ac:dyDescent="0.25">
      <c r="B760" s="213">
        <f>Invulblad!B755</f>
        <v>751</v>
      </c>
      <c r="C760" s="214">
        <f>Invulblad!C755</f>
        <v>0</v>
      </c>
      <c r="D760" s="214">
        <f>Invulblad!D755</f>
        <v>0</v>
      </c>
      <c r="E760" s="215">
        <f>Invulblad!E755</f>
        <v>0</v>
      </c>
      <c r="F760" s="215">
        <f>Invulblad!F755</f>
        <v>0</v>
      </c>
      <c r="G760" s="215">
        <f>Invulblad!G755</f>
        <v>0</v>
      </c>
      <c r="H760" s="216">
        <f>Invulblad!H755</f>
        <v>0</v>
      </c>
      <c r="I760" s="217">
        <f>Invulblad!I755</f>
        <v>0</v>
      </c>
      <c r="J760" s="198"/>
      <c r="K760" s="218">
        <f>'PO analyseblad'!J753</f>
        <v>0</v>
      </c>
      <c r="L760" s="219" t="b">
        <f>'PO analyseblad'!K753</f>
        <v>0</v>
      </c>
      <c r="M760" s="220">
        <f>'PO analyseblad'!L753</f>
        <v>0.7</v>
      </c>
      <c r="N760" s="221">
        <f>'PO analyseblad'!M753</f>
        <v>0</v>
      </c>
      <c r="O760" s="203"/>
      <c r="P760" s="218">
        <f>'PO analyseblad'!N753</f>
        <v>0</v>
      </c>
      <c r="Q760" s="222" t="b">
        <f>'PO analyseblad'!O753</f>
        <v>0</v>
      </c>
      <c r="R760" s="222">
        <f>'PO analyseblad'!P753</f>
        <v>0.3</v>
      </c>
      <c r="S760" s="223">
        <f>'PO analyseblad'!Q753</f>
        <v>0</v>
      </c>
      <c r="T760" s="224"/>
      <c r="U760" s="225">
        <f>'PO analyseblad'!R753</f>
        <v>0</v>
      </c>
      <c r="V760" s="226" t="b">
        <f>'PO analyseblad'!S753</f>
        <v>0</v>
      </c>
      <c r="W760" s="207"/>
      <c r="X760" s="227">
        <f>Invulblad!L755</f>
        <v>0</v>
      </c>
      <c r="Y760" s="228">
        <f>Invulblad!M755</f>
        <v>0</v>
      </c>
      <c r="Z760" s="229">
        <f>Invulblad!N755</f>
        <v>0</v>
      </c>
      <c r="AA760" s="211"/>
      <c r="AB760" s="212">
        <f>Invulblad!O755</f>
        <v>0</v>
      </c>
    </row>
    <row r="761" spans="2:28" s="85" customFormat="1" ht="12.75" customHeight="1" x14ac:dyDescent="0.25">
      <c r="B761" s="213">
        <f>Invulblad!B756</f>
        <v>752</v>
      </c>
      <c r="C761" s="214">
        <f>Invulblad!C756</f>
        <v>0</v>
      </c>
      <c r="D761" s="214">
        <f>Invulblad!D756</f>
        <v>0</v>
      </c>
      <c r="E761" s="215">
        <f>Invulblad!E756</f>
        <v>0</v>
      </c>
      <c r="F761" s="215">
        <f>Invulblad!F756</f>
        <v>0</v>
      </c>
      <c r="G761" s="215">
        <f>Invulblad!G756</f>
        <v>0</v>
      </c>
      <c r="H761" s="216">
        <f>Invulblad!H756</f>
        <v>0</v>
      </c>
      <c r="I761" s="217">
        <f>Invulblad!I756</f>
        <v>0</v>
      </c>
      <c r="J761" s="198"/>
      <c r="K761" s="218">
        <f>'PO analyseblad'!J754</f>
        <v>0</v>
      </c>
      <c r="L761" s="219" t="b">
        <f>'PO analyseblad'!K754</f>
        <v>0</v>
      </c>
      <c r="M761" s="220">
        <f>'PO analyseblad'!L754</f>
        <v>0.7</v>
      </c>
      <c r="N761" s="221">
        <f>'PO analyseblad'!M754</f>
        <v>0</v>
      </c>
      <c r="O761" s="203"/>
      <c r="P761" s="218">
        <f>'PO analyseblad'!N754</f>
        <v>0</v>
      </c>
      <c r="Q761" s="222" t="b">
        <f>'PO analyseblad'!O754</f>
        <v>0</v>
      </c>
      <c r="R761" s="222">
        <f>'PO analyseblad'!P754</f>
        <v>0.3</v>
      </c>
      <c r="S761" s="223">
        <f>'PO analyseblad'!Q754</f>
        <v>0</v>
      </c>
      <c r="T761" s="224"/>
      <c r="U761" s="225">
        <f>'PO analyseblad'!R754</f>
        <v>0</v>
      </c>
      <c r="V761" s="226" t="b">
        <f>'PO analyseblad'!S754</f>
        <v>0</v>
      </c>
      <c r="W761" s="207"/>
      <c r="X761" s="227">
        <f>Invulblad!L756</f>
        <v>0</v>
      </c>
      <c r="Y761" s="228">
        <f>Invulblad!M756</f>
        <v>0</v>
      </c>
      <c r="Z761" s="229">
        <f>Invulblad!N756</f>
        <v>0</v>
      </c>
      <c r="AA761" s="211"/>
      <c r="AB761" s="212">
        <f>Invulblad!O756</f>
        <v>0</v>
      </c>
    </row>
    <row r="762" spans="2:28" s="85" customFormat="1" ht="12.75" customHeight="1" x14ac:dyDescent="0.25">
      <c r="B762" s="213">
        <f>Invulblad!B757</f>
        <v>753</v>
      </c>
      <c r="C762" s="214">
        <f>Invulblad!C757</f>
        <v>0</v>
      </c>
      <c r="D762" s="214">
        <f>Invulblad!D757</f>
        <v>0</v>
      </c>
      <c r="E762" s="215">
        <f>Invulblad!E757</f>
        <v>0</v>
      </c>
      <c r="F762" s="215">
        <f>Invulblad!F757</f>
        <v>0</v>
      </c>
      <c r="G762" s="215">
        <f>Invulblad!G757</f>
        <v>0</v>
      </c>
      <c r="H762" s="216">
        <f>Invulblad!H757</f>
        <v>0</v>
      </c>
      <c r="I762" s="217">
        <f>Invulblad!I757</f>
        <v>0</v>
      </c>
      <c r="J762" s="198"/>
      <c r="K762" s="218">
        <f>'PO analyseblad'!J755</f>
        <v>0</v>
      </c>
      <c r="L762" s="219" t="b">
        <f>'PO analyseblad'!K755</f>
        <v>0</v>
      </c>
      <c r="M762" s="220">
        <f>'PO analyseblad'!L755</f>
        <v>0.7</v>
      </c>
      <c r="N762" s="221">
        <f>'PO analyseblad'!M755</f>
        <v>0</v>
      </c>
      <c r="O762" s="203"/>
      <c r="P762" s="218">
        <f>'PO analyseblad'!N755</f>
        <v>0</v>
      </c>
      <c r="Q762" s="222" t="b">
        <f>'PO analyseblad'!O755</f>
        <v>0</v>
      </c>
      <c r="R762" s="222">
        <f>'PO analyseblad'!P755</f>
        <v>0.3</v>
      </c>
      <c r="S762" s="223">
        <f>'PO analyseblad'!Q755</f>
        <v>0</v>
      </c>
      <c r="T762" s="224"/>
      <c r="U762" s="225">
        <f>'PO analyseblad'!R755</f>
        <v>0</v>
      </c>
      <c r="V762" s="226" t="b">
        <f>'PO analyseblad'!S755</f>
        <v>0</v>
      </c>
      <c r="W762" s="207"/>
      <c r="X762" s="227">
        <f>Invulblad!L757</f>
        <v>0</v>
      </c>
      <c r="Y762" s="228">
        <f>Invulblad!M757</f>
        <v>0</v>
      </c>
      <c r="Z762" s="229">
        <f>Invulblad!N757</f>
        <v>0</v>
      </c>
      <c r="AA762" s="211"/>
      <c r="AB762" s="212">
        <f>Invulblad!O757</f>
        <v>0</v>
      </c>
    </row>
    <row r="763" spans="2:28" s="85" customFormat="1" ht="12.75" customHeight="1" x14ac:dyDescent="0.25">
      <c r="B763" s="213">
        <f>Invulblad!B758</f>
        <v>754</v>
      </c>
      <c r="C763" s="214">
        <f>Invulblad!C758</f>
        <v>0</v>
      </c>
      <c r="D763" s="214">
        <f>Invulblad!D758</f>
        <v>0</v>
      </c>
      <c r="E763" s="215">
        <f>Invulblad!E758</f>
        <v>0</v>
      </c>
      <c r="F763" s="215">
        <f>Invulblad!F758</f>
        <v>0</v>
      </c>
      <c r="G763" s="215">
        <f>Invulblad!G758</f>
        <v>0</v>
      </c>
      <c r="H763" s="216">
        <f>Invulblad!H758</f>
        <v>0</v>
      </c>
      <c r="I763" s="217">
        <f>Invulblad!I758</f>
        <v>0</v>
      </c>
      <c r="J763" s="198"/>
      <c r="K763" s="218">
        <f>'PO analyseblad'!J756</f>
        <v>0</v>
      </c>
      <c r="L763" s="219" t="b">
        <f>'PO analyseblad'!K756</f>
        <v>0</v>
      </c>
      <c r="M763" s="220">
        <f>'PO analyseblad'!L756</f>
        <v>0.7</v>
      </c>
      <c r="N763" s="221">
        <f>'PO analyseblad'!M756</f>
        <v>0</v>
      </c>
      <c r="O763" s="203"/>
      <c r="P763" s="218">
        <f>'PO analyseblad'!N756</f>
        <v>0</v>
      </c>
      <c r="Q763" s="222" t="b">
        <f>'PO analyseblad'!O756</f>
        <v>0</v>
      </c>
      <c r="R763" s="222">
        <f>'PO analyseblad'!P756</f>
        <v>0.3</v>
      </c>
      <c r="S763" s="223">
        <f>'PO analyseblad'!Q756</f>
        <v>0</v>
      </c>
      <c r="T763" s="224"/>
      <c r="U763" s="225">
        <f>'PO analyseblad'!R756</f>
        <v>0</v>
      </c>
      <c r="V763" s="226" t="b">
        <f>'PO analyseblad'!S756</f>
        <v>0</v>
      </c>
      <c r="W763" s="207"/>
      <c r="X763" s="227">
        <f>Invulblad!L758</f>
        <v>0</v>
      </c>
      <c r="Y763" s="228">
        <f>Invulblad!M758</f>
        <v>0</v>
      </c>
      <c r="Z763" s="229">
        <f>Invulblad!N758</f>
        <v>0</v>
      </c>
      <c r="AA763" s="211"/>
      <c r="AB763" s="212">
        <f>Invulblad!O758</f>
        <v>0</v>
      </c>
    </row>
    <row r="764" spans="2:28" s="85" customFormat="1" ht="12.75" customHeight="1" x14ac:dyDescent="0.25">
      <c r="B764" s="213">
        <f>Invulblad!B759</f>
        <v>755</v>
      </c>
      <c r="C764" s="214">
        <f>Invulblad!C759</f>
        <v>0</v>
      </c>
      <c r="D764" s="214">
        <f>Invulblad!D759</f>
        <v>0</v>
      </c>
      <c r="E764" s="215">
        <f>Invulblad!E759</f>
        <v>0</v>
      </c>
      <c r="F764" s="215">
        <f>Invulblad!F759</f>
        <v>0</v>
      </c>
      <c r="G764" s="215">
        <f>Invulblad!G759</f>
        <v>0</v>
      </c>
      <c r="H764" s="216">
        <f>Invulblad!H759</f>
        <v>0</v>
      </c>
      <c r="I764" s="217">
        <f>Invulblad!I759</f>
        <v>0</v>
      </c>
      <c r="J764" s="198"/>
      <c r="K764" s="218">
        <f>'PO analyseblad'!J757</f>
        <v>0</v>
      </c>
      <c r="L764" s="219" t="b">
        <f>'PO analyseblad'!K757</f>
        <v>0</v>
      </c>
      <c r="M764" s="220">
        <f>'PO analyseblad'!L757</f>
        <v>0.7</v>
      </c>
      <c r="N764" s="221">
        <f>'PO analyseblad'!M757</f>
        <v>0</v>
      </c>
      <c r="O764" s="203"/>
      <c r="P764" s="218">
        <f>'PO analyseblad'!N757</f>
        <v>0</v>
      </c>
      <c r="Q764" s="222" t="b">
        <f>'PO analyseblad'!O757</f>
        <v>0</v>
      </c>
      <c r="R764" s="222">
        <f>'PO analyseblad'!P757</f>
        <v>0.3</v>
      </c>
      <c r="S764" s="223">
        <f>'PO analyseblad'!Q757</f>
        <v>0</v>
      </c>
      <c r="T764" s="224"/>
      <c r="U764" s="225">
        <f>'PO analyseblad'!R757</f>
        <v>0</v>
      </c>
      <c r="V764" s="226" t="b">
        <f>'PO analyseblad'!S757</f>
        <v>0</v>
      </c>
      <c r="W764" s="207"/>
      <c r="X764" s="227">
        <f>Invulblad!L759</f>
        <v>0</v>
      </c>
      <c r="Y764" s="228">
        <f>Invulblad!M759</f>
        <v>0</v>
      </c>
      <c r="Z764" s="229">
        <f>Invulblad!N759</f>
        <v>0</v>
      </c>
      <c r="AA764" s="211"/>
      <c r="AB764" s="212">
        <f>Invulblad!O759</f>
        <v>0</v>
      </c>
    </row>
    <row r="765" spans="2:28" s="85" customFormat="1" ht="12.75" customHeight="1" x14ac:dyDescent="0.25">
      <c r="B765" s="213">
        <f>Invulblad!B760</f>
        <v>756</v>
      </c>
      <c r="C765" s="214">
        <f>Invulblad!C760</f>
        <v>0</v>
      </c>
      <c r="D765" s="214">
        <f>Invulblad!D760</f>
        <v>0</v>
      </c>
      <c r="E765" s="215">
        <f>Invulblad!E760</f>
        <v>0</v>
      </c>
      <c r="F765" s="215">
        <f>Invulblad!F760</f>
        <v>0</v>
      </c>
      <c r="G765" s="215">
        <f>Invulblad!G760</f>
        <v>0</v>
      </c>
      <c r="H765" s="216">
        <f>Invulblad!H760</f>
        <v>0</v>
      </c>
      <c r="I765" s="217">
        <f>Invulblad!I760</f>
        <v>0</v>
      </c>
      <c r="J765" s="198"/>
      <c r="K765" s="218">
        <f>'PO analyseblad'!J758</f>
        <v>0</v>
      </c>
      <c r="L765" s="219" t="b">
        <f>'PO analyseblad'!K758</f>
        <v>0</v>
      </c>
      <c r="M765" s="220">
        <f>'PO analyseblad'!L758</f>
        <v>0.7</v>
      </c>
      <c r="N765" s="221">
        <f>'PO analyseblad'!M758</f>
        <v>0</v>
      </c>
      <c r="O765" s="203"/>
      <c r="P765" s="218">
        <f>'PO analyseblad'!N758</f>
        <v>0</v>
      </c>
      <c r="Q765" s="222" t="b">
        <f>'PO analyseblad'!O758</f>
        <v>0</v>
      </c>
      <c r="R765" s="222">
        <f>'PO analyseblad'!P758</f>
        <v>0.3</v>
      </c>
      <c r="S765" s="223">
        <f>'PO analyseblad'!Q758</f>
        <v>0</v>
      </c>
      <c r="T765" s="224"/>
      <c r="U765" s="225">
        <f>'PO analyseblad'!R758</f>
        <v>0</v>
      </c>
      <c r="V765" s="226" t="b">
        <f>'PO analyseblad'!S758</f>
        <v>0</v>
      </c>
      <c r="W765" s="207"/>
      <c r="X765" s="227">
        <f>Invulblad!L760</f>
        <v>0</v>
      </c>
      <c r="Y765" s="228">
        <f>Invulblad!M760</f>
        <v>0</v>
      </c>
      <c r="Z765" s="229">
        <f>Invulblad!N760</f>
        <v>0</v>
      </c>
      <c r="AA765" s="211"/>
      <c r="AB765" s="212">
        <f>Invulblad!O760</f>
        <v>0</v>
      </c>
    </row>
    <row r="766" spans="2:28" s="85" customFormat="1" ht="12.75" customHeight="1" x14ac:dyDescent="0.25">
      <c r="B766" s="213">
        <f>Invulblad!B761</f>
        <v>757</v>
      </c>
      <c r="C766" s="214">
        <f>Invulblad!C761</f>
        <v>0</v>
      </c>
      <c r="D766" s="214">
        <f>Invulblad!D761</f>
        <v>0</v>
      </c>
      <c r="E766" s="215">
        <f>Invulblad!E761</f>
        <v>0</v>
      </c>
      <c r="F766" s="215">
        <f>Invulblad!F761</f>
        <v>0</v>
      </c>
      <c r="G766" s="215">
        <f>Invulblad!G761</f>
        <v>0</v>
      </c>
      <c r="H766" s="216">
        <f>Invulblad!H761</f>
        <v>0</v>
      </c>
      <c r="I766" s="217">
        <f>Invulblad!I761</f>
        <v>0</v>
      </c>
      <c r="J766" s="198"/>
      <c r="K766" s="218">
        <f>'PO analyseblad'!J759</f>
        <v>0</v>
      </c>
      <c r="L766" s="219" t="b">
        <f>'PO analyseblad'!K759</f>
        <v>0</v>
      </c>
      <c r="M766" s="220">
        <f>'PO analyseblad'!L759</f>
        <v>0.7</v>
      </c>
      <c r="N766" s="221">
        <f>'PO analyseblad'!M759</f>
        <v>0</v>
      </c>
      <c r="O766" s="203"/>
      <c r="P766" s="218">
        <f>'PO analyseblad'!N759</f>
        <v>0</v>
      </c>
      <c r="Q766" s="222" t="b">
        <f>'PO analyseblad'!O759</f>
        <v>0</v>
      </c>
      <c r="R766" s="222">
        <f>'PO analyseblad'!P759</f>
        <v>0.3</v>
      </c>
      <c r="S766" s="223">
        <f>'PO analyseblad'!Q759</f>
        <v>0</v>
      </c>
      <c r="T766" s="224"/>
      <c r="U766" s="225">
        <f>'PO analyseblad'!R759</f>
        <v>0</v>
      </c>
      <c r="V766" s="226" t="b">
        <f>'PO analyseblad'!S759</f>
        <v>0</v>
      </c>
      <c r="W766" s="207"/>
      <c r="X766" s="227">
        <f>Invulblad!L761</f>
        <v>0</v>
      </c>
      <c r="Y766" s="228">
        <f>Invulblad!M761</f>
        <v>0</v>
      </c>
      <c r="Z766" s="229">
        <f>Invulblad!N761</f>
        <v>0</v>
      </c>
      <c r="AA766" s="211"/>
      <c r="AB766" s="212">
        <f>Invulblad!O761</f>
        <v>0</v>
      </c>
    </row>
    <row r="767" spans="2:28" s="85" customFormat="1" ht="12.75" customHeight="1" x14ac:dyDescent="0.25">
      <c r="B767" s="213">
        <f>Invulblad!B762</f>
        <v>758</v>
      </c>
      <c r="C767" s="214">
        <f>Invulblad!C762</f>
        <v>0</v>
      </c>
      <c r="D767" s="214">
        <f>Invulblad!D762</f>
        <v>0</v>
      </c>
      <c r="E767" s="215">
        <f>Invulblad!E762</f>
        <v>0</v>
      </c>
      <c r="F767" s="215">
        <f>Invulblad!F762</f>
        <v>0</v>
      </c>
      <c r="G767" s="215">
        <f>Invulblad!G762</f>
        <v>0</v>
      </c>
      <c r="H767" s="216">
        <f>Invulblad!H762</f>
        <v>0</v>
      </c>
      <c r="I767" s="217">
        <f>Invulblad!I762</f>
        <v>0</v>
      </c>
      <c r="J767" s="198"/>
      <c r="K767" s="218">
        <f>'PO analyseblad'!J760</f>
        <v>0</v>
      </c>
      <c r="L767" s="219" t="b">
        <f>'PO analyseblad'!K760</f>
        <v>0</v>
      </c>
      <c r="M767" s="220">
        <f>'PO analyseblad'!L760</f>
        <v>0.7</v>
      </c>
      <c r="N767" s="221">
        <f>'PO analyseblad'!M760</f>
        <v>0</v>
      </c>
      <c r="O767" s="203"/>
      <c r="P767" s="218">
        <f>'PO analyseblad'!N760</f>
        <v>0</v>
      </c>
      <c r="Q767" s="222" t="b">
        <f>'PO analyseblad'!O760</f>
        <v>0</v>
      </c>
      <c r="R767" s="222">
        <f>'PO analyseblad'!P760</f>
        <v>0.3</v>
      </c>
      <c r="S767" s="223">
        <f>'PO analyseblad'!Q760</f>
        <v>0</v>
      </c>
      <c r="T767" s="224"/>
      <c r="U767" s="225">
        <f>'PO analyseblad'!R760</f>
        <v>0</v>
      </c>
      <c r="V767" s="226" t="b">
        <f>'PO analyseblad'!S760</f>
        <v>0</v>
      </c>
      <c r="W767" s="207"/>
      <c r="X767" s="227">
        <f>Invulblad!L762</f>
        <v>0</v>
      </c>
      <c r="Y767" s="228">
        <f>Invulblad!M762</f>
        <v>0</v>
      </c>
      <c r="Z767" s="229">
        <f>Invulblad!N762</f>
        <v>0</v>
      </c>
      <c r="AA767" s="211"/>
      <c r="AB767" s="212">
        <f>Invulblad!O762</f>
        <v>0</v>
      </c>
    </row>
    <row r="768" spans="2:28" s="85" customFormat="1" ht="12.75" customHeight="1" x14ac:dyDescent="0.25">
      <c r="B768" s="213">
        <f>Invulblad!B763</f>
        <v>759</v>
      </c>
      <c r="C768" s="214">
        <f>Invulblad!C763</f>
        <v>0</v>
      </c>
      <c r="D768" s="214">
        <f>Invulblad!D763</f>
        <v>0</v>
      </c>
      <c r="E768" s="215">
        <f>Invulblad!E763</f>
        <v>0</v>
      </c>
      <c r="F768" s="215">
        <f>Invulblad!F763</f>
        <v>0</v>
      </c>
      <c r="G768" s="215">
        <f>Invulblad!G763</f>
        <v>0</v>
      </c>
      <c r="H768" s="216">
        <f>Invulblad!H763</f>
        <v>0</v>
      </c>
      <c r="I768" s="217">
        <f>Invulblad!I763</f>
        <v>0</v>
      </c>
      <c r="J768" s="198"/>
      <c r="K768" s="218">
        <f>'PO analyseblad'!J761</f>
        <v>0</v>
      </c>
      <c r="L768" s="219" t="b">
        <f>'PO analyseblad'!K761</f>
        <v>0</v>
      </c>
      <c r="M768" s="220">
        <f>'PO analyseblad'!L761</f>
        <v>0.7</v>
      </c>
      <c r="N768" s="221">
        <f>'PO analyseblad'!M761</f>
        <v>0</v>
      </c>
      <c r="O768" s="203"/>
      <c r="P768" s="218">
        <f>'PO analyseblad'!N761</f>
        <v>0</v>
      </c>
      <c r="Q768" s="222" t="b">
        <f>'PO analyseblad'!O761</f>
        <v>0</v>
      </c>
      <c r="R768" s="222">
        <f>'PO analyseblad'!P761</f>
        <v>0.3</v>
      </c>
      <c r="S768" s="223">
        <f>'PO analyseblad'!Q761</f>
        <v>0</v>
      </c>
      <c r="T768" s="224"/>
      <c r="U768" s="225">
        <f>'PO analyseblad'!R761</f>
        <v>0</v>
      </c>
      <c r="V768" s="226" t="b">
        <f>'PO analyseblad'!S761</f>
        <v>0</v>
      </c>
      <c r="W768" s="207"/>
      <c r="X768" s="227">
        <f>Invulblad!L763</f>
        <v>0</v>
      </c>
      <c r="Y768" s="228">
        <f>Invulblad!M763</f>
        <v>0</v>
      </c>
      <c r="Z768" s="229">
        <f>Invulblad!N763</f>
        <v>0</v>
      </c>
      <c r="AA768" s="211"/>
      <c r="AB768" s="212">
        <f>Invulblad!O763</f>
        <v>0</v>
      </c>
    </row>
    <row r="769" spans="2:28" s="85" customFormat="1" ht="12.75" customHeight="1" x14ac:dyDescent="0.25">
      <c r="B769" s="213">
        <f>Invulblad!B764</f>
        <v>760</v>
      </c>
      <c r="C769" s="214">
        <f>Invulblad!C764</f>
        <v>0</v>
      </c>
      <c r="D769" s="214">
        <f>Invulblad!D764</f>
        <v>0</v>
      </c>
      <c r="E769" s="215">
        <f>Invulblad!E764</f>
        <v>0</v>
      </c>
      <c r="F769" s="215">
        <f>Invulblad!F764</f>
        <v>0</v>
      </c>
      <c r="G769" s="215">
        <f>Invulblad!G764</f>
        <v>0</v>
      </c>
      <c r="H769" s="216">
        <f>Invulblad!H764</f>
        <v>0</v>
      </c>
      <c r="I769" s="217">
        <f>Invulblad!I764</f>
        <v>0</v>
      </c>
      <c r="J769" s="198"/>
      <c r="K769" s="218">
        <f>'PO analyseblad'!J762</f>
        <v>0</v>
      </c>
      <c r="L769" s="219" t="b">
        <f>'PO analyseblad'!K762</f>
        <v>0</v>
      </c>
      <c r="M769" s="220">
        <f>'PO analyseblad'!L762</f>
        <v>0.7</v>
      </c>
      <c r="N769" s="221">
        <f>'PO analyseblad'!M762</f>
        <v>0</v>
      </c>
      <c r="O769" s="203"/>
      <c r="P769" s="218">
        <f>'PO analyseblad'!N762</f>
        <v>0</v>
      </c>
      <c r="Q769" s="222" t="b">
        <f>'PO analyseblad'!O762</f>
        <v>0</v>
      </c>
      <c r="R769" s="222">
        <f>'PO analyseblad'!P762</f>
        <v>0.3</v>
      </c>
      <c r="S769" s="223">
        <f>'PO analyseblad'!Q762</f>
        <v>0</v>
      </c>
      <c r="T769" s="224"/>
      <c r="U769" s="225">
        <f>'PO analyseblad'!R762</f>
        <v>0</v>
      </c>
      <c r="V769" s="226" t="b">
        <f>'PO analyseblad'!S762</f>
        <v>0</v>
      </c>
      <c r="W769" s="207"/>
      <c r="X769" s="227">
        <f>Invulblad!L764</f>
        <v>0</v>
      </c>
      <c r="Y769" s="228">
        <f>Invulblad!M764</f>
        <v>0</v>
      </c>
      <c r="Z769" s="229">
        <f>Invulblad!N764</f>
        <v>0</v>
      </c>
      <c r="AA769" s="211"/>
      <c r="AB769" s="212">
        <f>Invulblad!O764</f>
        <v>0</v>
      </c>
    </row>
    <row r="770" spans="2:28" s="85" customFormat="1" ht="12.75" customHeight="1" x14ac:dyDescent="0.25">
      <c r="B770" s="213">
        <f>Invulblad!B765</f>
        <v>761</v>
      </c>
      <c r="C770" s="214">
        <f>Invulblad!C765</f>
        <v>0</v>
      </c>
      <c r="D770" s="214">
        <f>Invulblad!D765</f>
        <v>0</v>
      </c>
      <c r="E770" s="215">
        <f>Invulblad!E765</f>
        <v>0</v>
      </c>
      <c r="F770" s="215">
        <f>Invulblad!F765</f>
        <v>0</v>
      </c>
      <c r="G770" s="215">
        <f>Invulblad!G765</f>
        <v>0</v>
      </c>
      <c r="H770" s="216">
        <f>Invulblad!H765</f>
        <v>0</v>
      </c>
      <c r="I770" s="217">
        <f>Invulblad!I765</f>
        <v>0</v>
      </c>
      <c r="J770" s="198"/>
      <c r="K770" s="218">
        <f>'PO analyseblad'!J763</f>
        <v>0</v>
      </c>
      <c r="L770" s="219" t="b">
        <f>'PO analyseblad'!K763</f>
        <v>0</v>
      </c>
      <c r="M770" s="220">
        <f>'PO analyseblad'!L763</f>
        <v>0.7</v>
      </c>
      <c r="N770" s="221">
        <f>'PO analyseblad'!M763</f>
        <v>0</v>
      </c>
      <c r="O770" s="203"/>
      <c r="P770" s="218">
        <f>'PO analyseblad'!N763</f>
        <v>0</v>
      </c>
      <c r="Q770" s="222" t="b">
        <f>'PO analyseblad'!O763</f>
        <v>0</v>
      </c>
      <c r="R770" s="222">
        <f>'PO analyseblad'!P763</f>
        <v>0.3</v>
      </c>
      <c r="S770" s="223">
        <f>'PO analyseblad'!Q763</f>
        <v>0</v>
      </c>
      <c r="T770" s="224"/>
      <c r="U770" s="225">
        <f>'PO analyseblad'!R763</f>
        <v>0</v>
      </c>
      <c r="V770" s="226" t="b">
        <f>'PO analyseblad'!S763</f>
        <v>0</v>
      </c>
      <c r="W770" s="207"/>
      <c r="X770" s="227">
        <f>Invulblad!L765</f>
        <v>0</v>
      </c>
      <c r="Y770" s="228">
        <f>Invulblad!M765</f>
        <v>0</v>
      </c>
      <c r="Z770" s="229">
        <f>Invulblad!N765</f>
        <v>0</v>
      </c>
      <c r="AA770" s="211"/>
      <c r="AB770" s="212">
        <f>Invulblad!O765</f>
        <v>0</v>
      </c>
    </row>
    <row r="771" spans="2:28" s="85" customFormat="1" ht="12.75" customHeight="1" x14ac:dyDescent="0.25">
      <c r="B771" s="213">
        <f>Invulblad!B766</f>
        <v>762</v>
      </c>
      <c r="C771" s="214">
        <f>Invulblad!C766</f>
        <v>0</v>
      </c>
      <c r="D771" s="214">
        <f>Invulblad!D766</f>
        <v>0</v>
      </c>
      <c r="E771" s="215">
        <f>Invulblad!E766</f>
        <v>0</v>
      </c>
      <c r="F771" s="215">
        <f>Invulblad!F766</f>
        <v>0</v>
      </c>
      <c r="G771" s="215">
        <f>Invulblad!G766</f>
        <v>0</v>
      </c>
      <c r="H771" s="216">
        <f>Invulblad!H766</f>
        <v>0</v>
      </c>
      <c r="I771" s="217">
        <f>Invulblad!I766</f>
        <v>0</v>
      </c>
      <c r="J771" s="198"/>
      <c r="K771" s="218">
        <f>'PO analyseblad'!J764</f>
        <v>0</v>
      </c>
      <c r="L771" s="219" t="b">
        <f>'PO analyseblad'!K764</f>
        <v>0</v>
      </c>
      <c r="M771" s="220">
        <f>'PO analyseblad'!L764</f>
        <v>0.7</v>
      </c>
      <c r="N771" s="221">
        <f>'PO analyseblad'!M764</f>
        <v>0</v>
      </c>
      <c r="O771" s="203"/>
      <c r="P771" s="218">
        <f>'PO analyseblad'!N764</f>
        <v>0</v>
      </c>
      <c r="Q771" s="222" t="b">
        <f>'PO analyseblad'!O764</f>
        <v>0</v>
      </c>
      <c r="R771" s="222">
        <f>'PO analyseblad'!P764</f>
        <v>0.3</v>
      </c>
      <c r="S771" s="223">
        <f>'PO analyseblad'!Q764</f>
        <v>0</v>
      </c>
      <c r="T771" s="224"/>
      <c r="U771" s="225">
        <f>'PO analyseblad'!R764</f>
        <v>0</v>
      </c>
      <c r="V771" s="226" t="b">
        <f>'PO analyseblad'!S764</f>
        <v>0</v>
      </c>
      <c r="W771" s="207"/>
      <c r="X771" s="227">
        <f>Invulblad!L766</f>
        <v>0</v>
      </c>
      <c r="Y771" s="228">
        <f>Invulblad!M766</f>
        <v>0</v>
      </c>
      <c r="Z771" s="229">
        <f>Invulblad!N766</f>
        <v>0</v>
      </c>
      <c r="AA771" s="211"/>
      <c r="AB771" s="212">
        <f>Invulblad!O766</f>
        <v>0</v>
      </c>
    </row>
    <row r="772" spans="2:28" s="85" customFormat="1" ht="12.75" customHeight="1" x14ac:dyDescent="0.25">
      <c r="B772" s="213">
        <f>Invulblad!B767</f>
        <v>763</v>
      </c>
      <c r="C772" s="214">
        <f>Invulblad!C767</f>
        <v>0</v>
      </c>
      <c r="D772" s="214">
        <f>Invulblad!D767</f>
        <v>0</v>
      </c>
      <c r="E772" s="215">
        <f>Invulblad!E767</f>
        <v>0</v>
      </c>
      <c r="F772" s="215">
        <f>Invulblad!F767</f>
        <v>0</v>
      </c>
      <c r="G772" s="215">
        <f>Invulblad!G767</f>
        <v>0</v>
      </c>
      <c r="H772" s="216">
        <f>Invulblad!H767</f>
        <v>0</v>
      </c>
      <c r="I772" s="217">
        <f>Invulblad!I767</f>
        <v>0</v>
      </c>
      <c r="J772" s="198"/>
      <c r="K772" s="218">
        <f>'PO analyseblad'!J765</f>
        <v>0</v>
      </c>
      <c r="L772" s="219" t="b">
        <f>'PO analyseblad'!K765</f>
        <v>0</v>
      </c>
      <c r="M772" s="220">
        <f>'PO analyseblad'!L765</f>
        <v>0.7</v>
      </c>
      <c r="N772" s="221">
        <f>'PO analyseblad'!M765</f>
        <v>0</v>
      </c>
      <c r="O772" s="203"/>
      <c r="P772" s="218">
        <f>'PO analyseblad'!N765</f>
        <v>0</v>
      </c>
      <c r="Q772" s="222" t="b">
        <f>'PO analyseblad'!O765</f>
        <v>0</v>
      </c>
      <c r="R772" s="222">
        <f>'PO analyseblad'!P765</f>
        <v>0.3</v>
      </c>
      <c r="S772" s="223">
        <f>'PO analyseblad'!Q765</f>
        <v>0</v>
      </c>
      <c r="T772" s="224"/>
      <c r="U772" s="225">
        <f>'PO analyseblad'!R765</f>
        <v>0</v>
      </c>
      <c r="V772" s="226" t="b">
        <f>'PO analyseblad'!S765</f>
        <v>0</v>
      </c>
      <c r="W772" s="207"/>
      <c r="X772" s="227">
        <f>Invulblad!L767</f>
        <v>0</v>
      </c>
      <c r="Y772" s="228">
        <f>Invulblad!M767</f>
        <v>0</v>
      </c>
      <c r="Z772" s="229">
        <f>Invulblad!N767</f>
        <v>0</v>
      </c>
      <c r="AA772" s="211"/>
      <c r="AB772" s="212">
        <f>Invulblad!O767</f>
        <v>0</v>
      </c>
    </row>
    <row r="773" spans="2:28" s="85" customFormat="1" ht="12.75" customHeight="1" x14ac:dyDescent="0.25">
      <c r="B773" s="213">
        <f>Invulblad!B768</f>
        <v>764</v>
      </c>
      <c r="C773" s="214">
        <f>Invulblad!C768</f>
        <v>0</v>
      </c>
      <c r="D773" s="214">
        <f>Invulblad!D768</f>
        <v>0</v>
      </c>
      <c r="E773" s="215">
        <f>Invulblad!E768</f>
        <v>0</v>
      </c>
      <c r="F773" s="215">
        <f>Invulblad!F768</f>
        <v>0</v>
      </c>
      <c r="G773" s="215">
        <f>Invulblad!G768</f>
        <v>0</v>
      </c>
      <c r="H773" s="216">
        <f>Invulblad!H768</f>
        <v>0</v>
      </c>
      <c r="I773" s="217">
        <f>Invulblad!I768</f>
        <v>0</v>
      </c>
      <c r="J773" s="198"/>
      <c r="K773" s="218">
        <f>'PO analyseblad'!J766</f>
        <v>0</v>
      </c>
      <c r="L773" s="219" t="b">
        <f>'PO analyseblad'!K766</f>
        <v>0</v>
      </c>
      <c r="M773" s="220">
        <f>'PO analyseblad'!L766</f>
        <v>0.7</v>
      </c>
      <c r="N773" s="221">
        <f>'PO analyseblad'!M766</f>
        <v>0</v>
      </c>
      <c r="O773" s="203"/>
      <c r="P773" s="218">
        <f>'PO analyseblad'!N766</f>
        <v>0</v>
      </c>
      <c r="Q773" s="222" t="b">
        <f>'PO analyseblad'!O766</f>
        <v>0</v>
      </c>
      <c r="R773" s="222">
        <f>'PO analyseblad'!P766</f>
        <v>0.3</v>
      </c>
      <c r="S773" s="223">
        <f>'PO analyseblad'!Q766</f>
        <v>0</v>
      </c>
      <c r="T773" s="224"/>
      <c r="U773" s="225">
        <f>'PO analyseblad'!R766</f>
        <v>0</v>
      </c>
      <c r="V773" s="226" t="b">
        <f>'PO analyseblad'!S766</f>
        <v>0</v>
      </c>
      <c r="W773" s="207"/>
      <c r="X773" s="227">
        <f>Invulblad!L768</f>
        <v>0</v>
      </c>
      <c r="Y773" s="228">
        <f>Invulblad!M768</f>
        <v>0</v>
      </c>
      <c r="Z773" s="229">
        <f>Invulblad!N768</f>
        <v>0</v>
      </c>
      <c r="AA773" s="211"/>
      <c r="AB773" s="212">
        <f>Invulblad!O768</f>
        <v>0</v>
      </c>
    </row>
    <row r="774" spans="2:28" s="85" customFormat="1" ht="12.75" customHeight="1" x14ac:dyDescent="0.25">
      <c r="B774" s="213">
        <f>Invulblad!B769</f>
        <v>765</v>
      </c>
      <c r="C774" s="214">
        <f>Invulblad!C769</f>
        <v>0</v>
      </c>
      <c r="D774" s="214">
        <f>Invulblad!D769</f>
        <v>0</v>
      </c>
      <c r="E774" s="215">
        <f>Invulblad!E769</f>
        <v>0</v>
      </c>
      <c r="F774" s="215">
        <f>Invulblad!F769</f>
        <v>0</v>
      </c>
      <c r="G774" s="215">
        <f>Invulblad!G769</f>
        <v>0</v>
      </c>
      <c r="H774" s="216">
        <f>Invulblad!H769</f>
        <v>0</v>
      </c>
      <c r="I774" s="217">
        <f>Invulblad!I769</f>
        <v>0</v>
      </c>
      <c r="J774" s="198"/>
      <c r="K774" s="218">
        <f>'PO analyseblad'!J767</f>
        <v>0</v>
      </c>
      <c r="L774" s="219" t="b">
        <f>'PO analyseblad'!K767</f>
        <v>0</v>
      </c>
      <c r="M774" s="220">
        <f>'PO analyseblad'!L767</f>
        <v>0.7</v>
      </c>
      <c r="N774" s="221">
        <f>'PO analyseblad'!M767</f>
        <v>0</v>
      </c>
      <c r="O774" s="203"/>
      <c r="P774" s="218">
        <f>'PO analyseblad'!N767</f>
        <v>0</v>
      </c>
      <c r="Q774" s="222" t="b">
        <f>'PO analyseblad'!O767</f>
        <v>0</v>
      </c>
      <c r="R774" s="222">
        <f>'PO analyseblad'!P767</f>
        <v>0.3</v>
      </c>
      <c r="S774" s="223">
        <f>'PO analyseblad'!Q767</f>
        <v>0</v>
      </c>
      <c r="T774" s="224"/>
      <c r="U774" s="225">
        <f>'PO analyseblad'!R767</f>
        <v>0</v>
      </c>
      <c r="V774" s="226" t="b">
        <f>'PO analyseblad'!S767</f>
        <v>0</v>
      </c>
      <c r="W774" s="207"/>
      <c r="X774" s="227">
        <f>Invulblad!L769</f>
        <v>0</v>
      </c>
      <c r="Y774" s="228">
        <f>Invulblad!M769</f>
        <v>0</v>
      </c>
      <c r="Z774" s="229">
        <f>Invulblad!N769</f>
        <v>0</v>
      </c>
      <c r="AA774" s="211"/>
      <c r="AB774" s="212">
        <f>Invulblad!O769</f>
        <v>0</v>
      </c>
    </row>
    <row r="775" spans="2:28" s="85" customFormat="1" ht="12.75" customHeight="1" x14ac:dyDescent="0.25">
      <c r="B775" s="213">
        <f>Invulblad!B770</f>
        <v>766</v>
      </c>
      <c r="C775" s="214">
        <f>Invulblad!C770</f>
        <v>0</v>
      </c>
      <c r="D775" s="214">
        <f>Invulblad!D770</f>
        <v>0</v>
      </c>
      <c r="E775" s="215">
        <f>Invulblad!E770</f>
        <v>0</v>
      </c>
      <c r="F775" s="215">
        <f>Invulblad!F770</f>
        <v>0</v>
      </c>
      <c r="G775" s="215">
        <f>Invulblad!G770</f>
        <v>0</v>
      </c>
      <c r="H775" s="216">
        <f>Invulblad!H770</f>
        <v>0</v>
      </c>
      <c r="I775" s="217">
        <f>Invulblad!I770</f>
        <v>0</v>
      </c>
      <c r="J775" s="198"/>
      <c r="K775" s="218">
        <f>'PO analyseblad'!J768</f>
        <v>0</v>
      </c>
      <c r="L775" s="219" t="b">
        <f>'PO analyseblad'!K768</f>
        <v>0</v>
      </c>
      <c r="M775" s="220">
        <f>'PO analyseblad'!L768</f>
        <v>0.7</v>
      </c>
      <c r="N775" s="221">
        <f>'PO analyseblad'!M768</f>
        <v>0</v>
      </c>
      <c r="O775" s="203"/>
      <c r="P775" s="218">
        <f>'PO analyseblad'!N768</f>
        <v>0</v>
      </c>
      <c r="Q775" s="222" t="b">
        <f>'PO analyseblad'!O768</f>
        <v>0</v>
      </c>
      <c r="R775" s="222">
        <f>'PO analyseblad'!P768</f>
        <v>0.3</v>
      </c>
      <c r="S775" s="223">
        <f>'PO analyseblad'!Q768</f>
        <v>0</v>
      </c>
      <c r="T775" s="224"/>
      <c r="U775" s="225">
        <f>'PO analyseblad'!R768</f>
        <v>0</v>
      </c>
      <c r="V775" s="226" t="b">
        <f>'PO analyseblad'!S768</f>
        <v>0</v>
      </c>
      <c r="W775" s="207"/>
      <c r="X775" s="227">
        <f>Invulblad!L770</f>
        <v>0</v>
      </c>
      <c r="Y775" s="228">
        <f>Invulblad!M770</f>
        <v>0</v>
      </c>
      <c r="Z775" s="229">
        <f>Invulblad!N770</f>
        <v>0</v>
      </c>
      <c r="AA775" s="211"/>
      <c r="AB775" s="212">
        <f>Invulblad!O770</f>
        <v>0</v>
      </c>
    </row>
    <row r="776" spans="2:28" s="85" customFormat="1" ht="12.75" customHeight="1" x14ac:dyDescent="0.25">
      <c r="B776" s="213">
        <f>Invulblad!B771</f>
        <v>767</v>
      </c>
      <c r="C776" s="214">
        <f>Invulblad!C771</f>
        <v>0</v>
      </c>
      <c r="D776" s="214">
        <f>Invulblad!D771</f>
        <v>0</v>
      </c>
      <c r="E776" s="215">
        <f>Invulblad!E771</f>
        <v>0</v>
      </c>
      <c r="F776" s="215">
        <f>Invulblad!F771</f>
        <v>0</v>
      </c>
      <c r="G776" s="215">
        <f>Invulblad!G771</f>
        <v>0</v>
      </c>
      <c r="H776" s="216">
        <f>Invulblad!H771</f>
        <v>0</v>
      </c>
      <c r="I776" s="217">
        <f>Invulblad!I771</f>
        <v>0</v>
      </c>
      <c r="J776" s="198"/>
      <c r="K776" s="218">
        <f>'PO analyseblad'!J769</f>
        <v>0</v>
      </c>
      <c r="L776" s="219" t="b">
        <f>'PO analyseblad'!K769</f>
        <v>0</v>
      </c>
      <c r="M776" s="220">
        <f>'PO analyseblad'!L769</f>
        <v>0.7</v>
      </c>
      <c r="N776" s="221">
        <f>'PO analyseblad'!M769</f>
        <v>0</v>
      </c>
      <c r="O776" s="203"/>
      <c r="P776" s="218">
        <f>'PO analyseblad'!N769</f>
        <v>0</v>
      </c>
      <c r="Q776" s="222" t="b">
        <f>'PO analyseblad'!O769</f>
        <v>0</v>
      </c>
      <c r="R776" s="222">
        <f>'PO analyseblad'!P769</f>
        <v>0.3</v>
      </c>
      <c r="S776" s="223">
        <f>'PO analyseblad'!Q769</f>
        <v>0</v>
      </c>
      <c r="T776" s="224"/>
      <c r="U776" s="225">
        <f>'PO analyseblad'!R769</f>
        <v>0</v>
      </c>
      <c r="V776" s="226" t="b">
        <f>'PO analyseblad'!S769</f>
        <v>0</v>
      </c>
      <c r="W776" s="207"/>
      <c r="X776" s="227">
        <f>Invulblad!L771</f>
        <v>0</v>
      </c>
      <c r="Y776" s="228">
        <f>Invulblad!M771</f>
        <v>0</v>
      </c>
      <c r="Z776" s="229">
        <f>Invulblad!N771</f>
        <v>0</v>
      </c>
      <c r="AA776" s="211"/>
      <c r="AB776" s="212">
        <f>Invulblad!O771</f>
        <v>0</v>
      </c>
    </row>
    <row r="777" spans="2:28" s="85" customFormat="1" ht="12.75" customHeight="1" x14ac:dyDescent="0.25">
      <c r="B777" s="213">
        <f>Invulblad!B772</f>
        <v>768</v>
      </c>
      <c r="C777" s="214">
        <f>Invulblad!C772</f>
        <v>0</v>
      </c>
      <c r="D777" s="214">
        <f>Invulblad!D772</f>
        <v>0</v>
      </c>
      <c r="E777" s="215">
        <f>Invulblad!E772</f>
        <v>0</v>
      </c>
      <c r="F777" s="215">
        <f>Invulblad!F772</f>
        <v>0</v>
      </c>
      <c r="G777" s="215">
        <f>Invulblad!G772</f>
        <v>0</v>
      </c>
      <c r="H777" s="216">
        <f>Invulblad!H772</f>
        <v>0</v>
      </c>
      <c r="I777" s="217">
        <f>Invulblad!I772</f>
        <v>0</v>
      </c>
      <c r="J777" s="198"/>
      <c r="K777" s="218">
        <f>'PO analyseblad'!J770</f>
        <v>0</v>
      </c>
      <c r="L777" s="219" t="b">
        <f>'PO analyseblad'!K770</f>
        <v>0</v>
      </c>
      <c r="M777" s="220">
        <f>'PO analyseblad'!L770</f>
        <v>0.7</v>
      </c>
      <c r="N777" s="221">
        <f>'PO analyseblad'!M770</f>
        <v>0</v>
      </c>
      <c r="O777" s="203"/>
      <c r="P777" s="218">
        <f>'PO analyseblad'!N770</f>
        <v>0</v>
      </c>
      <c r="Q777" s="222" t="b">
        <f>'PO analyseblad'!O770</f>
        <v>0</v>
      </c>
      <c r="R777" s="222">
        <f>'PO analyseblad'!P770</f>
        <v>0.3</v>
      </c>
      <c r="S777" s="223">
        <f>'PO analyseblad'!Q770</f>
        <v>0</v>
      </c>
      <c r="T777" s="224"/>
      <c r="U777" s="225">
        <f>'PO analyseblad'!R770</f>
        <v>0</v>
      </c>
      <c r="V777" s="226" t="b">
        <f>'PO analyseblad'!S770</f>
        <v>0</v>
      </c>
      <c r="W777" s="207"/>
      <c r="X777" s="227">
        <f>Invulblad!L772</f>
        <v>0</v>
      </c>
      <c r="Y777" s="228">
        <f>Invulblad!M772</f>
        <v>0</v>
      </c>
      <c r="Z777" s="229">
        <f>Invulblad!N772</f>
        <v>0</v>
      </c>
      <c r="AA777" s="211"/>
      <c r="AB777" s="212">
        <f>Invulblad!O772</f>
        <v>0</v>
      </c>
    </row>
    <row r="778" spans="2:28" s="85" customFormat="1" ht="12.75" customHeight="1" x14ac:dyDescent="0.25">
      <c r="B778" s="213">
        <f>Invulblad!B773</f>
        <v>769</v>
      </c>
      <c r="C778" s="214">
        <f>Invulblad!C773</f>
        <v>0</v>
      </c>
      <c r="D778" s="214">
        <f>Invulblad!D773</f>
        <v>0</v>
      </c>
      <c r="E778" s="215">
        <f>Invulblad!E773</f>
        <v>0</v>
      </c>
      <c r="F778" s="215">
        <f>Invulblad!F773</f>
        <v>0</v>
      </c>
      <c r="G778" s="215">
        <f>Invulblad!G773</f>
        <v>0</v>
      </c>
      <c r="H778" s="216">
        <f>Invulblad!H773</f>
        <v>0</v>
      </c>
      <c r="I778" s="217">
        <f>Invulblad!I773</f>
        <v>0</v>
      </c>
      <c r="J778" s="198"/>
      <c r="K778" s="218">
        <f>'PO analyseblad'!J771</f>
        <v>0</v>
      </c>
      <c r="L778" s="219" t="b">
        <f>'PO analyseblad'!K771</f>
        <v>0</v>
      </c>
      <c r="M778" s="220">
        <f>'PO analyseblad'!L771</f>
        <v>0.7</v>
      </c>
      <c r="N778" s="221">
        <f>'PO analyseblad'!M771</f>
        <v>0</v>
      </c>
      <c r="O778" s="203"/>
      <c r="P778" s="218">
        <f>'PO analyseblad'!N771</f>
        <v>0</v>
      </c>
      <c r="Q778" s="222" t="b">
        <f>'PO analyseblad'!O771</f>
        <v>0</v>
      </c>
      <c r="R778" s="222">
        <f>'PO analyseblad'!P771</f>
        <v>0.3</v>
      </c>
      <c r="S778" s="223">
        <f>'PO analyseblad'!Q771</f>
        <v>0</v>
      </c>
      <c r="T778" s="224"/>
      <c r="U778" s="225">
        <f>'PO analyseblad'!R771</f>
        <v>0</v>
      </c>
      <c r="V778" s="226" t="b">
        <f>'PO analyseblad'!S771</f>
        <v>0</v>
      </c>
      <c r="W778" s="207"/>
      <c r="X778" s="227">
        <f>Invulblad!L773</f>
        <v>0</v>
      </c>
      <c r="Y778" s="228">
        <f>Invulblad!M773</f>
        <v>0</v>
      </c>
      <c r="Z778" s="229">
        <f>Invulblad!N773</f>
        <v>0</v>
      </c>
      <c r="AA778" s="211"/>
      <c r="AB778" s="212">
        <f>Invulblad!O773</f>
        <v>0</v>
      </c>
    </row>
    <row r="779" spans="2:28" s="85" customFormat="1" ht="12.75" customHeight="1" x14ac:dyDescent="0.25">
      <c r="B779" s="213">
        <f>Invulblad!B774</f>
        <v>770</v>
      </c>
      <c r="C779" s="214">
        <f>Invulblad!C774</f>
        <v>0</v>
      </c>
      <c r="D779" s="214">
        <f>Invulblad!D774</f>
        <v>0</v>
      </c>
      <c r="E779" s="215">
        <f>Invulblad!E774</f>
        <v>0</v>
      </c>
      <c r="F779" s="215">
        <f>Invulblad!F774</f>
        <v>0</v>
      </c>
      <c r="G779" s="215">
        <f>Invulblad!G774</f>
        <v>0</v>
      </c>
      <c r="H779" s="216">
        <f>Invulblad!H774</f>
        <v>0</v>
      </c>
      <c r="I779" s="217">
        <f>Invulblad!I774</f>
        <v>0</v>
      </c>
      <c r="J779" s="198"/>
      <c r="K779" s="218">
        <f>'PO analyseblad'!J772</f>
        <v>0</v>
      </c>
      <c r="L779" s="219" t="b">
        <f>'PO analyseblad'!K772</f>
        <v>0</v>
      </c>
      <c r="M779" s="220">
        <f>'PO analyseblad'!L772</f>
        <v>0.7</v>
      </c>
      <c r="N779" s="221">
        <f>'PO analyseblad'!M772</f>
        <v>0</v>
      </c>
      <c r="O779" s="203"/>
      <c r="P779" s="218">
        <f>'PO analyseblad'!N772</f>
        <v>0</v>
      </c>
      <c r="Q779" s="222" t="b">
        <f>'PO analyseblad'!O772</f>
        <v>0</v>
      </c>
      <c r="R779" s="222">
        <f>'PO analyseblad'!P772</f>
        <v>0.3</v>
      </c>
      <c r="S779" s="223">
        <f>'PO analyseblad'!Q772</f>
        <v>0</v>
      </c>
      <c r="T779" s="224"/>
      <c r="U779" s="225">
        <f>'PO analyseblad'!R772</f>
        <v>0</v>
      </c>
      <c r="V779" s="226" t="b">
        <f>'PO analyseblad'!S772</f>
        <v>0</v>
      </c>
      <c r="W779" s="207"/>
      <c r="X779" s="227">
        <f>Invulblad!L774</f>
        <v>0</v>
      </c>
      <c r="Y779" s="228">
        <f>Invulblad!M774</f>
        <v>0</v>
      </c>
      <c r="Z779" s="229">
        <f>Invulblad!N774</f>
        <v>0</v>
      </c>
      <c r="AA779" s="211"/>
      <c r="AB779" s="212">
        <f>Invulblad!O774</f>
        <v>0</v>
      </c>
    </row>
    <row r="780" spans="2:28" s="85" customFormat="1" ht="12.75" customHeight="1" x14ac:dyDescent="0.25">
      <c r="B780" s="213">
        <f>Invulblad!B775</f>
        <v>771</v>
      </c>
      <c r="C780" s="214">
        <f>Invulblad!C775</f>
        <v>0</v>
      </c>
      <c r="D780" s="214">
        <f>Invulblad!D775</f>
        <v>0</v>
      </c>
      <c r="E780" s="215">
        <f>Invulblad!E775</f>
        <v>0</v>
      </c>
      <c r="F780" s="215">
        <f>Invulblad!F775</f>
        <v>0</v>
      </c>
      <c r="G780" s="215">
        <f>Invulblad!G775</f>
        <v>0</v>
      </c>
      <c r="H780" s="216">
        <f>Invulblad!H775</f>
        <v>0</v>
      </c>
      <c r="I780" s="217">
        <f>Invulblad!I775</f>
        <v>0</v>
      </c>
      <c r="J780" s="198"/>
      <c r="K780" s="218">
        <f>'PO analyseblad'!J773</f>
        <v>0</v>
      </c>
      <c r="L780" s="219" t="b">
        <f>'PO analyseblad'!K773</f>
        <v>0</v>
      </c>
      <c r="M780" s="220">
        <f>'PO analyseblad'!L773</f>
        <v>0.7</v>
      </c>
      <c r="N780" s="221">
        <f>'PO analyseblad'!M773</f>
        <v>0</v>
      </c>
      <c r="O780" s="203"/>
      <c r="P780" s="218">
        <f>'PO analyseblad'!N773</f>
        <v>0</v>
      </c>
      <c r="Q780" s="222" t="b">
        <f>'PO analyseblad'!O773</f>
        <v>0</v>
      </c>
      <c r="R780" s="222">
        <f>'PO analyseblad'!P773</f>
        <v>0.3</v>
      </c>
      <c r="S780" s="223">
        <f>'PO analyseblad'!Q773</f>
        <v>0</v>
      </c>
      <c r="T780" s="224"/>
      <c r="U780" s="225">
        <f>'PO analyseblad'!R773</f>
        <v>0</v>
      </c>
      <c r="V780" s="226" t="b">
        <f>'PO analyseblad'!S773</f>
        <v>0</v>
      </c>
      <c r="W780" s="207"/>
      <c r="X780" s="227">
        <f>Invulblad!L775</f>
        <v>0</v>
      </c>
      <c r="Y780" s="228">
        <f>Invulblad!M775</f>
        <v>0</v>
      </c>
      <c r="Z780" s="229">
        <f>Invulblad!N775</f>
        <v>0</v>
      </c>
      <c r="AA780" s="211"/>
      <c r="AB780" s="212">
        <f>Invulblad!O775</f>
        <v>0</v>
      </c>
    </row>
    <row r="781" spans="2:28" s="85" customFormat="1" ht="12.75" customHeight="1" x14ac:dyDescent="0.25">
      <c r="B781" s="213">
        <f>Invulblad!B776</f>
        <v>772</v>
      </c>
      <c r="C781" s="214">
        <f>Invulblad!C776</f>
        <v>0</v>
      </c>
      <c r="D781" s="214">
        <f>Invulblad!D776</f>
        <v>0</v>
      </c>
      <c r="E781" s="215">
        <f>Invulblad!E776</f>
        <v>0</v>
      </c>
      <c r="F781" s="215">
        <f>Invulblad!F776</f>
        <v>0</v>
      </c>
      <c r="G781" s="215">
        <f>Invulblad!G776</f>
        <v>0</v>
      </c>
      <c r="H781" s="216">
        <f>Invulblad!H776</f>
        <v>0</v>
      </c>
      <c r="I781" s="217">
        <f>Invulblad!I776</f>
        <v>0</v>
      </c>
      <c r="J781" s="198"/>
      <c r="K781" s="218">
        <f>'PO analyseblad'!J774</f>
        <v>0</v>
      </c>
      <c r="L781" s="219" t="b">
        <f>'PO analyseblad'!K774</f>
        <v>0</v>
      </c>
      <c r="M781" s="220">
        <f>'PO analyseblad'!L774</f>
        <v>0.7</v>
      </c>
      <c r="N781" s="221">
        <f>'PO analyseblad'!M774</f>
        <v>0</v>
      </c>
      <c r="O781" s="203"/>
      <c r="P781" s="218">
        <f>'PO analyseblad'!N774</f>
        <v>0</v>
      </c>
      <c r="Q781" s="222" t="b">
        <f>'PO analyseblad'!O774</f>
        <v>0</v>
      </c>
      <c r="R781" s="222">
        <f>'PO analyseblad'!P774</f>
        <v>0.3</v>
      </c>
      <c r="S781" s="223">
        <f>'PO analyseblad'!Q774</f>
        <v>0</v>
      </c>
      <c r="T781" s="224"/>
      <c r="U781" s="225">
        <f>'PO analyseblad'!R774</f>
        <v>0</v>
      </c>
      <c r="V781" s="226" t="b">
        <f>'PO analyseblad'!S774</f>
        <v>0</v>
      </c>
      <c r="W781" s="207"/>
      <c r="X781" s="227">
        <f>Invulblad!L776</f>
        <v>0</v>
      </c>
      <c r="Y781" s="228">
        <f>Invulblad!M776</f>
        <v>0</v>
      </c>
      <c r="Z781" s="229">
        <f>Invulblad!N776</f>
        <v>0</v>
      </c>
      <c r="AA781" s="211"/>
      <c r="AB781" s="212">
        <f>Invulblad!O776</f>
        <v>0</v>
      </c>
    </row>
    <row r="782" spans="2:28" s="85" customFormat="1" ht="12.75" customHeight="1" x14ac:dyDescent="0.25">
      <c r="B782" s="213">
        <f>Invulblad!B777</f>
        <v>773</v>
      </c>
      <c r="C782" s="214">
        <f>Invulblad!C777</f>
        <v>0</v>
      </c>
      <c r="D782" s="214">
        <f>Invulblad!D777</f>
        <v>0</v>
      </c>
      <c r="E782" s="215">
        <f>Invulblad!E777</f>
        <v>0</v>
      </c>
      <c r="F782" s="215">
        <f>Invulblad!F777</f>
        <v>0</v>
      </c>
      <c r="G782" s="215">
        <f>Invulblad!G777</f>
        <v>0</v>
      </c>
      <c r="H782" s="216">
        <f>Invulblad!H777</f>
        <v>0</v>
      </c>
      <c r="I782" s="217">
        <f>Invulblad!I777</f>
        <v>0</v>
      </c>
      <c r="J782" s="198"/>
      <c r="K782" s="218">
        <f>'PO analyseblad'!J775</f>
        <v>0</v>
      </c>
      <c r="L782" s="219" t="b">
        <f>'PO analyseblad'!K775</f>
        <v>0</v>
      </c>
      <c r="M782" s="220">
        <f>'PO analyseblad'!L775</f>
        <v>0.7</v>
      </c>
      <c r="N782" s="221">
        <f>'PO analyseblad'!M775</f>
        <v>0</v>
      </c>
      <c r="O782" s="203"/>
      <c r="P782" s="218">
        <f>'PO analyseblad'!N775</f>
        <v>0</v>
      </c>
      <c r="Q782" s="222" t="b">
        <f>'PO analyseblad'!O775</f>
        <v>0</v>
      </c>
      <c r="R782" s="222">
        <f>'PO analyseblad'!P775</f>
        <v>0.3</v>
      </c>
      <c r="S782" s="223">
        <f>'PO analyseblad'!Q775</f>
        <v>0</v>
      </c>
      <c r="T782" s="224"/>
      <c r="U782" s="225">
        <f>'PO analyseblad'!R775</f>
        <v>0</v>
      </c>
      <c r="V782" s="226" t="b">
        <f>'PO analyseblad'!S775</f>
        <v>0</v>
      </c>
      <c r="W782" s="207"/>
      <c r="X782" s="227">
        <f>Invulblad!L777</f>
        <v>0</v>
      </c>
      <c r="Y782" s="228">
        <f>Invulblad!M777</f>
        <v>0</v>
      </c>
      <c r="Z782" s="229">
        <f>Invulblad!N777</f>
        <v>0</v>
      </c>
      <c r="AA782" s="211"/>
      <c r="AB782" s="212">
        <f>Invulblad!O777</f>
        <v>0</v>
      </c>
    </row>
    <row r="783" spans="2:28" s="85" customFormat="1" ht="12.75" customHeight="1" x14ac:dyDescent="0.25">
      <c r="B783" s="213">
        <f>Invulblad!B778</f>
        <v>774</v>
      </c>
      <c r="C783" s="214">
        <f>Invulblad!C778</f>
        <v>0</v>
      </c>
      <c r="D783" s="214">
        <f>Invulblad!D778</f>
        <v>0</v>
      </c>
      <c r="E783" s="215">
        <f>Invulblad!E778</f>
        <v>0</v>
      </c>
      <c r="F783" s="215">
        <f>Invulblad!F778</f>
        <v>0</v>
      </c>
      <c r="G783" s="215">
        <f>Invulblad!G778</f>
        <v>0</v>
      </c>
      <c r="H783" s="216">
        <f>Invulblad!H778</f>
        <v>0</v>
      </c>
      <c r="I783" s="217">
        <f>Invulblad!I778</f>
        <v>0</v>
      </c>
      <c r="J783" s="198"/>
      <c r="K783" s="218">
        <f>'PO analyseblad'!J776</f>
        <v>0</v>
      </c>
      <c r="L783" s="219" t="b">
        <f>'PO analyseblad'!K776</f>
        <v>0</v>
      </c>
      <c r="M783" s="220">
        <f>'PO analyseblad'!L776</f>
        <v>0.7</v>
      </c>
      <c r="N783" s="221">
        <f>'PO analyseblad'!M776</f>
        <v>0</v>
      </c>
      <c r="O783" s="203"/>
      <c r="P783" s="218">
        <f>'PO analyseblad'!N776</f>
        <v>0</v>
      </c>
      <c r="Q783" s="222" t="b">
        <f>'PO analyseblad'!O776</f>
        <v>0</v>
      </c>
      <c r="R783" s="222">
        <f>'PO analyseblad'!P776</f>
        <v>0.3</v>
      </c>
      <c r="S783" s="223">
        <f>'PO analyseblad'!Q776</f>
        <v>0</v>
      </c>
      <c r="T783" s="224"/>
      <c r="U783" s="225">
        <f>'PO analyseblad'!R776</f>
        <v>0</v>
      </c>
      <c r="V783" s="226" t="b">
        <f>'PO analyseblad'!S776</f>
        <v>0</v>
      </c>
      <c r="W783" s="207"/>
      <c r="X783" s="227">
        <f>Invulblad!L778</f>
        <v>0</v>
      </c>
      <c r="Y783" s="228">
        <f>Invulblad!M778</f>
        <v>0</v>
      </c>
      <c r="Z783" s="229">
        <f>Invulblad!N778</f>
        <v>0</v>
      </c>
      <c r="AA783" s="211"/>
      <c r="AB783" s="212">
        <f>Invulblad!O778</f>
        <v>0</v>
      </c>
    </row>
    <row r="784" spans="2:28" s="85" customFormat="1" ht="12.75" customHeight="1" x14ac:dyDescent="0.25">
      <c r="B784" s="213">
        <f>Invulblad!B779</f>
        <v>775</v>
      </c>
      <c r="C784" s="214">
        <f>Invulblad!C779</f>
        <v>0</v>
      </c>
      <c r="D784" s="214">
        <f>Invulblad!D779</f>
        <v>0</v>
      </c>
      <c r="E784" s="215">
        <f>Invulblad!E779</f>
        <v>0</v>
      </c>
      <c r="F784" s="215">
        <f>Invulblad!F779</f>
        <v>0</v>
      </c>
      <c r="G784" s="215">
        <f>Invulblad!G779</f>
        <v>0</v>
      </c>
      <c r="H784" s="216">
        <f>Invulblad!H779</f>
        <v>0</v>
      </c>
      <c r="I784" s="217">
        <f>Invulblad!I779</f>
        <v>0</v>
      </c>
      <c r="J784" s="198"/>
      <c r="K784" s="218">
        <f>'PO analyseblad'!J777</f>
        <v>0</v>
      </c>
      <c r="L784" s="219" t="b">
        <f>'PO analyseblad'!K777</f>
        <v>0</v>
      </c>
      <c r="M784" s="220">
        <f>'PO analyseblad'!L777</f>
        <v>0.7</v>
      </c>
      <c r="N784" s="221">
        <f>'PO analyseblad'!M777</f>
        <v>0</v>
      </c>
      <c r="O784" s="203"/>
      <c r="P784" s="218">
        <f>'PO analyseblad'!N777</f>
        <v>0</v>
      </c>
      <c r="Q784" s="222" t="b">
        <f>'PO analyseblad'!O777</f>
        <v>0</v>
      </c>
      <c r="R784" s="222">
        <f>'PO analyseblad'!P777</f>
        <v>0.3</v>
      </c>
      <c r="S784" s="223">
        <f>'PO analyseblad'!Q777</f>
        <v>0</v>
      </c>
      <c r="T784" s="224"/>
      <c r="U784" s="225">
        <f>'PO analyseblad'!R777</f>
        <v>0</v>
      </c>
      <c r="V784" s="226" t="b">
        <f>'PO analyseblad'!S777</f>
        <v>0</v>
      </c>
      <c r="W784" s="207"/>
      <c r="X784" s="227">
        <f>Invulblad!L779</f>
        <v>0</v>
      </c>
      <c r="Y784" s="228">
        <f>Invulblad!M779</f>
        <v>0</v>
      </c>
      <c r="Z784" s="229">
        <f>Invulblad!N779</f>
        <v>0</v>
      </c>
      <c r="AA784" s="211"/>
      <c r="AB784" s="212">
        <f>Invulblad!O779</f>
        <v>0</v>
      </c>
    </row>
    <row r="785" spans="2:28" s="85" customFormat="1" ht="12.75" customHeight="1" x14ac:dyDescent="0.25">
      <c r="B785" s="213">
        <f>Invulblad!B780</f>
        <v>776</v>
      </c>
      <c r="C785" s="214">
        <f>Invulblad!C780</f>
        <v>0</v>
      </c>
      <c r="D785" s="214">
        <f>Invulblad!D780</f>
        <v>0</v>
      </c>
      <c r="E785" s="215">
        <f>Invulblad!E780</f>
        <v>0</v>
      </c>
      <c r="F785" s="215">
        <f>Invulblad!F780</f>
        <v>0</v>
      </c>
      <c r="G785" s="215">
        <f>Invulblad!G780</f>
        <v>0</v>
      </c>
      <c r="H785" s="216">
        <f>Invulblad!H780</f>
        <v>0</v>
      </c>
      <c r="I785" s="217">
        <f>Invulblad!I780</f>
        <v>0</v>
      </c>
      <c r="J785" s="198"/>
      <c r="K785" s="218">
        <f>'PO analyseblad'!J778</f>
        <v>0</v>
      </c>
      <c r="L785" s="219" t="b">
        <f>'PO analyseblad'!K778</f>
        <v>0</v>
      </c>
      <c r="M785" s="220">
        <f>'PO analyseblad'!L778</f>
        <v>0.7</v>
      </c>
      <c r="N785" s="221">
        <f>'PO analyseblad'!M778</f>
        <v>0</v>
      </c>
      <c r="O785" s="203"/>
      <c r="P785" s="218">
        <f>'PO analyseblad'!N778</f>
        <v>0</v>
      </c>
      <c r="Q785" s="222" t="b">
        <f>'PO analyseblad'!O778</f>
        <v>0</v>
      </c>
      <c r="R785" s="222">
        <f>'PO analyseblad'!P778</f>
        <v>0.3</v>
      </c>
      <c r="S785" s="223">
        <f>'PO analyseblad'!Q778</f>
        <v>0</v>
      </c>
      <c r="T785" s="224"/>
      <c r="U785" s="225">
        <f>'PO analyseblad'!R778</f>
        <v>0</v>
      </c>
      <c r="V785" s="226" t="b">
        <f>'PO analyseblad'!S778</f>
        <v>0</v>
      </c>
      <c r="W785" s="207"/>
      <c r="X785" s="227">
        <f>Invulblad!L780</f>
        <v>0</v>
      </c>
      <c r="Y785" s="228">
        <f>Invulblad!M780</f>
        <v>0</v>
      </c>
      <c r="Z785" s="229">
        <f>Invulblad!N780</f>
        <v>0</v>
      </c>
      <c r="AA785" s="211"/>
      <c r="AB785" s="212">
        <f>Invulblad!O780</f>
        <v>0</v>
      </c>
    </row>
    <row r="786" spans="2:28" s="85" customFormat="1" ht="12.75" customHeight="1" x14ac:dyDescent="0.25">
      <c r="B786" s="213">
        <f>Invulblad!B781</f>
        <v>777</v>
      </c>
      <c r="C786" s="214">
        <f>Invulblad!C781</f>
        <v>0</v>
      </c>
      <c r="D786" s="214">
        <f>Invulblad!D781</f>
        <v>0</v>
      </c>
      <c r="E786" s="215">
        <f>Invulblad!E781</f>
        <v>0</v>
      </c>
      <c r="F786" s="215">
        <f>Invulblad!F781</f>
        <v>0</v>
      </c>
      <c r="G786" s="215">
        <f>Invulblad!G781</f>
        <v>0</v>
      </c>
      <c r="H786" s="216">
        <f>Invulblad!H781</f>
        <v>0</v>
      </c>
      <c r="I786" s="217">
        <f>Invulblad!I781</f>
        <v>0</v>
      </c>
      <c r="J786" s="198"/>
      <c r="K786" s="218">
        <f>'PO analyseblad'!J779</f>
        <v>0</v>
      </c>
      <c r="L786" s="219" t="b">
        <f>'PO analyseblad'!K779</f>
        <v>0</v>
      </c>
      <c r="M786" s="220">
        <f>'PO analyseblad'!L779</f>
        <v>0.7</v>
      </c>
      <c r="N786" s="221">
        <f>'PO analyseblad'!M779</f>
        <v>0</v>
      </c>
      <c r="O786" s="203"/>
      <c r="P786" s="218">
        <f>'PO analyseblad'!N779</f>
        <v>0</v>
      </c>
      <c r="Q786" s="222" t="b">
        <f>'PO analyseblad'!O779</f>
        <v>0</v>
      </c>
      <c r="R786" s="222">
        <f>'PO analyseblad'!P779</f>
        <v>0.3</v>
      </c>
      <c r="S786" s="223">
        <f>'PO analyseblad'!Q779</f>
        <v>0</v>
      </c>
      <c r="T786" s="224"/>
      <c r="U786" s="225">
        <f>'PO analyseblad'!R779</f>
        <v>0</v>
      </c>
      <c r="V786" s="226" t="b">
        <f>'PO analyseblad'!S779</f>
        <v>0</v>
      </c>
      <c r="W786" s="207"/>
      <c r="X786" s="227">
        <f>Invulblad!L781</f>
        <v>0</v>
      </c>
      <c r="Y786" s="228">
        <f>Invulblad!M781</f>
        <v>0</v>
      </c>
      <c r="Z786" s="229">
        <f>Invulblad!N781</f>
        <v>0</v>
      </c>
      <c r="AA786" s="211"/>
      <c r="AB786" s="212">
        <f>Invulblad!O781</f>
        <v>0</v>
      </c>
    </row>
    <row r="787" spans="2:28" s="85" customFormat="1" ht="12.75" customHeight="1" x14ac:dyDescent="0.25">
      <c r="B787" s="213">
        <f>Invulblad!B782</f>
        <v>778</v>
      </c>
      <c r="C787" s="214">
        <f>Invulblad!C782</f>
        <v>0</v>
      </c>
      <c r="D787" s="214">
        <f>Invulblad!D782</f>
        <v>0</v>
      </c>
      <c r="E787" s="215">
        <f>Invulblad!E782</f>
        <v>0</v>
      </c>
      <c r="F787" s="215">
        <f>Invulblad!F782</f>
        <v>0</v>
      </c>
      <c r="G787" s="215">
        <f>Invulblad!G782</f>
        <v>0</v>
      </c>
      <c r="H787" s="216">
        <f>Invulblad!H782</f>
        <v>0</v>
      </c>
      <c r="I787" s="217">
        <f>Invulblad!I782</f>
        <v>0</v>
      </c>
      <c r="J787" s="198"/>
      <c r="K787" s="218">
        <f>'PO analyseblad'!J780</f>
        <v>0</v>
      </c>
      <c r="L787" s="219" t="b">
        <f>'PO analyseblad'!K780</f>
        <v>0</v>
      </c>
      <c r="M787" s="220">
        <f>'PO analyseblad'!L780</f>
        <v>0.7</v>
      </c>
      <c r="N787" s="221">
        <f>'PO analyseblad'!M780</f>
        <v>0</v>
      </c>
      <c r="O787" s="203"/>
      <c r="P787" s="218">
        <f>'PO analyseblad'!N780</f>
        <v>0</v>
      </c>
      <c r="Q787" s="222" t="b">
        <f>'PO analyseblad'!O780</f>
        <v>0</v>
      </c>
      <c r="R787" s="222">
        <f>'PO analyseblad'!P780</f>
        <v>0.3</v>
      </c>
      <c r="S787" s="223">
        <f>'PO analyseblad'!Q780</f>
        <v>0</v>
      </c>
      <c r="T787" s="224"/>
      <c r="U787" s="225">
        <f>'PO analyseblad'!R780</f>
        <v>0</v>
      </c>
      <c r="V787" s="226" t="b">
        <f>'PO analyseblad'!S780</f>
        <v>0</v>
      </c>
      <c r="W787" s="207"/>
      <c r="X787" s="227">
        <f>Invulblad!L782</f>
        <v>0</v>
      </c>
      <c r="Y787" s="228">
        <f>Invulblad!M782</f>
        <v>0</v>
      </c>
      <c r="Z787" s="229">
        <f>Invulblad!N782</f>
        <v>0</v>
      </c>
      <c r="AA787" s="211"/>
      <c r="AB787" s="212">
        <f>Invulblad!O782</f>
        <v>0</v>
      </c>
    </row>
    <row r="788" spans="2:28" s="85" customFormat="1" ht="12.75" customHeight="1" x14ac:dyDescent="0.25">
      <c r="B788" s="213">
        <f>Invulblad!B783</f>
        <v>779</v>
      </c>
      <c r="C788" s="214">
        <f>Invulblad!C783</f>
        <v>0</v>
      </c>
      <c r="D788" s="214">
        <f>Invulblad!D783</f>
        <v>0</v>
      </c>
      <c r="E788" s="215">
        <f>Invulblad!E783</f>
        <v>0</v>
      </c>
      <c r="F788" s="215">
        <f>Invulblad!F783</f>
        <v>0</v>
      </c>
      <c r="G788" s="215">
        <f>Invulblad!G783</f>
        <v>0</v>
      </c>
      <c r="H788" s="216">
        <f>Invulblad!H783</f>
        <v>0</v>
      </c>
      <c r="I788" s="217">
        <f>Invulblad!I783</f>
        <v>0</v>
      </c>
      <c r="J788" s="198"/>
      <c r="K788" s="218">
        <f>'PO analyseblad'!J781</f>
        <v>0</v>
      </c>
      <c r="L788" s="219" t="b">
        <f>'PO analyseblad'!K781</f>
        <v>0</v>
      </c>
      <c r="M788" s="220">
        <f>'PO analyseblad'!L781</f>
        <v>0.7</v>
      </c>
      <c r="N788" s="221">
        <f>'PO analyseblad'!M781</f>
        <v>0</v>
      </c>
      <c r="O788" s="203"/>
      <c r="P788" s="218">
        <f>'PO analyseblad'!N781</f>
        <v>0</v>
      </c>
      <c r="Q788" s="222" t="b">
        <f>'PO analyseblad'!O781</f>
        <v>0</v>
      </c>
      <c r="R788" s="222">
        <f>'PO analyseblad'!P781</f>
        <v>0.3</v>
      </c>
      <c r="S788" s="223">
        <f>'PO analyseblad'!Q781</f>
        <v>0</v>
      </c>
      <c r="T788" s="224"/>
      <c r="U788" s="225">
        <f>'PO analyseblad'!R781</f>
        <v>0</v>
      </c>
      <c r="V788" s="226" t="b">
        <f>'PO analyseblad'!S781</f>
        <v>0</v>
      </c>
      <c r="W788" s="207"/>
      <c r="X788" s="227">
        <f>Invulblad!L783</f>
        <v>0</v>
      </c>
      <c r="Y788" s="228">
        <f>Invulblad!M783</f>
        <v>0</v>
      </c>
      <c r="Z788" s="229">
        <f>Invulblad!N783</f>
        <v>0</v>
      </c>
      <c r="AA788" s="211"/>
      <c r="AB788" s="212">
        <f>Invulblad!O783</f>
        <v>0</v>
      </c>
    </row>
    <row r="789" spans="2:28" s="85" customFormat="1" ht="12.75" customHeight="1" x14ac:dyDescent="0.25">
      <c r="B789" s="213">
        <f>Invulblad!B784</f>
        <v>780</v>
      </c>
      <c r="C789" s="214">
        <f>Invulblad!C784</f>
        <v>0</v>
      </c>
      <c r="D789" s="214">
        <f>Invulblad!D784</f>
        <v>0</v>
      </c>
      <c r="E789" s="215">
        <f>Invulblad!E784</f>
        <v>0</v>
      </c>
      <c r="F789" s="215">
        <f>Invulblad!F784</f>
        <v>0</v>
      </c>
      <c r="G789" s="215">
        <f>Invulblad!G784</f>
        <v>0</v>
      </c>
      <c r="H789" s="216">
        <f>Invulblad!H784</f>
        <v>0</v>
      </c>
      <c r="I789" s="217">
        <f>Invulblad!I784</f>
        <v>0</v>
      </c>
      <c r="J789" s="198"/>
      <c r="K789" s="218">
        <f>'PO analyseblad'!J782</f>
        <v>0</v>
      </c>
      <c r="L789" s="219" t="b">
        <f>'PO analyseblad'!K782</f>
        <v>0</v>
      </c>
      <c r="M789" s="220">
        <f>'PO analyseblad'!L782</f>
        <v>0.7</v>
      </c>
      <c r="N789" s="221">
        <f>'PO analyseblad'!M782</f>
        <v>0</v>
      </c>
      <c r="O789" s="203"/>
      <c r="P789" s="218">
        <f>'PO analyseblad'!N782</f>
        <v>0</v>
      </c>
      <c r="Q789" s="222" t="b">
        <f>'PO analyseblad'!O782</f>
        <v>0</v>
      </c>
      <c r="R789" s="222">
        <f>'PO analyseblad'!P782</f>
        <v>0.3</v>
      </c>
      <c r="S789" s="223">
        <f>'PO analyseblad'!Q782</f>
        <v>0</v>
      </c>
      <c r="T789" s="224"/>
      <c r="U789" s="225">
        <f>'PO analyseblad'!R782</f>
        <v>0</v>
      </c>
      <c r="V789" s="226" t="b">
        <f>'PO analyseblad'!S782</f>
        <v>0</v>
      </c>
      <c r="W789" s="207"/>
      <c r="X789" s="227">
        <f>Invulblad!L784</f>
        <v>0</v>
      </c>
      <c r="Y789" s="228">
        <f>Invulblad!M784</f>
        <v>0</v>
      </c>
      <c r="Z789" s="229">
        <f>Invulblad!N784</f>
        <v>0</v>
      </c>
      <c r="AA789" s="211"/>
      <c r="AB789" s="212">
        <f>Invulblad!O784</f>
        <v>0</v>
      </c>
    </row>
    <row r="790" spans="2:28" s="85" customFormat="1" ht="12.75" customHeight="1" x14ac:dyDescent="0.25">
      <c r="B790" s="213">
        <f>Invulblad!B785</f>
        <v>781</v>
      </c>
      <c r="C790" s="214">
        <f>Invulblad!C785</f>
        <v>0</v>
      </c>
      <c r="D790" s="214">
        <f>Invulblad!D785</f>
        <v>0</v>
      </c>
      <c r="E790" s="215">
        <f>Invulblad!E785</f>
        <v>0</v>
      </c>
      <c r="F790" s="215">
        <f>Invulblad!F785</f>
        <v>0</v>
      </c>
      <c r="G790" s="215">
        <f>Invulblad!G785</f>
        <v>0</v>
      </c>
      <c r="H790" s="216">
        <f>Invulblad!H785</f>
        <v>0</v>
      </c>
      <c r="I790" s="217">
        <f>Invulblad!I785</f>
        <v>0</v>
      </c>
      <c r="J790" s="198"/>
      <c r="K790" s="218">
        <f>'PO analyseblad'!J783</f>
        <v>0</v>
      </c>
      <c r="L790" s="219" t="b">
        <f>'PO analyseblad'!K783</f>
        <v>0</v>
      </c>
      <c r="M790" s="220">
        <f>'PO analyseblad'!L783</f>
        <v>0.7</v>
      </c>
      <c r="N790" s="221">
        <f>'PO analyseblad'!M783</f>
        <v>0</v>
      </c>
      <c r="O790" s="203"/>
      <c r="P790" s="218">
        <f>'PO analyseblad'!N783</f>
        <v>0</v>
      </c>
      <c r="Q790" s="222" t="b">
        <f>'PO analyseblad'!O783</f>
        <v>0</v>
      </c>
      <c r="R790" s="222">
        <f>'PO analyseblad'!P783</f>
        <v>0.3</v>
      </c>
      <c r="S790" s="223">
        <f>'PO analyseblad'!Q783</f>
        <v>0</v>
      </c>
      <c r="T790" s="224"/>
      <c r="U790" s="225">
        <f>'PO analyseblad'!R783</f>
        <v>0</v>
      </c>
      <c r="V790" s="226" t="b">
        <f>'PO analyseblad'!S783</f>
        <v>0</v>
      </c>
      <c r="W790" s="207"/>
      <c r="X790" s="227">
        <f>Invulblad!L785</f>
        <v>0</v>
      </c>
      <c r="Y790" s="228">
        <f>Invulblad!M785</f>
        <v>0</v>
      </c>
      <c r="Z790" s="229">
        <f>Invulblad!N785</f>
        <v>0</v>
      </c>
      <c r="AA790" s="211"/>
      <c r="AB790" s="212">
        <f>Invulblad!O785</f>
        <v>0</v>
      </c>
    </row>
    <row r="791" spans="2:28" s="85" customFormat="1" ht="12.75" customHeight="1" x14ac:dyDescent="0.25">
      <c r="B791" s="213">
        <f>Invulblad!B786</f>
        <v>782</v>
      </c>
      <c r="C791" s="214">
        <f>Invulblad!C786</f>
        <v>0</v>
      </c>
      <c r="D791" s="214">
        <f>Invulblad!D786</f>
        <v>0</v>
      </c>
      <c r="E791" s="215">
        <f>Invulblad!E786</f>
        <v>0</v>
      </c>
      <c r="F791" s="215">
        <f>Invulblad!F786</f>
        <v>0</v>
      </c>
      <c r="G791" s="215">
        <f>Invulblad!G786</f>
        <v>0</v>
      </c>
      <c r="H791" s="216">
        <f>Invulblad!H786</f>
        <v>0</v>
      </c>
      <c r="I791" s="217">
        <f>Invulblad!I786</f>
        <v>0</v>
      </c>
      <c r="J791" s="198"/>
      <c r="K791" s="218">
        <f>'PO analyseblad'!J784</f>
        <v>0</v>
      </c>
      <c r="L791" s="219" t="b">
        <f>'PO analyseblad'!K784</f>
        <v>0</v>
      </c>
      <c r="M791" s="220">
        <f>'PO analyseblad'!L784</f>
        <v>0.7</v>
      </c>
      <c r="N791" s="221">
        <f>'PO analyseblad'!M784</f>
        <v>0</v>
      </c>
      <c r="O791" s="203"/>
      <c r="P791" s="218">
        <f>'PO analyseblad'!N784</f>
        <v>0</v>
      </c>
      <c r="Q791" s="222" t="b">
        <f>'PO analyseblad'!O784</f>
        <v>0</v>
      </c>
      <c r="R791" s="222">
        <f>'PO analyseblad'!P784</f>
        <v>0.3</v>
      </c>
      <c r="S791" s="223">
        <f>'PO analyseblad'!Q784</f>
        <v>0</v>
      </c>
      <c r="T791" s="224"/>
      <c r="U791" s="225">
        <f>'PO analyseblad'!R784</f>
        <v>0</v>
      </c>
      <c r="V791" s="226" t="b">
        <f>'PO analyseblad'!S784</f>
        <v>0</v>
      </c>
      <c r="W791" s="207"/>
      <c r="X791" s="227">
        <f>Invulblad!L786</f>
        <v>0</v>
      </c>
      <c r="Y791" s="228">
        <f>Invulblad!M786</f>
        <v>0</v>
      </c>
      <c r="Z791" s="229">
        <f>Invulblad!N786</f>
        <v>0</v>
      </c>
      <c r="AA791" s="211"/>
      <c r="AB791" s="212">
        <f>Invulblad!O786</f>
        <v>0</v>
      </c>
    </row>
    <row r="792" spans="2:28" s="85" customFormat="1" ht="12.75" customHeight="1" x14ac:dyDescent="0.25">
      <c r="B792" s="213">
        <f>Invulblad!B787</f>
        <v>783</v>
      </c>
      <c r="C792" s="214">
        <f>Invulblad!C787</f>
        <v>0</v>
      </c>
      <c r="D792" s="214">
        <f>Invulblad!D787</f>
        <v>0</v>
      </c>
      <c r="E792" s="215">
        <f>Invulblad!E787</f>
        <v>0</v>
      </c>
      <c r="F792" s="215">
        <f>Invulblad!F787</f>
        <v>0</v>
      </c>
      <c r="G792" s="215">
        <f>Invulblad!G787</f>
        <v>0</v>
      </c>
      <c r="H792" s="216">
        <f>Invulblad!H787</f>
        <v>0</v>
      </c>
      <c r="I792" s="217">
        <f>Invulblad!I787</f>
        <v>0</v>
      </c>
      <c r="J792" s="198"/>
      <c r="K792" s="218">
        <f>'PO analyseblad'!J785</f>
        <v>0</v>
      </c>
      <c r="L792" s="219" t="b">
        <f>'PO analyseblad'!K785</f>
        <v>0</v>
      </c>
      <c r="M792" s="220">
        <f>'PO analyseblad'!L785</f>
        <v>0.7</v>
      </c>
      <c r="N792" s="221">
        <f>'PO analyseblad'!M785</f>
        <v>0</v>
      </c>
      <c r="O792" s="203"/>
      <c r="P792" s="218">
        <f>'PO analyseblad'!N785</f>
        <v>0</v>
      </c>
      <c r="Q792" s="222" t="b">
        <f>'PO analyseblad'!O785</f>
        <v>0</v>
      </c>
      <c r="R792" s="222">
        <f>'PO analyseblad'!P785</f>
        <v>0.3</v>
      </c>
      <c r="S792" s="223">
        <f>'PO analyseblad'!Q785</f>
        <v>0</v>
      </c>
      <c r="T792" s="224"/>
      <c r="U792" s="225">
        <f>'PO analyseblad'!R785</f>
        <v>0</v>
      </c>
      <c r="V792" s="226" t="b">
        <f>'PO analyseblad'!S785</f>
        <v>0</v>
      </c>
      <c r="W792" s="207"/>
      <c r="X792" s="227">
        <f>Invulblad!L787</f>
        <v>0</v>
      </c>
      <c r="Y792" s="228">
        <f>Invulblad!M787</f>
        <v>0</v>
      </c>
      <c r="Z792" s="229">
        <f>Invulblad!N787</f>
        <v>0</v>
      </c>
      <c r="AA792" s="211"/>
      <c r="AB792" s="212">
        <f>Invulblad!O787</f>
        <v>0</v>
      </c>
    </row>
    <row r="793" spans="2:28" s="85" customFormat="1" ht="12.75" customHeight="1" x14ac:dyDescent="0.25">
      <c r="B793" s="213">
        <f>Invulblad!B788</f>
        <v>784</v>
      </c>
      <c r="C793" s="214">
        <f>Invulblad!C788</f>
        <v>0</v>
      </c>
      <c r="D793" s="214">
        <f>Invulblad!D788</f>
        <v>0</v>
      </c>
      <c r="E793" s="215">
        <f>Invulblad!E788</f>
        <v>0</v>
      </c>
      <c r="F793" s="215">
        <f>Invulblad!F788</f>
        <v>0</v>
      </c>
      <c r="G793" s="215">
        <f>Invulblad!G788</f>
        <v>0</v>
      </c>
      <c r="H793" s="216">
        <f>Invulblad!H788</f>
        <v>0</v>
      </c>
      <c r="I793" s="217">
        <f>Invulblad!I788</f>
        <v>0</v>
      </c>
      <c r="J793" s="198"/>
      <c r="K793" s="218">
        <f>'PO analyseblad'!J786</f>
        <v>0</v>
      </c>
      <c r="L793" s="219" t="b">
        <f>'PO analyseblad'!K786</f>
        <v>0</v>
      </c>
      <c r="M793" s="220">
        <f>'PO analyseblad'!L786</f>
        <v>0.7</v>
      </c>
      <c r="N793" s="221">
        <f>'PO analyseblad'!M786</f>
        <v>0</v>
      </c>
      <c r="O793" s="203"/>
      <c r="P793" s="218">
        <f>'PO analyseblad'!N786</f>
        <v>0</v>
      </c>
      <c r="Q793" s="222" t="b">
        <f>'PO analyseblad'!O786</f>
        <v>0</v>
      </c>
      <c r="R793" s="222">
        <f>'PO analyseblad'!P786</f>
        <v>0.3</v>
      </c>
      <c r="S793" s="223">
        <f>'PO analyseblad'!Q786</f>
        <v>0</v>
      </c>
      <c r="T793" s="224"/>
      <c r="U793" s="225">
        <f>'PO analyseblad'!R786</f>
        <v>0</v>
      </c>
      <c r="V793" s="226" t="b">
        <f>'PO analyseblad'!S786</f>
        <v>0</v>
      </c>
      <c r="W793" s="207"/>
      <c r="X793" s="227">
        <f>Invulblad!L788</f>
        <v>0</v>
      </c>
      <c r="Y793" s="228">
        <f>Invulblad!M788</f>
        <v>0</v>
      </c>
      <c r="Z793" s="229">
        <f>Invulblad!N788</f>
        <v>0</v>
      </c>
      <c r="AA793" s="211"/>
      <c r="AB793" s="212">
        <f>Invulblad!O788</f>
        <v>0</v>
      </c>
    </row>
    <row r="794" spans="2:28" s="85" customFormat="1" ht="12.75" customHeight="1" x14ac:dyDescent="0.25">
      <c r="B794" s="213">
        <f>Invulblad!B789</f>
        <v>785</v>
      </c>
      <c r="C794" s="214">
        <f>Invulblad!C789</f>
        <v>0</v>
      </c>
      <c r="D794" s="214">
        <f>Invulblad!D789</f>
        <v>0</v>
      </c>
      <c r="E794" s="215">
        <f>Invulblad!E789</f>
        <v>0</v>
      </c>
      <c r="F794" s="215">
        <f>Invulblad!F789</f>
        <v>0</v>
      </c>
      <c r="G794" s="215">
        <f>Invulblad!G789</f>
        <v>0</v>
      </c>
      <c r="H794" s="216">
        <f>Invulblad!H789</f>
        <v>0</v>
      </c>
      <c r="I794" s="217">
        <f>Invulblad!I789</f>
        <v>0</v>
      </c>
      <c r="J794" s="198"/>
      <c r="K794" s="218">
        <f>'PO analyseblad'!J787</f>
        <v>0</v>
      </c>
      <c r="L794" s="219" t="b">
        <f>'PO analyseblad'!K787</f>
        <v>0</v>
      </c>
      <c r="M794" s="220">
        <f>'PO analyseblad'!L787</f>
        <v>0.7</v>
      </c>
      <c r="N794" s="221">
        <f>'PO analyseblad'!M787</f>
        <v>0</v>
      </c>
      <c r="O794" s="203"/>
      <c r="P794" s="218">
        <f>'PO analyseblad'!N787</f>
        <v>0</v>
      </c>
      <c r="Q794" s="222" t="b">
        <f>'PO analyseblad'!O787</f>
        <v>0</v>
      </c>
      <c r="R794" s="222">
        <f>'PO analyseblad'!P787</f>
        <v>0.3</v>
      </c>
      <c r="S794" s="223">
        <f>'PO analyseblad'!Q787</f>
        <v>0</v>
      </c>
      <c r="T794" s="224"/>
      <c r="U794" s="225">
        <f>'PO analyseblad'!R787</f>
        <v>0</v>
      </c>
      <c r="V794" s="226" t="b">
        <f>'PO analyseblad'!S787</f>
        <v>0</v>
      </c>
      <c r="W794" s="207"/>
      <c r="X794" s="227">
        <f>Invulblad!L789</f>
        <v>0</v>
      </c>
      <c r="Y794" s="228">
        <f>Invulblad!M789</f>
        <v>0</v>
      </c>
      <c r="Z794" s="229">
        <f>Invulblad!N789</f>
        <v>0</v>
      </c>
      <c r="AA794" s="211"/>
      <c r="AB794" s="212">
        <f>Invulblad!O789</f>
        <v>0</v>
      </c>
    </row>
    <row r="795" spans="2:28" s="85" customFormat="1" ht="12.75" customHeight="1" thickBot="1" x14ac:dyDescent="0.3">
      <c r="B795" s="230">
        <f>Invulblad!B790</f>
        <v>786</v>
      </c>
      <c r="C795" s="231">
        <f>Invulblad!C790</f>
        <v>0</v>
      </c>
      <c r="D795" s="231">
        <f>Invulblad!D790</f>
        <v>0</v>
      </c>
      <c r="E795" s="232">
        <f>Invulblad!E790</f>
        <v>0</v>
      </c>
      <c r="F795" s="232">
        <f>Invulblad!F790</f>
        <v>0</v>
      </c>
      <c r="G795" s="232">
        <f>Invulblad!G790</f>
        <v>0</v>
      </c>
      <c r="H795" s="233">
        <f>Invulblad!H790</f>
        <v>0</v>
      </c>
      <c r="I795" s="234">
        <f>Invulblad!I790</f>
        <v>0</v>
      </c>
      <c r="J795" s="198"/>
      <c r="K795" s="235">
        <f>'PO analyseblad'!J788</f>
        <v>0</v>
      </c>
      <c r="L795" s="236" t="b">
        <f>'PO analyseblad'!K788</f>
        <v>0</v>
      </c>
      <c r="M795" s="237">
        <f>'PO analyseblad'!L788</f>
        <v>0.7</v>
      </c>
      <c r="N795" s="238">
        <f>'PO analyseblad'!M788</f>
        <v>0</v>
      </c>
      <c r="O795" s="239"/>
      <c r="P795" s="235">
        <f>'PO analyseblad'!N788</f>
        <v>0</v>
      </c>
      <c r="Q795" s="240" t="b">
        <f>'PO analyseblad'!O788</f>
        <v>0</v>
      </c>
      <c r="R795" s="240">
        <f>'PO analyseblad'!P788</f>
        <v>0.3</v>
      </c>
      <c r="S795" s="241">
        <f>'PO analyseblad'!Q788</f>
        <v>0</v>
      </c>
      <c r="T795" s="242"/>
      <c r="U795" s="243">
        <f>'PO analyseblad'!R788</f>
        <v>0</v>
      </c>
      <c r="V795" s="244" t="b">
        <f>'PO analyseblad'!S788</f>
        <v>0</v>
      </c>
      <c r="W795" s="207"/>
      <c r="X795" s="245">
        <f>Invulblad!L790</f>
        <v>0</v>
      </c>
      <c r="Y795" s="246">
        <f>Invulblad!M790</f>
        <v>0</v>
      </c>
      <c r="Z795" s="247">
        <f>Invulblad!N790</f>
        <v>0</v>
      </c>
      <c r="AA795" s="211"/>
      <c r="AB795" s="212">
        <f>Invulblad!O790</f>
        <v>0</v>
      </c>
    </row>
    <row r="796" spans="2:28" s="86" customFormat="1" ht="12.75" customHeight="1" x14ac:dyDescent="0.2">
      <c r="B796" s="87"/>
      <c r="J796" s="88"/>
      <c r="L796" s="122"/>
      <c r="M796" s="122"/>
      <c r="N796" s="122"/>
      <c r="O796" s="122"/>
      <c r="Q796" s="122"/>
      <c r="R796" s="122"/>
      <c r="S796" s="122"/>
      <c r="T796" s="122"/>
      <c r="U796" s="122"/>
      <c r="W796" s="88"/>
      <c r="AA796" s="88"/>
    </row>
  </sheetData>
  <sheetProtection algorithmName="SHA-512" hashValue="lFJxfSsWvkJVVON83Yop3UwsNxDJT3iDEkNx/4qGzZaPTKvPsRmFKUIUtoTLKJ8r1N3AJXaQ2vDNFDUdhYIK8g==" saltValue="asPNnkJkGfSOpAZv8bEKog==" spinCount="100000" sheet="1" selectLockedCells="1" sort="0" autoFilter="0" selectUnlockedCells="1"/>
  <autoFilter ref="B9:AB795" xr:uid="{B5DA7890-EA9C-475E-BF2F-A67CD2300836}">
    <sortState xmlns:xlrd2="http://schemas.microsoft.com/office/spreadsheetml/2017/richdata2" ref="B10:AB795">
      <sortCondition ref="B9:B795"/>
    </sortState>
  </autoFilter>
  <mergeCells count="23">
    <mergeCell ref="Z5:AA5"/>
    <mergeCell ref="W3:Y3"/>
    <mergeCell ref="W4:Y4"/>
    <mergeCell ref="W5:Y5"/>
    <mergeCell ref="U2:AA2"/>
    <mergeCell ref="Z3:AA3"/>
    <mergeCell ref="Z4:AA4"/>
    <mergeCell ref="P2:S2"/>
    <mergeCell ref="P3:S3"/>
    <mergeCell ref="P4:S4"/>
    <mergeCell ref="P5:S5"/>
    <mergeCell ref="B2:H2"/>
    <mergeCell ref="K3:N3"/>
    <mergeCell ref="K4:N4"/>
    <mergeCell ref="K5:N5"/>
    <mergeCell ref="K2:N2"/>
    <mergeCell ref="B3:H4"/>
    <mergeCell ref="B7:AB7"/>
    <mergeCell ref="K8:N8"/>
    <mergeCell ref="P8:S8"/>
    <mergeCell ref="X8:Z8"/>
    <mergeCell ref="B8:I8"/>
    <mergeCell ref="U8:V8"/>
  </mergeCells>
  <conditionalFormatting sqref="W10:W795">
    <cfRule type="cellIs" dxfId="25" priority="342" operator="lessThan">
      <formula>0</formula>
    </cfRule>
    <cfRule type="cellIs" dxfId="24" priority="343" operator="greaterThan">
      <formula>0</formula>
    </cfRule>
  </conditionalFormatting>
  <conditionalFormatting sqref="AA10:AA795">
    <cfRule type="containsText" dxfId="23" priority="336" operator="containsText" text="gemiddeld">
      <formula>NOT(ISERROR(SEARCH("gemiddeld",AA10)))</formula>
    </cfRule>
    <cfRule type="containsText" dxfId="22" priority="337" operator="containsText" text="hoog">
      <formula>NOT(ISERROR(SEARCH("hoog",AA10)))</formula>
    </cfRule>
  </conditionalFormatting>
  <conditionalFormatting sqref="AA10:AA795">
    <cfRule type="containsText" dxfId="21" priority="335" operator="containsText" text="laag">
      <formula>NOT(ISERROR(SEARCH("laag",AA10)))</formula>
    </cfRule>
  </conditionalFormatting>
  <conditionalFormatting sqref="K3">
    <cfRule type="containsText" dxfId="20" priority="309" operator="containsText" text="percentage">
      <formula>NOT(ISERROR(SEARCH("percentage",K3)))</formula>
    </cfRule>
  </conditionalFormatting>
  <conditionalFormatting sqref="K4">
    <cfRule type="containsText" dxfId="19" priority="308" operator="containsText" text="percentage">
      <formula>NOT(ISERROR(SEARCH("percentage",K4)))</formula>
    </cfRule>
  </conditionalFormatting>
  <conditionalFormatting sqref="AB10:AB795">
    <cfRule type="cellIs" dxfId="18" priority="344" operator="greaterThan">
      <formula>(#REF!+0.1)</formula>
    </cfRule>
    <cfRule type="cellIs" dxfId="17" priority="345" operator="lessThan">
      <formula>(#REF!+0.1)</formula>
    </cfRule>
  </conditionalFormatting>
  <conditionalFormatting sqref="V10:V795">
    <cfRule type="cellIs" dxfId="16" priority="9" operator="equal">
      <formula>"Voldoende / goed"</formula>
    </cfRule>
    <cfRule type="cellIs" dxfId="15" priority="10" operator="equal">
      <formula>"Optimaal / goed"</formula>
    </cfRule>
    <cfRule type="cellIs" dxfId="14" priority="11" operator="equal">
      <formula>"Optimaal / zeer goed"</formula>
    </cfRule>
    <cfRule type="cellIs" dxfId="13" priority="12" operator="equal">
      <formula>"Voldoende / redelijk"</formula>
    </cfRule>
    <cfRule type="cellIs" dxfId="12" priority="13" operator="equal">
      <formula>"Voldoende"</formula>
    </cfRule>
    <cfRule type="cellIs" dxfId="11" priority="14" operator="equal">
      <formula>"Matig / voldoende"</formula>
    </cfRule>
    <cfRule type="cellIs" dxfId="10" priority="15" operator="equal">
      <formula>"Matig"</formula>
    </cfRule>
    <cfRule type="cellIs" dxfId="9" priority="16" operator="equal">
      <formula>"Onvoldoende"</formula>
    </cfRule>
    <cfRule type="cellIs" dxfId="8" priority="17" operator="equal">
      <formula>"Onvoldoende / slecht"</formula>
    </cfRule>
  </conditionalFormatting>
  <conditionalFormatting sqref="N10:O795">
    <cfRule type="cellIs" dxfId="7" priority="6" operator="equal">
      <formula>2.1</formula>
    </cfRule>
    <cfRule type="cellIs" dxfId="6" priority="7" operator="equal">
      <formula>1.4</formula>
    </cfRule>
    <cfRule type="cellIs" dxfId="5" priority="8" operator="equal">
      <formula>0.7</formula>
    </cfRule>
  </conditionalFormatting>
  <conditionalFormatting sqref="S10:T795">
    <cfRule type="cellIs" dxfId="4" priority="3" operator="equal">
      <formula>0.9</formula>
    </cfRule>
    <cfRule type="cellIs" dxfId="3" priority="4" operator="equal">
      <formula>0.6</formula>
    </cfRule>
    <cfRule type="cellIs" dxfId="2" priority="5" operator="equal">
      <formula>0.3</formula>
    </cfRule>
  </conditionalFormatting>
  <conditionalFormatting sqref="P3">
    <cfRule type="containsText" dxfId="1" priority="2" operator="containsText" text="percentage">
      <formula>NOT(ISERROR(SEARCH("percentage",P3)))</formula>
    </cfRule>
  </conditionalFormatting>
  <conditionalFormatting sqref="P4">
    <cfRule type="containsText" dxfId="0" priority="1" operator="containsText" text="percentage">
      <formula>NOT(ISERROR(SEARCH("percentage",P4)))</formula>
    </cfRule>
  </conditionalFormatting>
  <pageMargins left="0.7" right="0.7" top="0.75" bottom="0.75" header="0.3" footer="0.3"/>
  <pageSetup paperSize="8" scale="49" orientation="landscape"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B1:AI71"/>
  <sheetViews>
    <sheetView showGridLines="0" topLeftCell="I1" zoomScale="85" zoomScaleNormal="85" workbookViewId="0">
      <selection activeCell="AB5" sqref="AB5"/>
    </sheetView>
  </sheetViews>
  <sheetFormatPr defaultColWidth="9.109375" defaultRowHeight="13.2" x14ac:dyDescent="0.25"/>
  <cols>
    <col min="1" max="23" width="9.109375" style="58"/>
    <col min="24" max="25" width="9.33203125" style="58" customWidth="1"/>
    <col min="26" max="27" width="9.109375" style="58"/>
    <col min="28" max="28" width="9.5546875" style="58" bestFit="1" customWidth="1"/>
    <col min="29" max="33" width="9.109375" style="58"/>
    <col min="34" max="34" width="12" style="58" bestFit="1" customWidth="1"/>
    <col min="35" max="16384" width="9.109375" style="58"/>
  </cols>
  <sheetData>
    <row r="1" spans="2:35" ht="13.8" thickBot="1" x14ac:dyDescent="0.3"/>
    <row r="2" spans="2:35" x14ac:dyDescent="0.25">
      <c r="B2" s="59"/>
      <c r="C2" s="60"/>
      <c r="D2" s="60"/>
      <c r="E2" s="60"/>
      <c r="F2" s="60"/>
      <c r="G2" s="60"/>
      <c r="H2" s="60"/>
      <c r="I2" s="60"/>
      <c r="J2" s="60"/>
      <c r="K2" s="60"/>
      <c r="L2" s="60"/>
      <c r="M2" s="60"/>
      <c r="N2" s="60"/>
      <c r="O2" s="60"/>
      <c r="P2" s="60"/>
      <c r="Q2" s="60"/>
      <c r="R2" s="60"/>
      <c r="S2" s="60"/>
      <c r="T2" s="61"/>
    </row>
    <row r="3" spans="2:35" x14ac:dyDescent="0.25">
      <c r="B3" s="62"/>
      <c r="C3" s="63"/>
      <c r="D3" s="63"/>
      <c r="E3" s="63"/>
      <c r="F3" s="63"/>
      <c r="G3" s="63"/>
      <c r="H3" s="63"/>
      <c r="I3" s="63"/>
      <c r="J3" s="63"/>
      <c r="K3" s="63"/>
      <c r="L3" s="63"/>
      <c r="M3" s="63"/>
      <c r="N3" s="63"/>
      <c r="O3" s="63"/>
      <c r="P3" s="63"/>
      <c r="Q3" s="63"/>
      <c r="R3" s="63"/>
      <c r="S3" s="63"/>
      <c r="T3" s="64"/>
      <c r="X3" s="350" t="s">
        <v>83</v>
      </c>
      <c r="Y3" s="350"/>
      <c r="Z3" s="350"/>
      <c r="AB3" s="58" t="s">
        <v>87</v>
      </c>
    </row>
    <row r="4" spans="2:35" s="68" customFormat="1" ht="32.4" customHeight="1" x14ac:dyDescent="0.45">
      <c r="B4" s="65"/>
      <c r="C4" s="351" t="s">
        <v>118</v>
      </c>
      <c r="D4" s="352"/>
      <c r="E4" s="352"/>
      <c r="F4" s="352"/>
      <c r="G4" s="352"/>
      <c r="H4" s="352"/>
      <c r="I4" s="352"/>
      <c r="J4" s="352"/>
      <c r="K4" s="352"/>
      <c r="L4" s="352"/>
      <c r="M4" s="352"/>
      <c r="N4" s="352"/>
      <c r="O4" s="352"/>
      <c r="P4" s="352"/>
      <c r="Q4" s="352"/>
      <c r="R4" s="352"/>
      <c r="S4" s="352"/>
      <c r="T4" s="66"/>
      <c r="U4" s="67"/>
      <c r="V4" s="68" t="s">
        <v>82</v>
      </c>
      <c r="X4" s="69" t="s">
        <v>84</v>
      </c>
      <c r="Y4" s="69" t="s">
        <v>85</v>
      </c>
      <c r="Z4" s="69" t="s">
        <v>86</v>
      </c>
      <c r="AB4" s="68" t="s">
        <v>84</v>
      </c>
      <c r="AC4" s="68" t="s">
        <v>85</v>
      </c>
      <c r="AD4" s="68" t="s">
        <v>86</v>
      </c>
      <c r="AF4" s="68" t="s">
        <v>93</v>
      </c>
      <c r="AG4" s="68" t="s">
        <v>94</v>
      </c>
      <c r="AH4" s="68" t="s">
        <v>95</v>
      </c>
      <c r="AI4" s="68" t="s">
        <v>96</v>
      </c>
    </row>
    <row r="5" spans="2:35" x14ac:dyDescent="0.25">
      <c r="B5" s="62"/>
      <c r="C5" s="74"/>
      <c r="D5" s="74"/>
      <c r="E5" s="74"/>
      <c r="F5" s="74"/>
      <c r="G5" s="74"/>
      <c r="H5" s="74"/>
      <c r="I5" s="74"/>
      <c r="J5" s="74"/>
      <c r="K5" s="74"/>
      <c r="L5" s="74"/>
      <c r="M5" s="74"/>
      <c r="N5" s="74"/>
      <c r="O5" s="74"/>
      <c r="P5" s="74"/>
      <c r="Q5" s="74"/>
      <c r="R5" s="74"/>
      <c r="S5" s="74"/>
      <c r="T5" s="64"/>
      <c r="V5" s="58">
        <v>1990</v>
      </c>
      <c r="X5" s="70">
        <v>30.0825</v>
      </c>
      <c r="Y5" s="70">
        <v>30.0825</v>
      </c>
      <c r="Z5" s="70">
        <v>30.0825</v>
      </c>
      <c r="AB5" s="70" t="e">
        <f>'PO analyseblad'!#REF!</f>
        <v>#REF!</v>
      </c>
      <c r="AC5" s="70" t="e">
        <f>AB5</f>
        <v>#REF!</v>
      </c>
      <c r="AD5" s="71" t="e">
        <f>AI5+AG5</f>
        <v>#REF!</v>
      </c>
      <c r="AF5" s="71" t="e">
        <f>AC5*AF67</f>
        <v>#REF!</v>
      </c>
      <c r="AG5" s="71" t="e">
        <f>AC5*AF69</f>
        <v>#REF!</v>
      </c>
      <c r="AH5" s="71">
        <v>0.54</v>
      </c>
      <c r="AI5" s="71" t="e">
        <f>(AF5/0.54)*AH5</f>
        <v>#REF!</v>
      </c>
    </row>
    <row r="6" spans="2:35" x14ac:dyDescent="0.25">
      <c r="B6" s="62"/>
      <c r="C6" s="347" t="s">
        <v>106</v>
      </c>
      <c r="D6" s="347"/>
      <c r="E6" s="347"/>
      <c r="F6" s="347"/>
      <c r="G6" s="347"/>
      <c r="H6" s="347"/>
      <c r="I6" s="347"/>
      <c r="J6" s="347"/>
      <c r="K6" s="347"/>
      <c r="L6" s="347"/>
      <c r="M6" s="347"/>
      <c r="N6" s="347"/>
      <c r="O6" s="347"/>
      <c r="P6" s="347"/>
      <c r="Q6" s="347"/>
      <c r="R6" s="347"/>
      <c r="S6" s="347"/>
      <c r="T6" s="64"/>
      <c r="V6" s="58">
        <v>1991</v>
      </c>
      <c r="X6" s="70">
        <v>30.029444399999999</v>
      </c>
      <c r="Y6" s="70">
        <v>30.029444399999999</v>
      </c>
      <c r="Z6" s="70">
        <v>30.029444399999996</v>
      </c>
      <c r="AB6" s="70" t="e">
        <f>AB5-AB67</f>
        <v>#REF!</v>
      </c>
      <c r="AC6" s="70" t="e">
        <f t="shared" ref="AC6:AC35" si="0">AB6</f>
        <v>#REF!</v>
      </c>
      <c r="AD6" s="71" t="e">
        <f t="shared" ref="AD6:AD65" si="1">AI6+AG6</f>
        <v>#REF!</v>
      </c>
      <c r="AF6" s="71" t="e">
        <f>AC6*AF67</f>
        <v>#REF!</v>
      </c>
      <c r="AG6" s="71" t="e">
        <f>AC6*AF69</f>
        <v>#REF!</v>
      </c>
      <c r="AH6" s="71">
        <v>0.54</v>
      </c>
      <c r="AI6" s="71" t="e">
        <f t="shared" ref="AI6:AI65" si="2">(AF6/0.54)*AH6</f>
        <v>#REF!</v>
      </c>
    </row>
    <row r="7" spans="2:35" x14ac:dyDescent="0.25">
      <c r="B7" s="62"/>
      <c r="C7" s="347" t="s">
        <v>107</v>
      </c>
      <c r="D7" s="347"/>
      <c r="E7" s="347"/>
      <c r="F7" s="347"/>
      <c r="G7" s="347"/>
      <c r="H7" s="347"/>
      <c r="I7" s="347"/>
      <c r="J7" s="347"/>
      <c r="K7" s="347"/>
      <c r="L7" s="347"/>
      <c r="M7" s="347"/>
      <c r="N7" s="347"/>
      <c r="O7" s="347"/>
      <c r="P7" s="347"/>
      <c r="Q7" s="347"/>
      <c r="R7" s="347"/>
      <c r="S7" s="347"/>
      <c r="T7" s="64"/>
      <c r="V7" s="58">
        <v>1992</v>
      </c>
      <c r="X7" s="70">
        <v>29.976388799999999</v>
      </c>
      <c r="Y7" s="70">
        <v>29.976388799999999</v>
      </c>
      <c r="Z7" s="70">
        <v>29.976388799999999</v>
      </c>
      <c r="AB7" s="70" t="e">
        <f>AB6-AB67</f>
        <v>#REF!</v>
      </c>
      <c r="AC7" s="70" t="e">
        <f t="shared" si="0"/>
        <v>#REF!</v>
      </c>
      <c r="AD7" s="71" t="e">
        <f t="shared" si="1"/>
        <v>#REF!</v>
      </c>
      <c r="AF7" s="71" t="e">
        <f>AC7*AF67</f>
        <v>#REF!</v>
      </c>
      <c r="AG7" s="71" t="e">
        <f>AC7*AF69</f>
        <v>#REF!</v>
      </c>
      <c r="AH7" s="71">
        <v>0.54</v>
      </c>
      <c r="AI7" s="71" t="e">
        <f t="shared" si="2"/>
        <v>#REF!</v>
      </c>
    </row>
    <row r="8" spans="2:35" x14ac:dyDescent="0.25">
      <c r="B8" s="62"/>
      <c r="C8" s="347" t="s">
        <v>108</v>
      </c>
      <c r="D8" s="347"/>
      <c r="E8" s="347"/>
      <c r="F8" s="347"/>
      <c r="G8" s="347"/>
      <c r="H8" s="347"/>
      <c r="I8" s="347"/>
      <c r="J8" s="347"/>
      <c r="K8" s="347"/>
      <c r="L8" s="347"/>
      <c r="M8" s="347"/>
      <c r="N8" s="347"/>
      <c r="O8" s="347"/>
      <c r="P8" s="347"/>
      <c r="Q8" s="347"/>
      <c r="R8" s="347"/>
      <c r="S8" s="347"/>
      <c r="T8" s="64"/>
      <c r="V8" s="58">
        <v>1993</v>
      </c>
      <c r="X8" s="70">
        <v>29.923333199999998</v>
      </c>
      <c r="Y8" s="70">
        <v>29.923333199999998</v>
      </c>
      <c r="Z8" s="70">
        <v>29.923333199999998</v>
      </c>
      <c r="AB8" s="70" t="e">
        <f>AB7-AB67</f>
        <v>#REF!</v>
      </c>
      <c r="AC8" s="70" t="e">
        <f t="shared" si="0"/>
        <v>#REF!</v>
      </c>
      <c r="AD8" s="71" t="e">
        <f t="shared" si="1"/>
        <v>#REF!</v>
      </c>
      <c r="AF8" s="71" t="e">
        <f>AC8*AF67</f>
        <v>#REF!</v>
      </c>
      <c r="AG8" s="71" t="e">
        <f>AC8*AF69</f>
        <v>#REF!</v>
      </c>
      <c r="AH8" s="71">
        <v>0.54</v>
      </c>
      <c r="AI8" s="71" t="e">
        <f t="shared" si="2"/>
        <v>#REF!</v>
      </c>
    </row>
    <row r="9" spans="2:35" x14ac:dyDescent="0.25">
      <c r="B9" s="62"/>
      <c r="C9" s="347"/>
      <c r="D9" s="347"/>
      <c r="E9" s="347"/>
      <c r="F9" s="347"/>
      <c r="G9" s="347"/>
      <c r="H9" s="347"/>
      <c r="I9" s="347"/>
      <c r="J9" s="347"/>
      <c r="K9" s="347"/>
      <c r="L9" s="347"/>
      <c r="M9" s="347"/>
      <c r="N9" s="347"/>
      <c r="O9" s="347"/>
      <c r="P9" s="347"/>
      <c r="Q9" s="347"/>
      <c r="R9" s="347"/>
      <c r="S9" s="347"/>
      <c r="T9" s="64"/>
      <c r="V9" s="58">
        <v>1994</v>
      </c>
      <c r="X9" s="70">
        <v>29.870277599999998</v>
      </c>
      <c r="Y9" s="70">
        <v>29.870277599999998</v>
      </c>
      <c r="Z9" s="70">
        <v>29.870277599999994</v>
      </c>
      <c r="AB9" s="70" t="e">
        <f>AB8-AB67</f>
        <v>#REF!</v>
      </c>
      <c r="AC9" s="70" t="e">
        <f t="shared" si="0"/>
        <v>#REF!</v>
      </c>
      <c r="AD9" s="71" t="e">
        <f t="shared" si="1"/>
        <v>#REF!</v>
      </c>
      <c r="AF9" s="71" t="e">
        <f>AC9*AF67</f>
        <v>#REF!</v>
      </c>
      <c r="AG9" s="71" t="e">
        <f>AC9*AF69</f>
        <v>#REF!</v>
      </c>
      <c r="AH9" s="71">
        <v>0.54</v>
      </c>
      <c r="AI9" s="71" t="e">
        <f t="shared" si="2"/>
        <v>#REF!</v>
      </c>
    </row>
    <row r="10" spans="2:35" x14ac:dyDescent="0.25">
      <c r="B10" s="62"/>
      <c r="C10" s="348" t="s">
        <v>109</v>
      </c>
      <c r="D10" s="348"/>
      <c r="E10" s="348"/>
      <c r="F10" s="348"/>
      <c r="G10" s="348"/>
      <c r="H10" s="348"/>
      <c r="I10" s="348"/>
      <c r="J10" s="348"/>
      <c r="K10" s="348"/>
      <c r="L10" s="348"/>
      <c r="M10" s="348"/>
      <c r="N10" s="348"/>
      <c r="O10" s="348"/>
      <c r="P10" s="348"/>
      <c r="Q10" s="348"/>
      <c r="R10" s="348"/>
      <c r="S10" s="348"/>
      <c r="T10" s="64"/>
      <c r="V10" s="58">
        <v>1995</v>
      </c>
      <c r="X10" s="70">
        <v>29.817221999999997</v>
      </c>
      <c r="Y10" s="70">
        <v>29.817221999999997</v>
      </c>
      <c r="Z10" s="70">
        <v>29.817221999999994</v>
      </c>
      <c r="AB10" s="70" t="e">
        <f>AB9-AB67</f>
        <v>#REF!</v>
      </c>
      <c r="AC10" s="70" t="e">
        <f t="shared" si="0"/>
        <v>#REF!</v>
      </c>
      <c r="AD10" s="71" t="e">
        <f t="shared" si="1"/>
        <v>#REF!</v>
      </c>
      <c r="AF10" s="71" t="e">
        <f>AC10*AF67</f>
        <v>#REF!</v>
      </c>
      <c r="AG10" s="71" t="e">
        <f>AC10*AF69</f>
        <v>#REF!</v>
      </c>
      <c r="AH10" s="71">
        <v>0.54</v>
      </c>
      <c r="AI10" s="71" t="e">
        <f t="shared" si="2"/>
        <v>#REF!</v>
      </c>
    </row>
    <row r="11" spans="2:35" x14ac:dyDescent="0.25">
      <c r="B11" s="62"/>
      <c r="C11" s="348" t="s">
        <v>110</v>
      </c>
      <c r="D11" s="348"/>
      <c r="E11" s="348"/>
      <c r="F11" s="348"/>
      <c r="G11" s="348"/>
      <c r="H11" s="348"/>
      <c r="I11" s="348"/>
      <c r="J11" s="348"/>
      <c r="K11" s="348"/>
      <c r="L11" s="348"/>
      <c r="M11" s="348"/>
      <c r="N11" s="348"/>
      <c r="O11" s="348"/>
      <c r="P11" s="348"/>
      <c r="Q11" s="348"/>
      <c r="R11" s="348"/>
      <c r="S11" s="348"/>
      <c r="T11" s="64"/>
      <c r="V11" s="58">
        <v>1996</v>
      </c>
      <c r="X11" s="70">
        <v>29.764166399999997</v>
      </c>
      <c r="Y11" s="70">
        <v>29.764166399999997</v>
      </c>
      <c r="Z11" s="70">
        <v>29.764166399999997</v>
      </c>
      <c r="AB11" s="70" t="e">
        <f>AB10-AB67</f>
        <v>#REF!</v>
      </c>
      <c r="AC11" s="70" t="e">
        <f t="shared" si="0"/>
        <v>#REF!</v>
      </c>
      <c r="AD11" s="71" t="e">
        <f t="shared" si="1"/>
        <v>#REF!</v>
      </c>
      <c r="AF11" s="71" t="e">
        <f>AC11*AF67</f>
        <v>#REF!</v>
      </c>
      <c r="AG11" s="71" t="e">
        <f>AC11*AF69</f>
        <v>#REF!</v>
      </c>
      <c r="AH11" s="71">
        <v>0.54</v>
      </c>
      <c r="AI11" s="71" t="e">
        <f t="shared" si="2"/>
        <v>#REF!</v>
      </c>
    </row>
    <row r="12" spans="2:35" x14ac:dyDescent="0.25">
      <c r="B12" s="62"/>
      <c r="C12" s="347"/>
      <c r="D12" s="347"/>
      <c r="E12" s="347"/>
      <c r="F12" s="347"/>
      <c r="G12" s="347"/>
      <c r="H12" s="347"/>
      <c r="I12" s="347"/>
      <c r="J12" s="347"/>
      <c r="K12" s="347"/>
      <c r="L12" s="347"/>
      <c r="M12" s="347"/>
      <c r="N12" s="347"/>
      <c r="O12" s="347"/>
      <c r="P12" s="347"/>
      <c r="Q12" s="347"/>
      <c r="R12" s="347"/>
      <c r="S12" s="347"/>
      <c r="T12" s="64"/>
      <c r="V12" s="58">
        <v>1997</v>
      </c>
      <c r="X12" s="70">
        <v>29.711110799999997</v>
      </c>
      <c r="Y12" s="70">
        <v>29.711110799999997</v>
      </c>
      <c r="Z12" s="70">
        <v>29.711110799999997</v>
      </c>
      <c r="AB12" s="70" t="e">
        <f>AB11-AB67</f>
        <v>#REF!</v>
      </c>
      <c r="AC12" s="70" t="e">
        <f t="shared" si="0"/>
        <v>#REF!</v>
      </c>
      <c r="AD12" s="71" t="e">
        <f t="shared" si="1"/>
        <v>#REF!</v>
      </c>
      <c r="AF12" s="71" t="e">
        <f>AC12*AF67</f>
        <v>#REF!</v>
      </c>
      <c r="AG12" s="71" t="e">
        <f>AC12*AF69</f>
        <v>#REF!</v>
      </c>
      <c r="AH12" s="71">
        <v>0.54</v>
      </c>
      <c r="AI12" s="71" t="e">
        <f t="shared" si="2"/>
        <v>#REF!</v>
      </c>
    </row>
    <row r="13" spans="2:35" x14ac:dyDescent="0.25">
      <c r="B13" s="62"/>
      <c r="C13" s="349"/>
      <c r="D13" s="349"/>
      <c r="E13" s="349"/>
      <c r="F13" s="349"/>
      <c r="G13" s="349"/>
      <c r="H13" s="349"/>
      <c r="I13" s="349"/>
      <c r="J13" s="349"/>
      <c r="K13" s="349"/>
      <c r="L13" s="349"/>
      <c r="M13" s="349"/>
      <c r="N13" s="349"/>
      <c r="O13" s="349"/>
      <c r="P13" s="349"/>
      <c r="Q13" s="349"/>
      <c r="R13" s="349"/>
      <c r="S13" s="349"/>
      <c r="T13" s="64"/>
      <c r="V13" s="58">
        <v>1998</v>
      </c>
      <c r="X13" s="70">
        <v>29.658055199999996</v>
      </c>
      <c r="Y13" s="70">
        <v>29.658055199999996</v>
      </c>
      <c r="Z13" s="70">
        <v>29.658055199999993</v>
      </c>
      <c r="AB13" s="70" t="e">
        <f>AB12-AB67</f>
        <v>#REF!</v>
      </c>
      <c r="AC13" s="70" t="e">
        <f t="shared" si="0"/>
        <v>#REF!</v>
      </c>
      <c r="AD13" s="71" t="e">
        <f t="shared" si="1"/>
        <v>#REF!</v>
      </c>
      <c r="AF13" s="71" t="e">
        <f>AC13*AF67</f>
        <v>#REF!</v>
      </c>
      <c r="AG13" s="71" t="e">
        <f>AC13*AF69</f>
        <v>#REF!</v>
      </c>
      <c r="AH13" s="71">
        <v>0.54</v>
      </c>
      <c r="AI13" s="71" t="e">
        <f t="shared" si="2"/>
        <v>#REF!</v>
      </c>
    </row>
    <row r="14" spans="2:35" x14ac:dyDescent="0.25">
      <c r="B14" s="62"/>
      <c r="C14" s="63"/>
      <c r="D14" s="63"/>
      <c r="E14" s="63"/>
      <c r="F14" s="63"/>
      <c r="G14" s="63"/>
      <c r="H14" s="63"/>
      <c r="I14" s="63"/>
      <c r="J14" s="63"/>
      <c r="K14" s="63"/>
      <c r="L14" s="63"/>
      <c r="M14" s="63"/>
      <c r="N14" s="63"/>
      <c r="O14" s="63"/>
      <c r="P14" s="63"/>
      <c r="Q14" s="63"/>
      <c r="R14" s="63"/>
      <c r="S14" s="63"/>
      <c r="T14" s="64"/>
      <c r="V14" s="58">
        <v>1999</v>
      </c>
      <c r="X14" s="70">
        <v>29.604999599999996</v>
      </c>
      <c r="Y14" s="70">
        <v>29.604999599999996</v>
      </c>
      <c r="Z14" s="70">
        <v>29.604999599999992</v>
      </c>
      <c r="AB14" s="70" t="e">
        <f>AB13-AB67</f>
        <v>#REF!</v>
      </c>
      <c r="AC14" s="70" t="e">
        <f t="shared" si="0"/>
        <v>#REF!</v>
      </c>
      <c r="AD14" s="71" t="e">
        <f t="shared" si="1"/>
        <v>#REF!</v>
      </c>
      <c r="AF14" s="71" t="e">
        <f>AC14*AF67</f>
        <v>#REF!</v>
      </c>
      <c r="AG14" s="71" t="e">
        <f>AC14*AF69</f>
        <v>#REF!</v>
      </c>
      <c r="AH14" s="71">
        <v>0.54</v>
      </c>
      <c r="AI14" s="71" t="e">
        <f t="shared" si="2"/>
        <v>#REF!</v>
      </c>
    </row>
    <row r="15" spans="2:35" x14ac:dyDescent="0.25">
      <c r="B15" s="62"/>
      <c r="C15" s="63"/>
      <c r="D15" s="63"/>
      <c r="E15" s="63"/>
      <c r="F15" s="63"/>
      <c r="G15" s="63"/>
      <c r="H15" s="63"/>
      <c r="I15" s="63"/>
      <c r="J15" s="63"/>
      <c r="K15" s="63"/>
      <c r="L15" s="63"/>
      <c r="M15" s="63"/>
      <c r="N15" s="63"/>
      <c r="O15" s="63"/>
      <c r="P15" s="63"/>
      <c r="Q15" s="63"/>
      <c r="R15" s="63"/>
      <c r="S15" s="63"/>
      <c r="T15" s="64"/>
      <c r="V15" s="58">
        <v>2000</v>
      </c>
      <c r="X15" s="70">
        <v>29.551943999999995</v>
      </c>
      <c r="Y15" s="70">
        <v>29.551943999999995</v>
      </c>
      <c r="Z15" s="70">
        <v>29.551943999999995</v>
      </c>
      <c r="AB15" s="70" t="e">
        <f>AB14-AB67</f>
        <v>#REF!</v>
      </c>
      <c r="AC15" s="70" t="e">
        <f t="shared" si="0"/>
        <v>#REF!</v>
      </c>
      <c r="AD15" s="71" t="e">
        <f t="shared" si="1"/>
        <v>#REF!</v>
      </c>
      <c r="AF15" s="71" t="e">
        <f>AC15*AF67</f>
        <v>#REF!</v>
      </c>
      <c r="AG15" s="71" t="e">
        <f>AC15*AF69</f>
        <v>#REF!</v>
      </c>
      <c r="AH15" s="71">
        <v>0.54</v>
      </c>
      <c r="AI15" s="71" t="e">
        <f t="shared" si="2"/>
        <v>#REF!</v>
      </c>
    </row>
    <row r="16" spans="2:35" x14ac:dyDescent="0.25">
      <c r="B16" s="62"/>
      <c r="C16" s="63"/>
      <c r="D16" s="63"/>
      <c r="E16" s="63"/>
      <c r="F16" s="63"/>
      <c r="G16" s="63"/>
      <c r="H16" s="63"/>
      <c r="I16" s="63"/>
      <c r="J16" s="63"/>
      <c r="K16" s="63"/>
      <c r="L16" s="63"/>
      <c r="M16" s="63"/>
      <c r="N16" s="63"/>
      <c r="O16" s="63"/>
      <c r="P16" s="63"/>
      <c r="Q16" s="63"/>
      <c r="R16" s="63"/>
      <c r="S16" s="63"/>
      <c r="T16" s="64"/>
      <c r="V16" s="58">
        <v>2001</v>
      </c>
      <c r="X16" s="70">
        <v>29.498888399999995</v>
      </c>
      <c r="Y16" s="70">
        <v>29.498888399999995</v>
      </c>
      <c r="Z16" s="70">
        <v>29.498888399999995</v>
      </c>
      <c r="AB16" s="70" t="e">
        <f>AB15-AB67</f>
        <v>#REF!</v>
      </c>
      <c r="AC16" s="70" t="e">
        <f t="shared" si="0"/>
        <v>#REF!</v>
      </c>
      <c r="AD16" s="71" t="e">
        <f t="shared" si="1"/>
        <v>#REF!</v>
      </c>
      <c r="AF16" s="71" t="e">
        <f>AC16*AF67</f>
        <v>#REF!</v>
      </c>
      <c r="AG16" s="71" t="e">
        <f>AC16*AF69</f>
        <v>#REF!</v>
      </c>
      <c r="AH16" s="71">
        <v>0.54</v>
      </c>
      <c r="AI16" s="71" t="e">
        <f t="shared" si="2"/>
        <v>#REF!</v>
      </c>
    </row>
    <row r="17" spans="2:35" x14ac:dyDescent="0.25">
      <c r="B17" s="62"/>
      <c r="C17" s="63"/>
      <c r="D17" s="63"/>
      <c r="E17" s="63"/>
      <c r="F17" s="63"/>
      <c r="G17" s="63"/>
      <c r="H17" s="63"/>
      <c r="I17" s="63"/>
      <c r="J17" s="63"/>
      <c r="K17" s="63"/>
      <c r="L17" s="63"/>
      <c r="M17" s="63"/>
      <c r="N17" s="63"/>
      <c r="O17" s="63"/>
      <c r="P17" s="63"/>
      <c r="Q17" s="63"/>
      <c r="R17" s="63"/>
      <c r="S17" s="63"/>
      <c r="T17" s="64"/>
      <c r="V17" s="58">
        <v>2002</v>
      </c>
      <c r="X17" s="70">
        <v>29.445832799999994</v>
      </c>
      <c r="Y17" s="70">
        <v>29.445832799999994</v>
      </c>
      <c r="Z17" s="70">
        <v>29.445832799999991</v>
      </c>
      <c r="AB17" s="70" t="e">
        <f>AB16-AB67</f>
        <v>#REF!</v>
      </c>
      <c r="AC17" s="70" t="e">
        <f t="shared" si="0"/>
        <v>#REF!</v>
      </c>
      <c r="AD17" s="71" t="e">
        <f t="shared" si="1"/>
        <v>#REF!</v>
      </c>
      <c r="AF17" s="71" t="e">
        <f>AC17*AF67</f>
        <v>#REF!</v>
      </c>
      <c r="AG17" s="71" t="e">
        <f>AC17*AF69</f>
        <v>#REF!</v>
      </c>
      <c r="AH17" s="71">
        <v>0.54</v>
      </c>
      <c r="AI17" s="71" t="e">
        <f t="shared" si="2"/>
        <v>#REF!</v>
      </c>
    </row>
    <row r="18" spans="2:35" x14ac:dyDescent="0.25">
      <c r="B18" s="62"/>
      <c r="C18" s="63"/>
      <c r="D18" s="63"/>
      <c r="E18" s="63"/>
      <c r="F18" s="63"/>
      <c r="G18" s="63"/>
      <c r="H18" s="63"/>
      <c r="I18" s="63"/>
      <c r="J18" s="63"/>
      <c r="K18" s="63"/>
      <c r="L18" s="63"/>
      <c r="M18" s="63"/>
      <c r="N18" s="63"/>
      <c r="O18" s="63"/>
      <c r="P18" s="63"/>
      <c r="Q18" s="63"/>
      <c r="R18" s="63"/>
      <c r="S18" s="63"/>
      <c r="T18" s="64"/>
      <c r="V18" s="58">
        <v>2003</v>
      </c>
      <c r="X18" s="70">
        <v>29.392777199999994</v>
      </c>
      <c r="Y18" s="70">
        <v>29.392777199999994</v>
      </c>
      <c r="Z18" s="70">
        <v>29.392777199999994</v>
      </c>
      <c r="AB18" s="70" t="e">
        <f>AB17-AB67</f>
        <v>#REF!</v>
      </c>
      <c r="AC18" s="70" t="e">
        <f t="shared" si="0"/>
        <v>#REF!</v>
      </c>
      <c r="AD18" s="71" t="e">
        <f t="shared" si="1"/>
        <v>#REF!</v>
      </c>
      <c r="AF18" s="71" t="e">
        <f>AC18*AF67</f>
        <v>#REF!</v>
      </c>
      <c r="AG18" s="71" t="e">
        <f>AC18*AF69</f>
        <v>#REF!</v>
      </c>
      <c r="AH18" s="71">
        <v>0.54</v>
      </c>
      <c r="AI18" s="71" t="e">
        <f t="shared" si="2"/>
        <v>#REF!</v>
      </c>
    </row>
    <row r="19" spans="2:35" x14ac:dyDescent="0.25">
      <c r="B19" s="62"/>
      <c r="C19" s="63"/>
      <c r="D19" s="63"/>
      <c r="E19" s="63"/>
      <c r="F19" s="63"/>
      <c r="G19" s="63"/>
      <c r="H19" s="63"/>
      <c r="I19" s="63"/>
      <c r="J19" s="63"/>
      <c r="K19" s="63"/>
      <c r="L19" s="63"/>
      <c r="M19" s="63"/>
      <c r="N19" s="63"/>
      <c r="O19" s="63"/>
      <c r="P19" s="63"/>
      <c r="Q19" s="63"/>
      <c r="R19" s="63"/>
      <c r="S19" s="63"/>
      <c r="T19" s="64"/>
      <c r="V19" s="58">
        <v>2004</v>
      </c>
      <c r="X19" s="70">
        <v>29.339721599999994</v>
      </c>
      <c r="Y19" s="70">
        <v>29.339721599999994</v>
      </c>
      <c r="Z19" s="70">
        <v>29.339721599999994</v>
      </c>
      <c r="AB19" s="70" t="e">
        <f>AB18-AB67</f>
        <v>#REF!</v>
      </c>
      <c r="AC19" s="70" t="e">
        <f t="shared" si="0"/>
        <v>#REF!</v>
      </c>
      <c r="AD19" s="71" t="e">
        <f t="shared" si="1"/>
        <v>#REF!</v>
      </c>
      <c r="AF19" s="71" t="e">
        <f>AC19*AF67</f>
        <v>#REF!</v>
      </c>
      <c r="AG19" s="71" t="e">
        <f>AC19*AF69</f>
        <v>#REF!</v>
      </c>
      <c r="AH19" s="71">
        <v>0.54</v>
      </c>
      <c r="AI19" s="71" t="e">
        <f t="shared" si="2"/>
        <v>#REF!</v>
      </c>
    </row>
    <row r="20" spans="2:35" x14ac:dyDescent="0.25">
      <c r="B20" s="62"/>
      <c r="C20" s="63"/>
      <c r="D20" s="63"/>
      <c r="E20" s="63"/>
      <c r="F20" s="63"/>
      <c r="G20" s="63"/>
      <c r="H20" s="63"/>
      <c r="I20" s="63"/>
      <c r="J20" s="63"/>
      <c r="K20" s="63"/>
      <c r="L20" s="63"/>
      <c r="M20" s="63"/>
      <c r="N20" s="63"/>
      <c r="O20" s="63"/>
      <c r="P20" s="63"/>
      <c r="Q20" s="63"/>
      <c r="R20" s="63"/>
      <c r="S20" s="63"/>
      <c r="T20" s="64"/>
      <c r="V20" s="58">
        <v>2005</v>
      </c>
      <c r="X20" s="70">
        <v>29.286665999999993</v>
      </c>
      <c r="Y20" s="70">
        <v>29.286665999999993</v>
      </c>
      <c r="Z20" s="70">
        <v>29.286665999999993</v>
      </c>
      <c r="AB20" s="70" t="e">
        <f>AB19-AB67</f>
        <v>#REF!</v>
      </c>
      <c r="AC20" s="70" t="e">
        <f t="shared" si="0"/>
        <v>#REF!</v>
      </c>
      <c r="AD20" s="71" t="e">
        <f t="shared" si="1"/>
        <v>#REF!</v>
      </c>
      <c r="AF20" s="71" t="e">
        <f>AC20*AF67</f>
        <v>#REF!</v>
      </c>
      <c r="AG20" s="71" t="e">
        <f>AC20*AF69</f>
        <v>#REF!</v>
      </c>
      <c r="AH20" s="71">
        <v>0.54</v>
      </c>
      <c r="AI20" s="71" t="e">
        <f t="shared" si="2"/>
        <v>#REF!</v>
      </c>
    </row>
    <row r="21" spans="2:35" x14ac:dyDescent="0.25">
      <c r="B21" s="62"/>
      <c r="C21" s="63"/>
      <c r="D21" s="63"/>
      <c r="E21" s="63"/>
      <c r="F21" s="63"/>
      <c r="G21" s="63"/>
      <c r="H21" s="63"/>
      <c r="I21" s="63"/>
      <c r="J21" s="63"/>
      <c r="K21" s="63"/>
      <c r="L21" s="63"/>
      <c r="M21" s="63"/>
      <c r="N21" s="63"/>
      <c r="O21" s="63"/>
      <c r="P21" s="63"/>
      <c r="Q21" s="63"/>
      <c r="R21" s="63"/>
      <c r="S21" s="63"/>
      <c r="T21" s="64"/>
      <c r="V21" s="58">
        <v>2006</v>
      </c>
      <c r="X21" s="70">
        <v>29.233610399999993</v>
      </c>
      <c r="Y21" s="70">
        <v>29.233610399999993</v>
      </c>
      <c r="Z21" s="70">
        <v>29.233610399999989</v>
      </c>
      <c r="AB21" s="70" t="e">
        <f>AB20-AB67</f>
        <v>#REF!</v>
      </c>
      <c r="AC21" s="70" t="e">
        <f t="shared" si="0"/>
        <v>#REF!</v>
      </c>
      <c r="AD21" s="71" t="e">
        <f t="shared" si="1"/>
        <v>#REF!</v>
      </c>
      <c r="AF21" s="71" t="e">
        <f>AC21*AF67</f>
        <v>#REF!</v>
      </c>
      <c r="AG21" s="71" t="e">
        <f>AC21*AF69</f>
        <v>#REF!</v>
      </c>
      <c r="AH21" s="71">
        <v>0.54</v>
      </c>
      <c r="AI21" s="71" t="e">
        <f t="shared" si="2"/>
        <v>#REF!</v>
      </c>
    </row>
    <row r="22" spans="2:35" x14ac:dyDescent="0.25">
      <c r="B22" s="62"/>
      <c r="C22" s="63"/>
      <c r="D22" s="63"/>
      <c r="E22" s="63"/>
      <c r="F22" s="63"/>
      <c r="G22" s="63"/>
      <c r="H22" s="63"/>
      <c r="I22" s="63"/>
      <c r="J22" s="63"/>
      <c r="K22" s="63"/>
      <c r="L22" s="63"/>
      <c r="M22" s="63"/>
      <c r="N22" s="63"/>
      <c r="O22" s="63"/>
      <c r="P22" s="63"/>
      <c r="Q22" s="63"/>
      <c r="R22" s="63"/>
      <c r="S22" s="63"/>
      <c r="T22" s="64"/>
      <c r="V22" s="58">
        <v>2007</v>
      </c>
      <c r="X22" s="70">
        <v>29.180554799999992</v>
      </c>
      <c r="Y22" s="70">
        <v>29.180554799999992</v>
      </c>
      <c r="Z22" s="70">
        <v>29.180554799999992</v>
      </c>
      <c r="AB22" s="70" t="e">
        <f>AB21-AB67</f>
        <v>#REF!</v>
      </c>
      <c r="AC22" s="70" t="e">
        <f t="shared" si="0"/>
        <v>#REF!</v>
      </c>
      <c r="AD22" s="71" t="e">
        <f t="shared" si="1"/>
        <v>#REF!</v>
      </c>
      <c r="AF22" s="71" t="e">
        <f>AC22*AF67</f>
        <v>#REF!</v>
      </c>
      <c r="AG22" s="71" t="e">
        <f>AC22*AF69</f>
        <v>#REF!</v>
      </c>
      <c r="AH22" s="71">
        <v>0.54</v>
      </c>
      <c r="AI22" s="71" t="e">
        <f t="shared" si="2"/>
        <v>#REF!</v>
      </c>
    </row>
    <row r="23" spans="2:35" x14ac:dyDescent="0.25">
      <c r="B23" s="62"/>
      <c r="C23" s="63"/>
      <c r="D23" s="63"/>
      <c r="E23" s="63"/>
      <c r="F23" s="63"/>
      <c r="G23" s="63"/>
      <c r="H23" s="63"/>
      <c r="I23" s="63"/>
      <c r="J23" s="63"/>
      <c r="K23" s="63"/>
      <c r="L23" s="63"/>
      <c r="M23" s="63"/>
      <c r="N23" s="63"/>
      <c r="O23" s="63"/>
      <c r="P23" s="63"/>
      <c r="Q23" s="63"/>
      <c r="R23" s="63"/>
      <c r="S23" s="63"/>
      <c r="T23" s="64"/>
      <c r="V23" s="58">
        <v>2008</v>
      </c>
      <c r="X23" s="70">
        <v>29.127499199999992</v>
      </c>
      <c r="Y23" s="70">
        <v>29.127499199999992</v>
      </c>
      <c r="Z23" s="70">
        <v>29.127499199999992</v>
      </c>
      <c r="AB23" s="70" t="e">
        <f>AB22-AB67</f>
        <v>#REF!</v>
      </c>
      <c r="AC23" s="70" t="e">
        <f t="shared" si="0"/>
        <v>#REF!</v>
      </c>
      <c r="AD23" s="71" t="e">
        <f t="shared" si="1"/>
        <v>#REF!</v>
      </c>
      <c r="AF23" s="71" t="e">
        <f>AC23*AF67</f>
        <v>#REF!</v>
      </c>
      <c r="AG23" s="71" t="e">
        <f>AC23*AF69</f>
        <v>#REF!</v>
      </c>
      <c r="AH23" s="71">
        <v>0.54</v>
      </c>
      <c r="AI23" s="71" t="e">
        <f t="shared" si="2"/>
        <v>#REF!</v>
      </c>
    </row>
    <row r="24" spans="2:35" x14ac:dyDescent="0.25">
      <c r="B24" s="62"/>
      <c r="C24" s="63"/>
      <c r="D24" s="63"/>
      <c r="E24" s="63"/>
      <c r="F24" s="63"/>
      <c r="G24" s="63"/>
      <c r="H24" s="63"/>
      <c r="I24" s="63"/>
      <c r="J24" s="63"/>
      <c r="K24" s="63"/>
      <c r="L24" s="63"/>
      <c r="M24" s="63"/>
      <c r="N24" s="63"/>
      <c r="O24" s="63"/>
      <c r="P24" s="63"/>
      <c r="Q24" s="63"/>
      <c r="R24" s="63"/>
      <c r="S24" s="63"/>
      <c r="T24" s="64"/>
      <c r="V24" s="58">
        <v>2009</v>
      </c>
      <c r="X24" s="70">
        <v>29.074443599999992</v>
      </c>
      <c r="Y24" s="70">
        <v>29.074443599999992</v>
      </c>
      <c r="Z24" s="70">
        <v>29.074443599999992</v>
      </c>
      <c r="AB24" s="70" t="e">
        <f>AB23-AB67</f>
        <v>#REF!</v>
      </c>
      <c r="AC24" s="70" t="e">
        <f t="shared" si="0"/>
        <v>#REF!</v>
      </c>
      <c r="AD24" s="71" t="e">
        <f t="shared" si="1"/>
        <v>#REF!</v>
      </c>
      <c r="AF24" s="71" t="e">
        <f>AC24*AF67</f>
        <v>#REF!</v>
      </c>
      <c r="AG24" s="71" t="e">
        <f>AC24*AF69</f>
        <v>#REF!</v>
      </c>
      <c r="AH24" s="71">
        <v>0.54</v>
      </c>
      <c r="AI24" s="71" t="e">
        <f t="shared" si="2"/>
        <v>#REF!</v>
      </c>
    </row>
    <row r="25" spans="2:35" x14ac:dyDescent="0.25">
      <c r="B25" s="62"/>
      <c r="C25" s="63"/>
      <c r="D25" s="63"/>
      <c r="E25" s="63"/>
      <c r="F25" s="63"/>
      <c r="G25" s="63"/>
      <c r="H25" s="63"/>
      <c r="I25" s="63"/>
      <c r="J25" s="63"/>
      <c r="K25" s="63"/>
      <c r="L25" s="63"/>
      <c r="M25" s="63"/>
      <c r="N25" s="63"/>
      <c r="O25" s="63"/>
      <c r="P25" s="63"/>
      <c r="Q25" s="63"/>
      <c r="R25" s="63"/>
      <c r="S25" s="63"/>
      <c r="T25" s="64"/>
      <c r="V25" s="58">
        <v>2010</v>
      </c>
      <c r="X25" s="70">
        <v>29.021387999999991</v>
      </c>
      <c r="Y25" s="70">
        <v>29.021387999999991</v>
      </c>
      <c r="Z25" s="70">
        <v>29.021387999999988</v>
      </c>
      <c r="AB25" s="70" t="e">
        <f>AB24-AB67</f>
        <v>#REF!</v>
      </c>
      <c r="AC25" s="70" t="e">
        <f t="shared" si="0"/>
        <v>#REF!</v>
      </c>
      <c r="AD25" s="71" t="e">
        <f t="shared" si="1"/>
        <v>#REF!</v>
      </c>
      <c r="AF25" s="71" t="e">
        <f>AC25*AF67</f>
        <v>#REF!</v>
      </c>
      <c r="AG25" s="71" t="e">
        <f>AC25*AF69</f>
        <v>#REF!</v>
      </c>
      <c r="AH25" s="71">
        <v>0.54</v>
      </c>
      <c r="AI25" s="71" t="e">
        <f t="shared" si="2"/>
        <v>#REF!</v>
      </c>
    </row>
    <row r="26" spans="2:35" x14ac:dyDescent="0.25">
      <c r="B26" s="62"/>
      <c r="C26" s="63"/>
      <c r="D26" s="63"/>
      <c r="E26" s="63"/>
      <c r="F26" s="63"/>
      <c r="G26" s="63"/>
      <c r="H26" s="63"/>
      <c r="I26" s="63"/>
      <c r="J26" s="63"/>
      <c r="K26" s="63"/>
      <c r="L26" s="63"/>
      <c r="M26" s="63"/>
      <c r="N26" s="63"/>
      <c r="O26" s="63"/>
      <c r="P26" s="63"/>
      <c r="Q26" s="63"/>
      <c r="R26" s="63"/>
      <c r="S26" s="63"/>
      <c r="T26" s="64"/>
      <c r="V26" s="58">
        <v>2011</v>
      </c>
      <c r="X26" s="70">
        <v>28.968332399999991</v>
      </c>
      <c r="Y26" s="70">
        <v>28.968332399999991</v>
      </c>
      <c r="Z26" s="70">
        <v>28.968332399999991</v>
      </c>
      <c r="AB26" s="70" t="e">
        <f>AB25-AB67</f>
        <v>#REF!</v>
      </c>
      <c r="AC26" s="70" t="e">
        <f t="shared" si="0"/>
        <v>#REF!</v>
      </c>
      <c r="AD26" s="71" t="e">
        <f t="shared" si="1"/>
        <v>#REF!</v>
      </c>
      <c r="AF26" s="71" t="e">
        <f>AC26*AF67</f>
        <v>#REF!</v>
      </c>
      <c r="AG26" s="71" t="e">
        <f>AC26*AF69</f>
        <v>#REF!</v>
      </c>
      <c r="AH26" s="71">
        <v>0.54</v>
      </c>
      <c r="AI26" s="71" t="e">
        <f t="shared" si="2"/>
        <v>#REF!</v>
      </c>
    </row>
    <row r="27" spans="2:35" x14ac:dyDescent="0.25">
      <c r="B27" s="62"/>
      <c r="C27" s="63"/>
      <c r="D27" s="63"/>
      <c r="E27" s="63"/>
      <c r="F27" s="63"/>
      <c r="G27" s="63"/>
      <c r="H27" s="63"/>
      <c r="I27" s="63"/>
      <c r="J27" s="63"/>
      <c r="K27" s="63"/>
      <c r="L27" s="63"/>
      <c r="M27" s="63"/>
      <c r="N27" s="63"/>
      <c r="O27" s="63"/>
      <c r="P27" s="63"/>
      <c r="Q27" s="63"/>
      <c r="R27" s="63"/>
      <c r="S27" s="63"/>
      <c r="T27" s="64"/>
      <c r="V27" s="58">
        <v>2012</v>
      </c>
      <c r="X27" s="70">
        <v>28.91527679999999</v>
      </c>
      <c r="Y27" s="70">
        <v>28.91527679999999</v>
      </c>
      <c r="Z27" s="70">
        <v>28.91527679999999</v>
      </c>
      <c r="AB27" s="70" t="e">
        <f>AB26-AB67</f>
        <v>#REF!</v>
      </c>
      <c r="AC27" s="70" t="e">
        <f t="shared" si="0"/>
        <v>#REF!</v>
      </c>
      <c r="AD27" s="71" t="e">
        <f t="shared" si="1"/>
        <v>#REF!</v>
      </c>
      <c r="AF27" s="71" t="e">
        <f>AC27*AF67</f>
        <v>#REF!</v>
      </c>
      <c r="AG27" s="71" t="e">
        <f>AC27*AF69</f>
        <v>#REF!</v>
      </c>
      <c r="AH27" s="71">
        <v>0.54</v>
      </c>
      <c r="AI27" s="71" t="e">
        <f t="shared" si="2"/>
        <v>#REF!</v>
      </c>
    </row>
    <row r="28" spans="2:35" x14ac:dyDescent="0.25">
      <c r="B28" s="62"/>
      <c r="C28" s="63"/>
      <c r="D28" s="63"/>
      <c r="E28" s="63"/>
      <c r="F28" s="63"/>
      <c r="G28" s="63"/>
      <c r="H28" s="63"/>
      <c r="I28" s="63"/>
      <c r="J28" s="63"/>
      <c r="K28" s="63"/>
      <c r="L28" s="63"/>
      <c r="M28" s="63"/>
      <c r="N28" s="63"/>
      <c r="O28" s="63"/>
      <c r="P28" s="63"/>
      <c r="Q28" s="63"/>
      <c r="R28" s="63"/>
      <c r="S28" s="63"/>
      <c r="T28" s="64"/>
      <c r="V28" s="58">
        <v>2013</v>
      </c>
      <c r="X28" s="70">
        <v>28.86222119999999</v>
      </c>
      <c r="Y28" s="70">
        <v>28.86222119999999</v>
      </c>
      <c r="Z28" s="70">
        <v>28.862221199999986</v>
      </c>
      <c r="AB28" s="70" t="e">
        <f>AB27-AB67</f>
        <v>#REF!</v>
      </c>
      <c r="AC28" s="70" t="e">
        <f t="shared" si="0"/>
        <v>#REF!</v>
      </c>
      <c r="AD28" s="71" t="e">
        <f t="shared" si="1"/>
        <v>#REF!</v>
      </c>
      <c r="AF28" s="71" t="e">
        <f>AC28*AF67</f>
        <v>#REF!</v>
      </c>
      <c r="AG28" s="71" t="e">
        <f>AC28*AF69</f>
        <v>#REF!</v>
      </c>
      <c r="AH28" s="71">
        <v>0.54</v>
      </c>
      <c r="AI28" s="71" t="e">
        <f t="shared" si="2"/>
        <v>#REF!</v>
      </c>
    </row>
    <row r="29" spans="2:35" x14ac:dyDescent="0.25">
      <c r="B29" s="62"/>
      <c r="C29" s="63"/>
      <c r="D29" s="63"/>
      <c r="E29" s="63"/>
      <c r="F29" s="63"/>
      <c r="G29" s="63"/>
      <c r="H29" s="63"/>
      <c r="I29" s="63"/>
      <c r="J29" s="63"/>
      <c r="K29" s="63"/>
      <c r="L29" s="63"/>
      <c r="M29" s="63"/>
      <c r="N29" s="63"/>
      <c r="O29" s="63"/>
      <c r="P29" s="63"/>
      <c r="Q29" s="63"/>
      <c r="R29" s="63"/>
      <c r="S29" s="63"/>
      <c r="T29" s="64"/>
      <c r="V29" s="58">
        <v>2014</v>
      </c>
      <c r="X29" s="70">
        <v>28.809165599999989</v>
      </c>
      <c r="Y29" s="70">
        <v>28.809165599999989</v>
      </c>
      <c r="Z29" s="70">
        <v>28.809165599999986</v>
      </c>
      <c r="AB29" s="70" t="e">
        <f>AB28-AB67</f>
        <v>#REF!</v>
      </c>
      <c r="AC29" s="70" t="e">
        <f t="shared" si="0"/>
        <v>#REF!</v>
      </c>
      <c r="AD29" s="71" t="e">
        <f t="shared" si="1"/>
        <v>#REF!</v>
      </c>
      <c r="AF29" s="71" t="e">
        <f>AC29*AF67</f>
        <v>#REF!</v>
      </c>
      <c r="AG29" s="71" t="e">
        <f>AC29*AF69</f>
        <v>#REF!</v>
      </c>
      <c r="AH29" s="71">
        <v>0.54</v>
      </c>
      <c r="AI29" s="71" t="e">
        <f t="shared" si="2"/>
        <v>#REF!</v>
      </c>
    </row>
    <row r="30" spans="2:35" x14ac:dyDescent="0.25">
      <c r="B30" s="62"/>
      <c r="C30" s="63"/>
      <c r="D30" s="63"/>
      <c r="E30" s="63"/>
      <c r="F30" s="63"/>
      <c r="G30" s="63"/>
      <c r="H30" s="63"/>
      <c r="I30" s="63"/>
      <c r="J30" s="63"/>
      <c r="K30" s="63"/>
      <c r="L30" s="63"/>
      <c r="M30" s="63"/>
      <c r="N30" s="63"/>
      <c r="O30" s="63"/>
      <c r="P30" s="63"/>
      <c r="Q30" s="63"/>
      <c r="R30" s="63"/>
      <c r="S30" s="63"/>
      <c r="T30" s="64"/>
      <c r="V30" s="58">
        <v>2015</v>
      </c>
      <c r="X30" s="70">
        <v>28.756109999999989</v>
      </c>
      <c r="Y30" s="70">
        <v>28.756109999999989</v>
      </c>
      <c r="Z30" s="70">
        <v>28.756109999999989</v>
      </c>
      <c r="AB30" s="70" t="e">
        <f>AB29-AB67</f>
        <v>#REF!</v>
      </c>
      <c r="AC30" s="70" t="e">
        <f t="shared" si="0"/>
        <v>#REF!</v>
      </c>
      <c r="AD30" s="71" t="e">
        <f t="shared" si="1"/>
        <v>#REF!</v>
      </c>
      <c r="AF30" s="71" t="e">
        <f>AC30*AF67</f>
        <v>#REF!</v>
      </c>
      <c r="AG30" s="71" t="e">
        <f>AC30*AF69</f>
        <v>#REF!</v>
      </c>
      <c r="AH30" s="71">
        <v>0.54</v>
      </c>
      <c r="AI30" s="71" t="e">
        <f t="shared" si="2"/>
        <v>#REF!</v>
      </c>
    </row>
    <row r="31" spans="2:35" x14ac:dyDescent="0.25">
      <c r="B31" s="62"/>
      <c r="C31" s="63"/>
      <c r="D31" s="63"/>
      <c r="E31" s="63"/>
      <c r="F31" s="63"/>
      <c r="G31" s="63"/>
      <c r="H31" s="63"/>
      <c r="I31" s="63"/>
      <c r="J31" s="63"/>
      <c r="K31" s="63"/>
      <c r="L31" s="63"/>
      <c r="M31" s="63"/>
      <c r="N31" s="63"/>
      <c r="O31" s="63"/>
      <c r="P31" s="63"/>
      <c r="Q31" s="63"/>
      <c r="R31" s="63"/>
      <c r="S31" s="63"/>
      <c r="T31" s="64"/>
      <c r="V31" s="58">
        <v>2016</v>
      </c>
      <c r="X31" s="70">
        <v>28.703054399999989</v>
      </c>
      <c r="Y31" s="70">
        <v>28.703054399999989</v>
      </c>
      <c r="Z31" s="70">
        <v>28.703054399999989</v>
      </c>
      <c r="AB31" s="70" t="e">
        <f>AB30-AB67</f>
        <v>#REF!</v>
      </c>
      <c r="AC31" s="70" t="e">
        <f t="shared" si="0"/>
        <v>#REF!</v>
      </c>
      <c r="AD31" s="71" t="e">
        <f t="shared" si="1"/>
        <v>#REF!</v>
      </c>
      <c r="AF31" s="71" t="e">
        <f>AC31*AF67</f>
        <v>#REF!</v>
      </c>
      <c r="AG31" s="71" t="e">
        <f>AC31*AF69</f>
        <v>#REF!</v>
      </c>
      <c r="AH31" s="71">
        <v>0.54</v>
      </c>
      <c r="AI31" s="71" t="e">
        <f t="shared" si="2"/>
        <v>#REF!</v>
      </c>
    </row>
    <row r="32" spans="2:35" x14ac:dyDescent="0.25">
      <c r="B32" s="62"/>
      <c r="C32" s="63"/>
      <c r="D32" s="63"/>
      <c r="E32" s="63"/>
      <c r="F32" s="63"/>
      <c r="G32" s="63"/>
      <c r="H32" s="63"/>
      <c r="I32" s="63"/>
      <c r="J32" s="63"/>
      <c r="K32" s="63"/>
      <c r="L32" s="63"/>
      <c r="M32" s="63"/>
      <c r="N32" s="63"/>
      <c r="O32" s="63"/>
      <c r="P32" s="63"/>
      <c r="Q32" s="63"/>
      <c r="R32" s="63"/>
      <c r="S32" s="63"/>
      <c r="T32" s="64"/>
      <c r="V32" s="58">
        <v>2017</v>
      </c>
      <c r="X32" s="70">
        <v>28.65</v>
      </c>
      <c r="Y32" s="70">
        <v>28.65</v>
      </c>
      <c r="Z32" s="70">
        <v>28.65</v>
      </c>
      <c r="AB32" s="70" t="e">
        <f>AB31-AB67</f>
        <v>#REF!</v>
      </c>
      <c r="AC32" s="70" t="e">
        <f t="shared" si="0"/>
        <v>#REF!</v>
      </c>
      <c r="AD32" s="71" t="e">
        <f t="shared" si="1"/>
        <v>#REF!</v>
      </c>
      <c r="AF32" s="71" t="e">
        <f>AC32*AF67</f>
        <v>#REF!</v>
      </c>
      <c r="AG32" s="71" t="e">
        <f>AC32*AF69</f>
        <v>#REF!</v>
      </c>
      <c r="AH32" s="71">
        <v>0.54</v>
      </c>
      <c r="AI32" s="71" t="e">
        <f t="shared" si="2"/>
        <v>#REF!</v>
      </c>
    </row>
    <row r="33" spans="2:35" x14ac:dyDescent="0.25">
      <c r="B33" s="62"/>
      <c r="C33" s="63"/>
      <c r="D33" s="63"/>
      <c r="E33" s="63"/>
      <c r="F33" s="63"/>
      <c r="G33" s="63"/>
      <c r="H33" s="63"/>
      <c r="I33" s="63"/>
      <c r="J33" s="63"/>
      <c r="K33" s="63"/>
      <c r="L33" s="63"/>
      <c r="M33" s="63"/>
      <c r="N33" s="63"/>
      <c r="O33" s="63"/>
      <c r="P33" s="63"/>
      <c r="Q33" s="63"/>
      <c r="R33" s="63"/>
      <c r="S33" s="63"/>
      <c r="T33" s="64"/>
      <c r="V33" s="58">
        <v>2018</v>
      </c>
      <c r="X33" s="70">
        <v>28.596944399999998</v>
      </c>
      <c r="Y33" s="70">
        <v>28.596944399999998</v>
      </c>
      <c r="Z33" s="70">
        <v>28.596944399999995</v>
      </c>
      <c r="AB33" s="70" t="e">
        <f>'PO analyseblad'!#REF!</f>
        <v>#REF!</v>
      </c>
      <c r="AC33" s="70" t="e">
        <f t="shared" si="0"/>
        <v>#REF!</v>
      </c>
      <c r="AD33" s="71" t="e">
        <f t="shared" si="1"/>
        <v>#REF!</v>
      </c>
      <c r="AF33" s="71" t="e">
        <f>AC33*AF67</f>
        <v>#REF!</v>
      </c>
      <c r="AG33" s="71" t="e">
        <f>AC33*AF69</f>
        <v>#REF!</v>
      </c>
      <c r="AH33" s="71">
        <v>0.54</v>
      </c>
      <c r="AI33" s="71" t="e">
        <f t="shared" si="2"/>
        <v>#REF!</v>
      </c>
    </row>
    <row r="34" spans="2:35" x14ac:dyDescent="0.25">
      <c r="B34" s="62"/>
      <c r="C34" s="63"/>
      <c r="D34" s="63"/>
      <c r="E34" s="63"/>
      <c r="F34" s="63"/>
      <c r="G34" s="63"/>
      <c r="H34" s="63"/>
      <c r="I34" s="63"/>
      <c r="J34" s="63"/>
      <c r="K34" s="63"/>
      <c r="L34" s="63"/>
      <c r="M34" s="63"/>
      <c r="N34" s="63"/>
      <c r="O34" s="63"/>
      <c r="P34" s="63"/>
      <c r="Q34" s="63"/>
      <c r="R34" s="63"/>
      <c r="S34" s="63"/>
      <c r="T34" s="64"/>
      <c r="V34" s="58">
        <v>2019</v>
      </c>
      <c r="X34" s="70">
        <v>28.543888799999998</v>
      </c>
      <c r="Y34" s="70">
        <v>28.543888799999998</v>
      </c>
      <c r="Z34" s="70">
        <v>28.543888799999998</v>
      </c>
      <c r="AA34" s="58" t="s">
        <v>78</v>
      </c>
      <c r="AB34" s="70" t="e">
        <f>AB33-AB67</f>
        <v>#REF!</v>
      </c>
      <c r="AC34" s="70" t="e">
        <f t="shared" si="0"/>
        <v>#REF!</v>
      </c>
      <c r="AD34" s="71" t="e">
        <f t="shared" si="1"/>
        <v>#REF!</v>
      </c>
      <c r="AF34" s="71" t="e">
        <f>AC34*AF67</f>
        <v>#REF!</v>
      </c>
      <c r="AG34" s="71" t="e">
        <f>AC34*AF69</f>
        <v>#REF!</v>
      </c>
      <c r="AH34" s="71">
        <v>0.54</v>
      </c>
      <c r="AI34" s="71" t="e">
        <f t="shared" si="2"/>
        <v>#REF!</v>
      </c>
    </row>
    <row r="35" spans="2:35" x14ac:dyDescent="0.25">
      <c r="B35" s="62"/>
      <c r="C35" s="63"/>
      <c r="D35" s="63"/>
      <c r="E35" s="63"/>
      <c r="F35" s="63"/>
      <c r="G35" s="63"/>
      <c r="H35" s="63"/>
      <c r="I35" s="63"/>
      <c r="J35" s="63"/>
      <c r="K35" s="63"/>
      <c r="L35" s="63"/>
      <c r="M35" s="63"/>
      <c r="N35" s="63"/>
      <c r="O35" s="63"/>
      <c r="P35" s="63"/>
      <c r="Q35" s="63"/>
      <c r="R35" s="63"/>
      <c r="S35" s="63"/>
      <c r="T35" s="64"/>
      <c r="V35" s="58">
        <v>2020</v>
      </c>
      <c r="X35" s="70">
        <v>28.490833199999997</v>
      </c>
      <c r="Y35" s="70">
        <v>28.490833199999997</v>
      </c>
      <c r="Z35" s="70">
        <v>28.490833199999997</v>
      </c>
      <c r="AB35" s="70" t="e">
        <f>AB34-AB67</f>
        <v>#REF!</v>
      </c>
      <c r="AC35" s="70" t="e">
        <f t="shared" si="0"/>
        <v>#REF!</v>
      </c>
      <c r="AD35" s="71" t="e">
        <f t="shared" si="1"/>
        <v>#REF!</v>
      </c>
      <c r="AF35" s="71" t="e">
        <f>AC35*AF67</f>
        <v>#REF!</v>
      </c>
      <c r="AG35" s="71" t="e">
        <f>AC35*AF69</f>
        <v>#REF!</v>
      </c>
      <c r="AH35" s="71">
        <v>0.54</v>
      </c>
      <c r="AI35" s="71" t="e">
        <f t="shared" si="2"/>
        <v>#REF!</v>
      </c>
    </row>
    <row r="36" spans="2:35" x14ac:dyDescent="0.25">
      <c r="B36" s="62"/>
      <c r="C36" s="63"/>
      <c r="D36" s="63"/>
      <c r="E36" s="63"/>
      <c r="F36" s="63"/>
      <c r="G36" s="63"/>
      <c r="H36" s="63"/>
      <c r="I36" s="63"/>
      <c r="J36" s="63"/>
      <c r="K36" s="63"/>
      <c r="L36" s="63"/>
      <c r="M36" s="63"/>
      <c r="N36" s="63"/>
      <c r="O36" s="63"/>
      <c r="P36" s="63"/>
      <c r="Q36" s="63"/>
      <c r="R36" s="63"/>
      <c r="S36" s="63"/>
      <c r="T36" s="64"/>
      <c r="V36" s="58">
        <v>2021</v>
      </c>
      <c r="X36" s="70">
        <v>27.175957399999998</v>
      </c>
      <c r="Y36" s="70">
        <v>28.432777599999998</v>
      </c>
      <c r="Z36" s="70">
        <v>28.109283672855998</v>
      </c>
      <c r="AB36" s="70" t="e">
        <f>AB35-AB69</f>
        <v>#REF!</v>
      </c>
      <c r="AC36" s="70" t="e">
        <f>AC35-AB67</f>
        <v>#REF!</v>
      </c>
      <c r="AD36" s="71" t="e">
        <f t="shared" si="1"/>
        <v>#REF!</v>
      </c>
      <c r="AF36" s="71" t="e">
        <f>AC36*AF67</f>
        <v>#REF!</v>
      </c>
      <c r="AG36" s="71" t="e">
        <f>AC36*AF69</f>
        <v>#REF!</v>
      </c>
      <c r="AH36" s="71">
        <f>AH35-AH67</f>
        <v>0.49500000000000005</v>
      </c>
      <c r="AI36" s="71" t="e">
        <f t="shared" si="2"/>
        <v>#REF!</v>
      </c>
    </row>
    <row r="37" spans="2:35" x14ac:dyDescent="0.25">
      <c r="B37" s="62"/>
      <c r="C37" s="63"/>
      <c r="D37" s="63"/>
      <c r="E37" s="63"/>
      <c r="F37" s="63"/>
      <c r="G37" s="63"/>
      <c r="H37" s="63"/>
      <c r="I37" s="63"/>
      <c r="J37" s="63"/>
      <c r="K37" s="63"/>
      <c r="L37" s="63"/>
      <c r="M37" s="63"/>
      <c r="N37" s="63"/>
      <c r="O37" s="63"/>
      <c r="P37" s="63"/>
      <c r="Q37" s="63"/>
      <c r="R37" s="63"/>
      <c r="S37" s="63"/>
      <c r="T37" s="64"/>
      <c r="V37" s="58">
        <v>2022</v>
      </c>
      <c r="X37" s="70">
        <v>25.861081599999999</v>
      </c>
      <c r="Y37" s="70">
        <v>28.374721999999998</v>
      </c>
      <c r="Z37" s="70">
        <v>27.729055200889995</v>
      </c>
      <c r="AB37" s="70" t="e">
        <f>AB36-AB69</f>
        <v>#REF!</v>
      </c>
      <c r="AC37" s="70" t="e">
        <f>AC36-AB67</f>
        <v>#REF!</v>
      </c>
      <c r="AD37" s="71" t="e">
        <f t="shared" si="1"/>
        <v>#REF!</v>
      </c>
      <c r="AF37" s="71" t="e">
        <f>AC37*AF67</f>
        <v>#REF!</v>
      </c>
      <c r="AG37" s="71" t="e">
        <f>AC37*AF69</f>
        <v>#REF!</v>
      </c>
      <c r="AH37" s="71">
        <f>AH36-AH67</f>
        <v>0.45000000000000007</v>
      </c>
      <c r="AI37" s="71" t="e">
        <f t="shared" si="2"/>
        <v>#REF!</v>
      </c>
    </row>
    <row r="38" spans="2:35" x14ac:dyDescent="0.25">
      <c r="B38" s="62"/>
      <c r="C38" s="63"/>
      <c r="D38" s="63"/>
      <c r="E38" s="63"/>
      <c r="F38" s="63"/>
      <c r="G38" s="63"/>
      <c r="H38" s="63"/>
      <c r="I38" s="63"/>
      <c r="J38" s="63"/>
      <c r="K38" s="63"/>
      <c r="L38" s="63"/>
      <c r="M38" s="63"/>
      <c r="N38" s="63"/>
      <c r="O38" s="63"/>
      <c r="P38" s="63"/>
      <c r="Q38" s="63"/>
      <c r="R38" s="63"/>
      <c r="S38" s="63"/>
      <c r="T38" s="64"/>
      <c r="V38" s="58">
        <v>2023</v>
      </c>
      <c r="X38" s="70">
        <v>24.546205799999999</v>
      </c>
      <c r="Y38" s="70">
        <v>28.316666399999999</v>
      </c>
      <c r="Z38" s="70">
        <v>27.350147784101999</v>
      </c>
      <c r="AB38" s="70" t="e">
        <f>AB37-AB69</f>
        <v>#REF!</v>
      </c>
      <c r="AC38" s="70" t="e">
        <f>AC37-AB67</f>
        <v>#REF!</v>
      </c>
      <c r="AD38" s="71" t="e">
        <f t="shared" si="1"/>
        <v>#REF!</v>
      </c>
      <c r="AF38" s="71" t="e">
        <f>AC38*AF67</f>
        <v>#REF!</v>
      </c>
      <c r="AG38" s="71" t="e">
        <f>AC38*AF69</f>
        <v>#REF!</v>
      </c>
      <c r="AH38" s="71">
        <f>AH37-AH67</f>
        <v>0.40500000000000008</v>
      </c>
      <c r="AI38" s="71" t="e">
        <f t="shared" si="2"/>
        <v>#REF!</v>
      </c>
    </row>
    <row r="39" spans="2:35" x14ac:dyDescent="0.25">
      <c r="B39" s="62"/>
      <c r="C39" s="63"/>
      <c r="D39" s="63"/>
      <c r="E39" s="63"/>
      <c r="F39" s="63"/>
      <c r="G39" s="63"/>
      <c r="H39" s="63"/>
      <c r="I39" s="63"/>
      <c r="J39" s="63"/>
      <c r="K39" s="63"/>
      <c r="L39" s="63"/>
      <c r="M39" s="63"/>
      <c r="N39" s="63"/>
      <c r="O39" s="63"/>
      <c r="P39" s="63"/>
      <c r="Q39" s="63"/>
      <c r="R39" s="63"/>
      <c r="S39" s="63"/>
      <c r="T39" s="64"/>
      <c r="V39" s="58">
        <v>2024</v>
      </c>
      <c r="X39" s="70">
        <v>23.23133</v>
      </c>
      <c r="Y39" s="70">
        <v>28.2586108</v>
      </c>
      <c r="Z39" s="70">
        <v>26.972561422491999</v>
      </c>
      <c r="AB39" s="70" t="e">
        <f>AB38-AB69</f>
        <v>#REF!</v>
      </c>
      <c r="AC39" s="70" t="e">
        <f>AC38-AB67</f>
        <v>#REF!</v>
      </c>
      <c r="AD39" s="71" t="e">
        <f t="shared" si="1"/>
        <v>#REF!</v>
      </c>
      <c r="AF39" s="71" t="e">
        <f>AC39*AF67</f>
        <v>#REF!</v>
      </c>
      <c r="AG39" s="71" t="e">
        <f>AC39*AF69</f>
        <v>#REF!</v>
      </c>
      <c r="AH39" s="71">
        <f>AH38-AH67</f>
        <v>0.3600000000000001</v>
      </c>
      <c r="AI39" s="71" t="e">
        <f t="shared" si="2"/>
        <v>#REF!</v>
      </c>
    </row>
    <row r="40" spans="2:35" x14ac:dyDescent="0.25">
      <c r="B40" s="62"/>
      <c r="C40" s="63"/>
      <c r="D40" s="63"/>
      <c r="E40" s="63"/>
      <c r="F40" s="63"/>
      <c r="G40" s="63"/>
      <c r="H40" s="63"/>
      <c r="I40" s="63"/>
      <c r="J40" s="63"/>
      <c r="K40" s="63"/>
      <c r="L40" s="63"/>
      <c r="M40" s="63"/>
      <c r="N40" s="63"/>
      <c r="O40" s="63"/>
      <c r="P40" s="63"/>
      <c r="Q40" s="63"/>
      <c r="R40" s="63"/>
      <c r="S40" s="63"/>
      <c r="T40" s="64"/>
      <c r="V40" s="58">
        <v>2025</v>
      </c>
      <c r="X40" s="70">
        <v>21.9164542</v>
      </c>
      <c r="Y40" s="70">
        <v>28.2005552</v>
      </c>
      <c r="Z40" s="70">
        <v>26.59629611606</v>
      </c>
      <c r="AB40" s="70" t="e">
        <f>AB39-AB69</f>
        <v>#REF!</v>
      </c>
      <c r="AC40" s="70" t="e">
        <f>AC39-AB67</f>
        <v>#REF!</v>
      </c>
      <c r="AD40" s="71" t="e">
        <f t="shared" si="1"/>
        <v>#REF!</v>
      </c>
      <c r="AF40" s="71" t="e">
        <f>AC40*AF67</f>
        <v>#REF!</v>
      </c>
      <c r="AG40" s="71" t="e">
        <f>AC40*AF69</f>
        <v>#REF!</v>
      </c>
      <c r="AH40" s="71">
        <f>AH39-AH67</f>
        <v>0.31500000000000011</v>
      </c>
      <c r="AI40" s="71" t="e">
        <f t="shared" si="2"/>
        <v>#REF!</v>
      </c>
    </row>
    <row r="41" spans="2:35" x14ac:dyDescent="0.25">
      <c r="B41" s="62"/>
      <c r="C41" s="63"/>
      <c r="D41" s="63"/>
      <c r="E41" s="63"/>
      <c r="F41" s="63"/>
      <c r="G41" s="63"/>
      <c r="H41" s="63"/>
      <c r="I41" s="63"/>
      <c r="J41" s="63"/>
      <c r="K41" s="63"/>
      <c r="L41" s="63"/>
      <c r="M41" s="63"/>
      <c r="N41" s="63"/>
      <c r="O41" s="63"/>
      <c r="P41" s="63"/>
      <c r="Q41" s="63"/>
      <c r="R41" s="63"/>
      <c r="S41" s="63"/>
      <c r="T41" s="64"/>
      <c r="V41" s="58">
        <v>2026</v>
      </c>
      <c r="X41" s="70">
        <v>20.601578400000001</v>
      </c>
      <c r="Y41" s="70">
        <v>28.142499600000001</v>
      </c>
      <c r="Z41" s="70">
        <v>26.221351864806</v>
      </c>
      <c r="AB41" s="70" t="e">
        <f>AB40-AB69</f>
        <v>#REF!</v>
      </c>
      <c r="AC41" s="70" t="e">
        <f>AC40-AB67</f>
        <v>#REF!</v>
      </c>
      <c r="AD41" s="71" t="e">
        <f t="shared" si="1"/>
        <v>#REF!</v>
      </c>
      <c r="AF41" s="71" t="e">
        <f>AC41*AF67</f>
        <v>#REF!</v>
      </c>
      <c r="AG41" s="71" t="e">
        <f>AC41*AF69</f>
        <v>#REF!</v>
      </c>
      <c r="AH41" s="71">
        <f>AH40-AH67</f>
        <v>0.27000000000000013</v>
      </c>
      <c r="AI41" s="71" t="e">
        <f t="shared" si="2"/>
        <v>#REF!</v>
      </c>
    </row>
    <row r="42" spans="2:35" x14ac:dyDescent="0.25">
      <c r="B42" s="62"/>
      <c r="C42" s="63"/>
      <c r="D42" s="63"/>
      <c r="E42" s="63"/>
      <c r="F42" s="63"/>
      <c r="G42" s="63"/>
      <c r="H42" s="63"/>
      <c r="I42" s="63"/>
      <c r="J42" s="63"/>
      <c r="K42" s="63"/>
      <c r="L42" s="63"/>
      <c r="M42" s="63"/>
      <c r="N42" s="63"/>
      <c r="O42" s="63"/>
      <c r="P42" s="63"/>
      <c r="Q42" s="63"/>
      <c r="R42" s="63"/>
      <c r="S42" s="63"/>
      <c r="T42" s="64"/>
      <c r="V42" s="58">
        <v>2027</v>
      </c>
      <c r="X42" s="70">
        <v>19.286702600000002</v>
      </c>
      <c r="Y42" s="70">
        <v>28.084444000000001</v>
      </c>
      <c r="Z42" s="70">
        <v>25.847728668730003</v>
      </c>
      <c r="AB42" s="70" t="e">
        <f>AB41-AB69</f>
        <v>#REF!</v>
      </c>
      <c r="AC42" s="70" t="e">
        <f>AC41-AB67</f>
        <v>#REF!</v>
      </c>
      <c r="AD42" s="71" t="e">
        <f t="shared" si="1"/>
        <v>#REF!</v>
      </c>
      <c r="AF42" s="71" t="e">
        <f>AC42*AF67</f>
        <v>#REF!</v>
      </c>
      <c r="AG42" s="71" t="e">
        <f>AC42*AF69</f>
        <v>#REF!</v>
      </c>
      <c r="AH42" s="71">
        <f>AH41-AH67</f>
        <v>0.22500000000000012</v>
      </c>
      <c r="AI42" s="71" t="e">
        <f t="shared" si="2"/>
        <v>#REF!</v>
      </c>
    </row>
    <row r="43" spans="2:35" x14ac:dyDescent="0.25">
      <c r="B43" s="62"/>
      <c r="C43" s="63"/>
      <c r="D43" s="63"/>
      <c r="E43" s="63"/>
      <c r="F43" s="63"/>
      <c r="G43" s="63"/>
      <c r="H43" s="63"/>
      <c r="I43" s="63"/>
      <c r="J43" s="63"/>
      <c r="K43" s="63"/>
      <c r="L43" s="63"/>
      <c r="M43" s="63"/>
      <c r="N43" s="63"/>
      <c r="O43" s="63"/>
      <c r="P43" s="63"/>
      <c r="Q43" s="63"/>
      <c r="R43" s="63"/>
      <c r="S43" s="63"/>
      <c r="T43" s="64"/>
      <c r="V43" s="58">
        <v>2028</v>
      </c>
      <c r="X43" s="70">
        <v>17.971826800000002</v>
      </c>
      <c r="Y43" s="70">
        <v>28.026388400000002</v>
      </c>
      <c r="Z43" s="70">
        <v>25.475426527832003</v>
      </c>
      <c r="AB43" s="70" t="e">
        <f>AB42-AB69</f>
        <v>#REF!</v>
      </c>
      <c r="AC43" s="70" t="e">
        <f>AC42-AB67</f>
        <v>#REF!</v>
      </c>
      <c r="AD43" s="71" t="e">
        <f t="shared" si="1"/>
        <v>#REF!</v>
      </c>
      <c r="AF43" s="71" t="e">
        <f>AC43*AF67</f>
        <v>#REF!</v>
      </c>
      <c r="AG43" s="71" t="e">
        <f>AC43*AF69</f>
        <v>#REF!</v>
      </c>
      <c r="AH43" s="71">
        <f>AH42-AH67</f>
        <v>0.1800000000000001</v>
      </c>
      <c r="AI43" s="71" t="e">
        <f t="shared" si="2"/>
        <v>#REF!</v>
      </c>
    </row>
    <row r="44" spans="2:35" x14ac:dyDescent="0.25">
      <c r="B44" s="62"/>
      <c r="C44" s="74"/>
      <c r="D44" s="74"/>
      <c r="E44" s="74"/>
      <c r="F44" s="74"/>
      <c r="G44" s="74"/>
      <c r="H44" s="74"/>
      <c r="I44" s="74"/>
      <c r="J44" s="74"/>
      <c r="K44" s="74"/>
      <c r="L44" s="74"/>
      <c r="M44" s="74"/>
      <c r="N44" s="74"/>
      <c r="O44" s="74"/>
      <c r="P44" s="74"/>
      <c r="Q44" s="74"/>
      <c r="R44" s="74"/>
      <c r="S44" s="74"/>
      <c r="T44" s="64"/>
      <c r="V44" s="58">
        <v>2029</v>
      </c>
      <c r="X44" s="70">
        <v>16.656951000000003</v>
      </c>
      <c r="Y44" s="70">
        <v>27.968332800000002</v>
      </c>
      <c r="Z44" s="70">
        <v>25.104445442112002</v>
      </c>
      <c r="AB44" s="70" t="e">
        <f>AB43-AB69</f>
        <v>#REF!</v>
      </c>
      <c r="AC44" s="70" t="e">
        <f>AC43-AB67</f>
        <v>#REF!</v>
      </c>
      <c r="AD44" s="71" t="e">
        <f t="shared" si="1"/>
        <v>#REF!</v>
      </c>
      <c r="AF44" s="71" t="e">
        <f>AC44*AF67</f>
        <v>#REF!</v>
      </c>
      <c r="AG44" s="71" t="e">
        <f>AC44*AF69</f>
        <v>#REF!</v>
      </c>
      <c r="AH44" s="71">
        <f>AH43-AH67</f>
        <v>0.13500000000000009</v>
      </c>
      <c r="AI44" s="71" t="e">
        <f t="shared" si="2"/>
        <v>#REF!</v>
      </c>
    </row>
    <row r="45" spans="2:35" x14ac:dyDescent="0.25">
      <c r="B45" s="62"/>
      <c r="C45" s="345" t="s">
        <v>111</v>
      </c>
      <c r="D45" s="346"/>
      <c r="E45" s="346"/>
      <c r="F45" s="346"/>
      <c r="G45" s="346"/>
      <c r="H45" s="346"/>
      <c r="I45" s="346"/>
      <c r="J45" s="346"/>
      <c r="K45" s="346"/>
      <c r="L45" s="346"/>
      <c r="M45" s="346"/>
      <c r="N45" s="346"/>
      <c r="O45" s="346"/>
      <c r="P45" s="346"/>
      <c r="Q45" s="346"/>
      <c r="R45" s="346"/>
      <c r="S45" s="346"/>
      <c r="T45" s="64"/>
      <c r="V45" s="58">
        <v>2030</v>
      </c>
      <c r="X45" s="70">
        <v>15.342074999999999</v>
      </c>
      <c r="Y45" s="70">
        <v>27.910277200000003</v>
      </c>
      <c r="Z45" s="70">
        <v>24.734785411570002</v>
      </c>
      <c r="AB45" s="70" t="e">
        <f>AB5*0.51</f>
        <v>#REF!</v>
      </c>
      <c r="AC45" s="70" t="e">
        <f>AC44-AB67</f>
        <v>#REF!</v>
      </c>
      <c r="AD45" s="71" t="e">
        <f t="shared" si="1"/>
        <v>#REF!</v>
      </c>
      <c r="AF45" s="71" t="e">
        <f>AC45*AF67</f>
        <v>#REF!</v>
      </c>
      <c r="AG45" s="71" t="e">
        <f>AC45*AF69</f>
        <v>#REF!</v>
      </c>
      <c r="AH45" s="71">
        <v>0.09</v>
      </c>
      <c r="AI45" s="71" t="e">
        <f t="shared" si="2"/>
        <v>#REF!</v>
      </c>
    </row>
    <row r="46" spans="2:35" x14ac:dyDescent="0.25">
      <c r="B46" s="62"/>
      <c r="C46" s="346"/>
      <c r="D46" s="346"/>
      <c r="E46" s="346"/>
      <c r="F46" s="346"/>
      <c r="G46" s="346"/>
      <c r="H46" s="346"/>
      <c r="I46" s="346"/>
      <c r="J46" s="346"/>
      <c r="K46" s="346"/>
      <c r="L46" s="346"/>
      <c r="M46" s="346"/>
      <c r="N46" s="346"/>
      <c r="O46" s="346"/>
      <c r="P46" s="346"/>
      <c r="Q46" s="346"/>
      <c r="R46" s="346"/>
      <c r="S46" s="346"/>
      <c r="T46" s="64"/>
      <c r="V46" s="58">
        <v>2031</v>
      </c>
      <c r="X46" s="70">
        <v>14.6501775</v>
      </c>
      <c r="Y46" s="70">
        <v>27.852221600000004</v>
      </c>
      <c r="Z46" s="70">
        <v>24.683335087460001</v>
      </c>
      <c r="AB46" s="70" t="e">
        <f>AB45-AB71</f>
        <v>#REF!</v>
      </c>
      <c r="AC46" s="70" t="e">
        <f>AC45-AB67</f>
        <v>#REF!</v>
      </c>
      <c r="AD46" s="71" t="e">
        <f t="shared" si="1"/>
        <v>#REF!</v>
      </c>
      <c r="AF46" s="71" t="e">
        <f>AC46*AF67</f>
        <v>#REF!</v>
      </c>
      <c r="AG46" s="71" t="e">
        <f>AC46*AF69</f>
        <v>#REF!</v>
      </c>
      <c r="AH46" s="71">
        <v>0.09</v>
      </c>
      <c r="AI46" s="71" t="e">
        <f t="shared" si="2"/>
        <v>#REF!</v>
      </c>
    </row>
    <row r="47" spans="2:35" x14ac:dyDescent="0.25">
      <c r="B47" s="62"/>
      <c r="C47" s="346"/>
      <c r="D47" s="346"/>
      <c r="E47" s="346"/>
      <c r="F47" s="346"/>
      <c r="G47" s="346"/>
      <c r="H47" s="346"/>
      <c r="I47" s="346"/>
      <c r="J47" s="346"/>
      <c r="K47" s="346"/>
      <c r="L47" s="346"/>
      <c r="M47" s="346"/>
      <c r="N47" s="346"/>
      <c r="O47" s="346"/>
      <c r="P47" s="346"/>
      <c r="Q47" s="346"/>
      <c r="R47" s="346"/>
      <c r="S47" s="346"/>
      <c r="T47" s="64"/>
      <c r="V47" s="58">
        <v>2032</v>
      </c>
      <c r="X47" s="70">
        <v>13.95828</v>
      </c>
      <c r="Y47" s="70">
        <v>27.794166000000004</v>
      </c>
      <c r="Z47" s="70">
        <v>24.631884763350005</v>
      </c>
      <c r="AB47" s="70" t="e">
        <f>AB46-AB71</f>
        <v>#REF!</v>
      </c>
      <c r="AC47" s="70" t="e">
        <f>AC46-AB67</f>
        <v>#REF!</v>
      </c>
      <c r="AD47" s="71" t="e">
        <f t="shared" si="1"/>
        <v>#REF!</v>
      </c>
      <c r="AF47" s="71" t="e">
        <f>AC47*AF67</f>
        <v>#REF!</v>
      </c>
      <c r="AG47" s="71" t="e">
        <f>AC47*AF69</f>
        <v>#REF!</v>
      </c>
      <c r="AH47" s="71">
        <v>0.09</v>
      </c>
      <c r="AI47" s="71" t="e">
        <f t="shared" si="2"/>
        <v>#REF!</v>
      </c>
    </row>
    <row r="48" spans="2:35" ht="13.8" thickBot="1" x14ac:dyDescent="0.3">
      <c r="B48" s="72"/>
      <c r="C48" s="75"/>
      <c r="D48" s="75"/>
      <c r="E48" s="75"/>
      <c r="F48" s="75"/>
      <c r="G48" s="75"/>
      <c r="H48" s="75"/>
      <c r="I48" s="75"/>
      <c r="J48" s="75"/>
      <c r="K48" s="75"/>
      <c r="L48" s="75"/>
      <c r="M48" s="75"/>
      <c r="N48" s="75"/>
      <c r="O48" s="75"/>
      <c r="P48" s="75"/>
      <c r="Q48" s="75"/>
      <c r="R48" s="75"/>
      <c r="S48" s="75"/>
      <c r="T48" s="73"/>
      <c r="V48" s="58">
        <v>2033</v>
      </c>
      <c r="X48" s="70">
        <v>13.266382500000001</v>
      </c>
      <c r="Y48" s="70">
        <v>27.736110400000005</v>
      </c>
      <c r="Z48" s="70">
        <v>24.580434439240005</v>
      </c>
      <c r="AB48" s="70" t="e">
        <f>AB47-AB71</f>
        <v>#REF!</v>
      </c>
      <c r="AC48" s="70" t="e">
        <f>AC47-AB67</f>
        <v>#REF!</v>
      </c>
      <c r="AD48" s="71" t="e">
        <f t="shared" si="1"/>
        <v>#REF!</v>
      </c>
      <c r="AF48" s="71" t="e">
        <f>AC48*AF67</f>
        <v>#REF!</v>
      </c>
      <c r="AG48" s="71" t="e">
        <f>AC48*AF69</f>
        <v>#REF!</v>
      </c>
      <c r="AH48" s="71">
        <v>0.09</v>
      </c>
      <c r="AI48" s="71" t="e">
        <f t="shared" si="2"/>
        <v>#REF!</v>
      </c>
    </row>
    <row r="49" spans="22:35" x14ac:dyDescent="0.25">
      <c r="V49" s="58">
        <v>2034</v>
      </c>
      <c r="X49" s="70">
        <v>12.574485000000001</v>
      </c>
      <c r="Y49" s="70">
        <v>27.678054800000005</v>
      </c>
      <c r="Z49" s="70">
        <v>24.528984115130005</v>
      </c>
      <c r="AB49" s="70" t="e">
        <f>AB48-AB71</f>
        <v>#REF!</v>
      </c>
      <c r="AC49" s="70" t="e">
        <f>AC48-AB67</f>
        <v>#REF!</v>
      </c>
      <c r="AD49" s="71" t="e">
        <f t="shared" si="1"/>
        <v>#REF!</v>
      </c>
      <c r="AF49" s="71" t="e">
        <f>AC49*AF67</f>
        <v>#REF!</v>
      </c>
      <c r="AG49" s="71" t="e">
        <f>AC49*AF69</f>
        <v>#REF!</v>
      </c>
      <c r="AH49" s="71">
        <v>0.09</v>
      </c>
      <c r="AI49" s="71" t="e">
        <f t="shared" si="2"/>
        <v>#REF!</v>
      </c>
    </row>
    <row r="50" spans="22:35" x14ac:dyDescent="0.25">
      <c r="V50" s="58">
        <v>2035</v>
      </c>
      <c r="X50" s="70">
        <v>11.882587500000001</v>
      </c>
      <c r="Y50" s="70">
        <v>27.619999200000006</v>
      </c>
      <c r="Z50" s="70">
        <v>24.477533791020004</v>
      </c>
      <c r="AB50" s="70" t="e">
        <f>AB49-AB71</f>
        <v>#REF!</v>
      </c>
      <c r="AC50" s="70" t="e">
        <f>AC49-AB67</f>
        <v>#REF!</v>
      </c>
      <c r="AD50" s="71" t="e">
        <f t="shared" si="1"/>
        <v>#REF!</v>
      </c>
      <c r="AF50" s="71" t="e">
        <f>AC50*AF67</f>
        <v>#REF!</v>
      </c>
      <c r="AG50" s="71" t="e">
        <f>AC50*AF69</f>
        <v>#REF!</v>
      </c>
      <c r="AH50" s="71">
        <v>0.09</v>
      </c>
      <c r="AI50" s="71" t="e">
        <f t="shared" si="2"/>
        <v>#REF!</v>
      </c>
    </row>
    <row r="51" spans="22:35" x14ac:dyDescent="0.25">
      <c r="V51" s="58">
        <v>2036</v>
      </c>
      <c r="X51" s="70">
        <v>11.190690000000002</v>
      </c>
      <c r="Y51" s="70">
        <v>27.561943600000006</v>
      </c>
      <c r="Z51" s="70">
        <v>24.426083466910008</v>
      </c>
      <c r="AB51" s="70" t="e">
        <f>AB50-AB71</f>
        <v>#REF!</v>
      </c>
      <c r="AC51" s="70" t="e">
        <f>AC50-AB67</f>
        <v>#REF!</v>
      </c>
      <c r="AD51" s="71" t="e">
        <f t="shared" si="1"/>
        <v>#REF!</v>
      </c>
      <c r="AF51" s="71" t="e">
        <f>AC51*AF67</f>
        <v>#REF!</v>
      </c>
      <c r="AG51" s="71" t="e">
        <f>AC51*AF69</f>
        <v>#REF!</v>
      </c>
      <c r="AH51" s="71">
        <v>0.09</v>
      </c>
      <c r="AI51" s="71" t="e">
        <f t="shared" si="2"/>
        <v>#REF!</v>
      </c>
    </row>
    <row r="52" spans="22:35" x14ac:dyDescent="0.25">
      <c r="V52" s="58">
        <v>2037</v>
      </c>
      <c r="X52" s="70">
        <v>10.498792500000002</v>
      </c>
      <c r="Y52" s="70">
        <v>27.503888000000007</v>
      </c>
      <c r="Z52" s="70">
        <v>24.374633142800004</v>
      </c>
      <c r="AB52" s="70" t="e">
        <f>AB51-AB71</f>
        <v>#REF!</v>
      </c>
      <c r="AC52" s="70" t="e">
        <f>AC51-AB67</f>
        <v>#REF!</v>
      </c>
      <c r="AD52" s="71" t="e">
        <f t="shared" si="1"/>
        <v>#REF!</v>
      </c>
      <c r="AF52" s="71" t="e">
        <f>AC52*AF67</f>
        <v>#REF!</v>
      </c>
      <c r="AG52" s="71" t="e">
        <f>AC52*AF69</f>
        <v>#REF!</v>
      </c>
      <c r="AH52" s="71">
        <v>0.09</v>
      </c>
      <c r="AI52" s="71" t="e">
        <f t="shared" si="2"/>
        <v>#REF!</v>
      </c>
    </row>
    <row r="53" spans="22:35" x14ac:dyDescent="0.25">
      <c r="V53" s="58">
        <v>2038</v>
      </c>
      <c r="X53" s="70">
        <v>9.8068950000000026</v>
      </c>
      <c r="Y53" s="70">
        <v>27.445832400000008</v>
      </c>
      <c r="Z53" s="70">
        <v>24.323182818690004</v>
      </c>
      <c r="AB53" s="70" t="e">
        <f>AB52-AB71</f>
        <v>#REF!</v>
      </c>
      <c r="AC53" s="70" t="e">
        <f>AC52-AB67</f>
        <v>#REF!</v>
      </c>
      <c r="AD53" s="71" t="e">
        <f t="shared" si="1"/>
        <v>#REF!</v>
      </c>
      <c r="AF53" s="71" t="e">
        <f>AC53*AF67</f>
        <v>#REF!</v>
      </c>
      <c r="AG53" s="71" t="e">
        <f>AC53*AF69</f>
        <v>#REF!</v>
      </c>
      <c r="AH53" s="71">
        <v>0.09</v>
      </c>
      <c r="AI53" s="71" t="e">
        <f t="shared" si="2"/>
        <v>#REF!</v>
      </c>
    </row>
    <row r="54" spans="22:35" x14ac:dyDescent="0.25">
      <c r="V54" s="58">
        <v>2039</v>
      </c>
      <c r="X54" s="70">
        <v>9.114997500000003</v>
      </c>
      <c r="Y54" s="70">
        <v>27.387776800000008</v>
      </c>
      <c r="Z54" s="70">
        <v>24.271732494580004</v>
      </c>
      <c r="AB54" s="70" t="e">
        <f>AB53-AB71</f>
        <v>#REF!</v>
      </c>
      <c r="AC54" s="70" t="e">
        <f>AC53-AB67</f>
        <v>#REF!</v>
      </c>
      <c r="AD54" s="71" t="e">
        <f t="shared" si="1"/>
        <v>#REF!</v>
      </c>
      <c r="AF54" s="71" t="e">
        <f>AC54*AF67</f>
        <v>#REF!</v>
      </c>
      <c r="AG54" s="71" t="e">
        <f>AC54*AF69</f>
        <v>#REF!</v>
      </c>
      <c r="AH54" s="71">
        <v>0.09</v>
      </c>
      <c r="AI54" s="71" t="e">
        <f t="shared" si="2"/>
        <v>#REF!</v>
      </c>
    </row>
    <row r="55" spans="22:35" x14ac:dyDescent="0.25">
      <c r="V55" s="58">
        <v>2040</v>
      </c>
      <c r="X55" s="70">
        <v>8.4231000000000034</v>
      </c>
      <c r="Y55" s="70">
        <v>27.329721200000009</v>
      </c>
      <c r="Z55" s="70">
        <v>24.220282170470007</v>
      </c>
      <c r="AB55" s="70" t="e">
        <f>AB54-AB71</f>
        <v>#REF!</v>
      </c>
      <c r="AC55" s="70" t="e">
        <f>AC54-AB67</f>
        <v>#REF!</v>
      </c>
      <c r="AD55" s="71" t="e">
        <f t="shared" si="1"/>
        <v>#REF!</v>
      </c>
      <c r="AF55" s="71" t="e">
        <f>AC55*AF67</f>
        <v>#REF!</v>
      </c>
      <c r="AG55" s="71" t="e">
        <f>AC55*AF69</f>
        <v>#REF!</v>
      </c>
      <c r="AH55" s="71">
        <v>0.09</v>
      </c>
      <c r="AI55" s="71" t="e">
        <f t="shared" si="2"/>
        <v>#REF!</v>
      </c>
    </row>
    <row r="56" spans="22:35" x14ac:dyDescent="0.25">
      <c r="V56" s="58">
        <v>2041</v>
      </c>
      <c r="X56" s="70">
        <v>7.7312025000000038</v>
      </c>
      <c r="Y56" s="70">
        <v>27.271665600000009</v>
      </c>
      <c r="Z56" s="70">
        <v>24.168831846360007</v>
      </c>
      <c r="AB56" s="70" t="e">
        <f>AB55-AB71</f>
        <v>#REF!</v>
      </c>
      <c r="AC56" s="70" t="e">
        <f>AC55-AB67</f>
        <v>#REF!</v>
      </c>
      <c r="AD56" s="71" t="e">
        <f t="shared" si="1"/>
        <v>#REF!</v>
      </c>
      <c r="AF56" s="71" t="e">
        <f>AC56*AF67</f>
        <v>#REF!</v>
      </c>
      <c r="AG56" s="71" t="e">
        <f>AC56*AF69</f>
        <v>#REF!</v>
      </c>
      <c r="AH56" s="71">
        <v>0.09</v>
      </c>
      <c r="AI56" s="71" t="e">
        <f t="shared" si="2"/>
        <v>#REF!</v>
      </c>
    </row>
    <row r="57" spans="22:35" x14ac:dyDescent="0.25">
      <c r="V57" s="58">
        <v>2042</v>
      </c>
      <c r="X57" s="70">
        <v>7.0393050000000041</v>
      </c>
      <c r="Y57" s="70">
        <v>27.21361000000001</v>
      </c>
      <c r="Z57" s="70">
        <v>24.117381522250007</v>
      </c>
      <c r="AB57" s="70" t="e">
        <f>AB56-AB71</f>
        <v>#REF!</v>
      </c>
      <c r="AC57" s="70" t="e">
        <f>AC56-AB67</f>
        <v>#REF!</v>
      </c>
      <c r="AD57" s="71" t="e">
        <f t="shared" si="1"/>
        <v>#REF!</v>
      </c>
      <c r="AF57" s="71" t="e">
        <f>AC57*AF67</f>
        <v>#REF!</v>
      </c>
      <c r="AG57" s="71" t="e">
        <f>AC57*AF69</f>
        <v>#REF!</v>
      </c>
      <c r="AH57" s="71">
        <v>0.09</v>
      </c>
      <c r="AI57" s="71" t="e">
        <f t="shared" si="2"/>
        <v>#REF!</v>
      </c>
    </row>
    <row r="58" spans="22:35" x14ac:dyDescent="0.25">
      <c r="V58" s="58">
        <v>2043</v>
      </c>
      <c r="X58" s="70">
        <v>6.3474075000000045</v>
      </c>
      <c r="Y58" s="70">
        <v>27.15555440000001</v>
      </c>
      <c r="Z58" s="70">
        <v>24.065931198140007</v>
      </c>
      <c r="AB58" s="70" t="e">
        <f>AB57-AB71</f>
        <v>#REF!</v>
      </c>
      <c r="AC58" s="70" t="e">
        <f>AC57-AB67</f>
        <v>#REF!</v>
      </c>
      <c r="AD58" s="71" t="e">
        <f t="shared" si="1"/>
        <v>#REF!</v>
      </c>
      <c r="AF58" s="71" t="e">
        <f>AC58*AF67</f>
        <v>#REF!</v>
      </c>
      <c r="AG58" s="71" t="e">
        <f>AC58*AF69</f>
        <v>#REF!</v>
      </c>
      <c r="AH58" s="71">
        <v>0.09</v>
      </c>
      <c r="AI58" s="71" t="e">
        <f t="shared" si="2"/>
        <v>#REF!</v>
      </c>
    </row>
    <row r="59" spans="22:35" x14ac:dyDescent="0.25">
      <c r="V59" s="58">
        <v>2044</v>
      </c>
      <c r="X59" s="70">
        <v>5.6555100000000049</v>
      </c>
      <c r="Y59" s="70">
        <v>27.097498800000011</v>
      </c>
      <c r="Z59" s="70">
        <v>24.014480874030006</v>
      </c>
      <c r="AB59" s="70" t="e">
        <f>AB58-AB71</f>
        <v>#REF!</v>
      </c>
      <c r="AC59" s="70" t="e">
        <f>AC58-AB67</f>
        <v>#REF!</v>
      </c>
      <c r="AD59" s="71" t="e">
        <f t="shared" si="1"/>
        <v>#REF!</v>
      </c>
      <c r="AF59" s="71" t="e">
        <f>AC59*AF67</f>
        <v>#REF!</v>
      </c>
      <c r="AG59" s="71" t="e">
        <f>AC59*AF69</f>
        <v>#REF!</v>
      </c>
      <c r="AH59" s="71">
        <v>0.09</v>
      </c>
      <c r="AI59" s="71" t="e">
        <f t="shared" si="2"/>
        <v>#REF!</v>
      </c>
    </row>
    <row r="60" spans="22:35" x14ac:dyDescent="0.25">
      <c r="V60" s="58">
        <v>2045</v>
      </c>
      <c r="X60" s="70">
        <v>4.9636125000000053</v>
      </c>
      <c r="Y60" s="70">
        <v>27.039443200000012</v>
      </c>
      <c r="Z60" s="70">
        <v>23.96303054992001</v>
      </c>
      <c r="AB60" s="70" t="e">
        <f>AB59-AB71</f>
        <v>#REF!</v>
      </c>
      <c r="AC60" s="70" t="e">
        <f>AC59-AB67</f>
        <v>#REF!</v>
      </c>
      <c r="AD60" s="71" t="e">
        <f t="shared" si="1"/>
        <v>#REF!</v>
      </c>
      <c r="AF60" s="71" t="e">
        <f>AC60*AF67</f>
        <v>#REF!</v>
      </c>
      <c r="AG60" s="71" t="e">
        <f>AC60*AF69</f>
        <v>#REF!</v>
      </c>
      <c r="AH60" s="71">
        <v>0.09</v>
      </c>
      <c r="AI60" s="71" t="e">
        <f t="shared" si="2"/>
        <v>#REF!</v>
      </c>
    </row>
    <row r="61" spans="22:35" x14ac:dyDescent="0.25">
      <c r="V61" s="58">
        <v>2046</v>
      </c>
      <c r="X61" s="70">
        <v>4.2717150000000057</v>
      </c>
      <c r="Y61" s="70">
        <v>26.981387600000012</v>
      </c>
      <c r="Z61" s="70">
        <v>23.91158022581001</v>
      </c>
      <c r="AB61" s="70" t="e">
        <f>AB60-AB71</f>
        <v>#REF!</v>
      </c>
      <c r="AC61" s="70" t="e">
        <f>AC60-AB67</f>
        <v>#REF!</v>
      </c>
      <c r="AD61" s="71" t="e">
        <f t="shared" si="1"/>
        <v>#REF!</v>
      </c>
      <c r="AF61" s="71" t="e">
        <f>AC61*AF67</f>
        <v>#REF!</v>
      </c>
      <c r="AG61" s="71" t="e">
        <f>AC61*AF69</f>
        <v>#REF!</v>
      </c>
      <c r="AH61" s="71">
        <v>0.09</v>
      </c>
      <c r="AI61" s="71" t="e">
        <f t="shared" si="2"/>
        <v>#REF!</v>
      </c>
    </row>
    <row r="62" spans="22:35" x14ac:dyDescent="0.25">
      <c r="V62" s="58">
        <v>2047</v>
      </c>
      <c r="X62" s="70">
        <v>3.5798175000000056</v>
      </c>
      <c r="Y62" s="70">
        <v>26.923332000000013</v>
      </c>
      <c r="Z62" s="70">
        <v>23.860129901700009</v>
      </c>
      <c r="AB62" s="70" t="e">
        <f>AB61-AB71</f>
        <v>#REF!</v>
      </c>
      <c r="AC62" s="70" t="e">
        <f>AC61-AB67</f>
        <v>#REF!</v>
      </c>
      <c r="AD62" s="71" t="e">
        <f t="shared" si="1"/>
        <v>#REF!</v>
      </c>
      <c r="AF62" s="71" t="e">
        <f>AC62*AF67</f>
        <v>#REF!</v>
      </c>
      <c r="AG62" s="71" t="e">
        <f>AC62*AF69</f>
        <v>#REF!</v>
      </c>
      <c r="AH62" s="71">
        <v>0.09</v>
      </c>
      <c r="AI62" s="71" t="e">
        <f t="shared" si="2"/>
        <v>#REF!</v>
      </c>
    </row>
    <row r="63" spans="22:35" x14ac:dyDescent="0.25">
      <c r="V63" s="58">
        <v>2048</v>
      </c>
      <c r="X63" s="70">
        <v>2.8879200000000056</v>
      </c>
      <c r="Y63" s="70">
        <v>26.865276400000013</v>
      </c>
      <c r="Z63" s="70">
        <v>23.808679577590009</v>
      </c>
      <c r="AB63" s="70" t="e">
        <f>AB62-AB71</f>
        <v>#REF!</v>
      </c>
      <c r="AC63" s="70" t="e">
        <f>AC62-AB67</f>
        <v>#REF!</v>
      </c>
      <c r="AD63" s="71" t="e">
        <f t="shared" si="1"/>
        <v>#REF!</v>
      </c>
      <c r="AF63" s="71" t="e">
        <f>AC63*AF67</f>
        <v>#REF!</v>
      </c>
      <c r="AG63" s="71" t="e">
        <f>AC63*AF69</f>
        <v>#REF!</v>
      </c>
      <c r="AH63" s="71">
        <v>0.09</v>
      </c>
      <c r="AI63" s="71" t="e">
        <f t="shared" si="2"/>
        <v>#REF!</v>
      </c>
    </row>
    <row r="64" spans="22:35" x14ac:dyDescent="0.25">
      <c r="V64" s="58">
        <v>2049</v>
      </c>
      <c r="X64" s="70">
        <v>2.1960225000000055</v>
      </c>
      <c r="Y64" s="70">
        <v>26.807220800000014</v>
      </c>
      <c r="Z64" s="70">
        <v>23.757229253480013</v>
      </c>
      <c r="AB64" s="70" t="e">
        <f>AB63-AB71</f>
        <v>#REF!</v>
      </c>
      <c r="AC64" s="70" t="e">
        <f>AC63-AB67</f>
        <v>#REF!</v>
      </c>
      <c r="AD64" s="71" t="e">
        <f t="shared" si="1"/>
        <v>#REF!</v>
      </c>
      <c r="AF64" s="71" t="e">
        <f>AC64*AF67</f>
        <v>#REF!</v>
      </c>
      <c r="AG64" s="71" t="e">
        <f>AC64*AF69</f>
        <v>#REF!</v>
      </c>
      <c r="AH64" s="71">
        <v>0.09</v>
      </c>
      <c r="AI64" s="71" t="e">
        <f t="shared" si="2"/>
        <v>#REF!</v>
      </c>
    </row>
    <row r="65" spans="22:35" x14ac:dyDescent="0.25">
      <c r="V65" s="58">
        <v>2050</v>
      </c>
      <c r="X65" s="70">
        <v>1.5041250000000002</v>
      </c>
      <c r="Y65" s="70">
        <v>26.749165200000014</v>
      </c>
      <c r="Z65" s="70">
        <v>23.705778929370013</v>
      </c>
      <c r="AB65" s="70" t="e">
        <f>AB5*0.05</f>
        <v>#REF!</v>
      </c>
      <c r="AC65" s="70" t="e">
        <f>AC64-AB67</f>
        <v>#REF!</v>
      </c>
      <c r="AD65" s="71" t="e">
        <f t="shared" si="1"/>
        <v>#REF!</v>
      </c>
      <c r="AF65" s="71" t="e">
        <f>AC65*AF67</f>
        <v>#REF!</v>
      </c>
      <c r="AG65" s="71" t="e">
        <f>AC65*AF69</f>
        <v>#REF!</v>
      </c>
      <c r="AH65" s="71">
        <v>0.09</v>
      </c>
      <c r="AI65" s="71" t="e">
        <f t="shared" si="2"/>
        <v>#REF!</v>
      </c>
    </row>
    <row r="67" spans="22:35" x14ac:dyDescent="0.25">
      <c r="AA67" s="58" t="s">
        <v>90</v>
      </c>
      <c r="AB67" s="58" t="e">
        <f>(AB5-AB33)/28</f>
        <v>#REF!</v>
      </c>
      <c r="AD67" s="58" t="s">
        <v>88</v>
      </c>
      <c r="AF67" s="71" t="e">
        <f>'PO analyseblad'!#REF!</f>
        <v>#REF!</v>
      </c>
      <c r="AH67" s="58">
        <f>(AH35-AH45)/10</f>
        <v>4.5000000000000005E-2</v>
      </c>
    </row>
    <row r="69" spans="22:35" x14ac:dyDescent="0.25">
      <c r="AA69" s="58" t="s">
        <v>91</v>
      </c>
      <c r="AB69" s="58" t="e">
        <f>(AB35-AB45)/10</f>
        <v>#REF!</v>
      </c>
      <c r="AD69" s="58" t="s">
        <v>89</v>
      </c>
      <c r="AF69" s="71" t="e">
        <f>'PO analyseblad'!#REF!</f>
        <v>#REF!</v>
      </c>
    </row>
    <row r="71" spans="22:35" x14ac:dyDescent="0.25">
      <c r="AA71" s="58" t="s">
        <v>92</v>
      </c>
      <c r="AB71" s="58" t="e">
        <f>(AB45-AB65)/20</f>
        <v>#REF!</v>
      </c>
    </row>
  </sheetData>
  <mergeCells count="11">
    <mergeCell ref="X3:Z3"/>
    <mergeCell ref="C4:S4"/>
    <mergeCell ref="C6:S6"/>
    <mergeCell ref="C7:S7"/>
    <mergeCell ref="C8:S8"/>
    <mergeCell ref="C45:S47"/>
    <mergeCell ref="C9:S9"/>
    <mergeCell ref="C10:S10"/>
    <mergeCell ref="C11:S11"/>
    <mergeCell ref="C12:S12"/>
    <mergeCell ref="C13:S13"/>
  </mergeCells>
  <pageMargins left="0.7" right="0.7" top="0.75" bottom="0.75" header="0.3" footer="0.3"/>
  <pageSetup paperSize="8"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DCCC-55C7-4483-9C6E-BD562B9D2CF2}">
  <sheetPr>
    <tabColor theme="5" tint="0.79998168889431442"/>
  </sheetPr>
  <dimension ref="B1:T47"/>
  <sheetViews>
    <sheetView showGridLines="0" zoomScale="55" zoomScaleNormal="55" workbookViewId="0"/>
  </sheetViews>
  <sheetFormatPr defaultRowHeight="14.4" x14ac:dyDescent="0.3"/>
  <sheetData>
    <row r="1" spans="2:20" ht="15" thickBot="1" x14ac:dyDescent="0.35"/>
    <row r="2" spans="2:20" x14ac:dyDescent="0.3">
      <c r="B2" s="59"/>
      <c r="C2" s="60"/>
      <c r="D2" s="60"/>
      <c r="E2" s="60"/>
      <c r="F2" s="60"/>
      <c r="G2" s="60"/>
      <c r="H2" s="60"/>
      <c r="I2" s="60"/>
      <c r="J2" s="60"/>
      <c r="K2" s="60"/>
      <c r="L2" s="60"/>
      <c r="M2" s="60"/>
      <c r="N2" s="60"/>
      <c r="O2" s="60"/>
      <c r="P2" s="60"/>
      <c r="Q2" s="60"/>
      <c r="R2" s="60"/>
      <c r="S2" s="60"/>
      <c r="T2" s="61"/>
    </row>
    <row r="3" spans="2:20" x14ac:dyDescent="0.3">
      <c r="B3" s="62"/>
      <c r="C3" s="63"/>
      <c r="D3" s="63"/>
      <c r="E3" s="63"/>
      <c r="F3" s="63"/>
      <c r="G3" s="63"/>
      <c r="H3" s="63"/>
      <c r="I3" s="63"/>
      <c r="J3" s="63"/>
      <c r="K3" s="63"/>
      <c r="L3" s="63"/>
      <c r="M3" s="63"/>
      <c r="N3" s="63"/>
      <c r="O3" s="63"/>
      <c r="P3" s="63"/>
      <c r="Q3" s="63"/>
      <c r="R3" s="63"/>
      <c r="S3" s="63"/>
      <c r="T3" s="64"/>
    </row>
    <row r="4" spans="2:20" ht="25.2" x14ac:dyDescent="0.45">
      <c r="B4" s="65"/>
      <c r="C4" s="351" t="s">
        <v>118</v>
      </c>
      <c r="D4" s="352"/>
      <c r="E4" s="352"/>
      <c r="F4" s="352"/>
      <c r="G4" s="352"/>
      <c r="H4" s="352"/>
      <c r="I4" s="352"/>
      <c r="J4" s="352"/>
      <c r="K4" s="352"/>
      <c r="L4" s="352"/>
      <c r="M4" s="352"/>
      <c r="N4" s="352"/>
      <c r="O4" s="352"/>
      <c r="P4" s="352"/>
      <c r="Q4" s="352"/>
      <c r="R4" s="352"/>
      <c r="S4" s="352"/>
      <c r="T4" s="66"/>
    </row>
    <row r="5" spans="2:20" x14ac:dyDescent="0.3">
      <c r="B5" s="62"/>
      <c r="C5" s="74"/>
      <c r="D5" s="74"/>
      <c r="E5" s="74"/>
      <c r="F5" s="74"/>
      <c r="G5" s="74"/>
      <c r="H5" s="74"/>
      <c r="I5" s="74"/>
      <c r="J5" s="74"/>
      <c r="K5" s="74"/>
      <c r="L5" s="74"/>
      <c r="M5" s="74"/>
      <c r="N5" s="74"/>
      <c r="O5" s="74"/>
      <c r="P5" s="74"/>
      <c r="Q5" s="74"/>
      <c r="R5" s="74"/>
      <c r="S5" s="74"/>
      <c r="T5" s="64"/>
    </row>
    <row r="6" spans="2:20" x14ac:dyDescent="0.3">
      <c r="B6" s="62"/>
      <c r="C6" s="347" t="s">
        <v>119</v>
      </c>
      <c r="D6" s="347"/>
      <c r="E6" s="347"/>
      <c r="F6" s="347"/>
      <c r="G6" s="347"/>
      <c r="H6" s="347"/>
      <c r="I6" s="347"/>
      <c r="J6" s="347"/>
      <c r="K6" s="347"/>
      <c r="L6" s="347"/>
      <c r="M6" s="347"/>
      <c r="N6" s="347"/>
      <c r="O6" s="347"/>
      <c r="P6" s="347"/>
      <c r="Q6" s="347"/>
      <c r="R6" s="347"/>
      <c r="S6" s="347"/>
      <c r="T6" s="64"/>
    </row>
    <row r="7" spans="2:20" hidden="1" x14ac:dyDescent="0.3">
      <c r="B7" s="62"/>
      <c r="C7" s="347"/>
      <c r="D7" s="347"/>
      <c r="E7" s="347"/>
      <c r="F7" s="347"/>
      <c r="G7" s="347"/>
      <c r="H7" s="347"/>
      <c r="I7" s="347"/>
      <c r="J7" s="347"/>
      <c r="K7" s="347"/>
      <c r="L7" s="347"/>
      <c r="M7" s="347"/>
      <c r="N7" s="347"/>
      <c r="O7" s="347"/>
      <c r="P7" s="347"/>
      <c r="Q7" s="347"/>
      <c r="R7" s="347"/>
      <c r="S7" s="347"/>
      <c r="T7" s="64"/>
    </row>
    <row r="8" spans="2:20" hidden="1" x14ac:dyDescent="0.3">
      <c r="B8" s="62"/>
      <c r="C8" s="347"/>
      <c r="D8" s="347"/>
      <c r="E8" s="347"/>
      <c r="F8" s="347"/>
      <c r="G8" s="347"/>
      <c r="H8" s="347"/>
      <c r="I8" s="347"/>
      <c r="J8" s="347"/>
      <c r="K8" s="347"/>
      <c r="L8" s="347"/>
      <c r="M8" s="347"/>
      <c r="N8" s="347"/>
      <c r="O8" s="347"/>
      <c r="P8" s="347"/>
      <c r="Q8" s="347"/>
      <c r="R8" s="347"/>
      <c r="S8" s="347"/>
      <c r="T8" s="64"/>
    </row>
    <row r="9" spans="2:20" hidden="1" x14ac:dyDescent="0.3">
      <c r="B9" s="62"/>
      <c r="C9" s="347"/>
      <c r="D9" s="347"/>
      <c r="E9" s="347"/>
      <c r="F9" s="347"/>
      <c r="G9" s="347"/>
      <c r="H9" s="347"/>
      <c r="I9" s="347"/>
      <c r="J9" s="347"/>
      <c r="K9" s="347"/>
      <c r="L9" s="347"/>
      <c r="M9" s="347"/>
      <c r="N9" s="347"/>
      <c r="O9" s="347"/>
      <c r="P9" s="347"/>
      <c r="Q9" s="347"/>
      <c r="R9" s="347"/>
      <c r="S9" s="347"/>
      <c r="T9" s="64"/>
    </row>
    <row r="10" spans="2:20" x14ac:dyDescent="0.3">
      <c r="B10" s="62"/>
      <c r="C10" s="348" t="s">
        <v>109</v>
      </c>
      <c r="D10" s="348"/>
      <c r="E10" s="348"/>
      <c r="F10" s="348"/>
      <c r="G10" s="348"/>
      <c r="H10" s="348"/>
      <c r="I10" s="348"/>
      <c r="J10" s="348"/>
      <c r="K10" s="348"/>
      <c r="L10" s="348"/>
      <c r="M10" s="348"/>
      <c r="N10" s="348"/>
      <c r="O10" s="348"/>
      <c r="P10" s="348"/>
      <c r="Q10" s="348"/>
      <c r="R10" s="348"/>
      <c r="S10" s="348"/>
      <c r="T10" s="64"/>
    </row>
    <row r="11" spans="2:20" x14ac:dyDescent="0.3">
      <c r="B11" s="62"/>
      <c r="C11" s="348" t="s">
        <v>110</v>
      </c>
      <c r="D11" s="348"/>
      <c r="E11" s="348"/>
      <c r="F11" s="348"/>
      <c r="G11" s="348"/>
      <c r="H11" s="348"/>
      <c r="I11" s="348"/>
      <c r="J11" s="348"/>
      <c r="K11" s="348"/>
      <c r="L11" s="348"/>
      <c r="M11" s="348"/>
      <c r="N11" s="348"/>
      <c r="O11" s="348"/>
      <c r="P11" s="348"/>
      <c r="Q11" s="348"/>
      <c r="R11" s="348"/>
      <c r="S11" s="348"/>
      <c r="T11" s="64"/>
    </row>
    <row r="12" spans="2:20" x14ac:dyDescent="0.3">
      <c r="B12" s="62"/>
      <c r="C12" s="347"/>
      <c r="D12" s="347"/>
      <c r="E12" s="347"/>
      <c r="F12" s="347"/>
      <c r="G12" s="347"/>
      <c r="H12" s="347"/>
      <c r="I12" s="347"/>
      <c r="J12" s="347"/>
      <c r="K12" s="347"/>
      <c r="L12" s="347"/>
      <c r="M12" s="347"/>
      <c r="N12" s="347"/>
      <c r="O12" s="347"/>
      <c r="P12" s="347"/>
      <c r="Q12" s="347"/>
      <c r="R12" s="347"/>
      <c r="S12" s="347"/>
      <c r="T12" s="64"/>
    </row>
    <row r="13" spans="2:20" x14ac:dyDescent="0.3">
      <c r="B13" s="62"/>
      <c r="C13" s="349"/>
      <c r="D13" s="349"/>
      <c r="E13" s="349"/>
      <c r="F13" s="349"/>
      <c r="G13" s="349"/>
      <c r="H13" s="349"/>
      <c r="I13" s="349"/>
      <c r="J13" s="349"/>
      <c r="K13" s="349"/>
      <c r="L13" s="349"/>
      <c r="M13" s="349"/>
      <c r="N13" s="349"/>
      <c r="O13" s="349"/>
      <c r="P13" s="349"/>
      <c r="Q13" s="349"/>
      <c r="R13" s="349"/>
      <c r="S13" s="349"/>
      <c r="T13" s="64"/>
    </row>
    <row r="14" spans="2:20" x14ac:dyDescent="0.3">
      <c r="B14" s="62"/>
      <c r="C14" s="63"/>
      <c r="D14" s="63"/>
      <c r="E14" s="63"/>
      <c r="F14" s="63"/>
      <c r="G14" s="63"/>
      <c r="H14" s="63"/>
      <c r="I14" s="63"/>
      <c r="J14" s="63"/>
      <c r="K14" s="63"/>
      <c r="L14" s="63"/>
      <c r="M14" s="63"/>
      <c r="N14" s="63"/>
      <c r="O14" s="63"/>
      <c r="P14" s="63"/>
      <c r="Q14" s="63"/>
      <c r="R14" s="63"/>
      <c r="S14" s="63"/>
      <c r="T14" s="64"/>
    </row>
    <row r="15" spans="2:20" x14ac:dyDescent="0.3">
      <c r="B15" s="62"/>
      <c r="C15" s="63"/>
      <c r="D15" s="63"/>
      <c r="E15" s="63"/>
      <c r="F15" s="63"/>
      <c r="G15" s="63"/>
      <c r="H15" s="63"/>
      <c r="I15" s="63"/>
      <c r="J15" s="63"/>
      <c r="K15" s="63"/>
      <c r="L15" s="63"/>
      <c r="M15" s="63"/>
      <c r="N15" s="63"/>
      <c r="O15" s="63"/>
      <c r="P15" s="63"/>
      <c r="Q15" s="63"/>
      <c r="R15" s="63"/>
      <c r="S15" s="63"/>
      <c r="T15" s="64"/>
    </row>
    <row r="16" spans="2:20" x14ac:dyDescent="0.3">
      <c r="B16" s="62"/>
      <c r="C16" s="63"/>
      <c r="D16" s="63"/>
      <c r="E16" s="63"/>
      <c r="F16" s="63"/>
      <c r="G16" s="63"/>
      <c r="H16" s="63"/>
      <c r="I16" s="63"/>
      <c r="J16" s="63"/>
      <c r="K16" s="63"/>
      <c r="L16" s="63"/>
      <c r="M16" s="63"/>
      <c r="N16" s="63"/>
      <c r="O16" s="63"/>
      <c r="P16" s="63"/>
      <c r="Q16" s="63"/>
      <c r="R16" s="63"/>
      <c r="S16" s="63"/>
      <c r="T16" s="64"/>
    </row>
    <row r="17" spans="2:20" x14ac:dyDescent="0.3">
      <c r="B17" s="62"/>
      <c r="C17" s="63"/>
      <c r="D17" s="63"/>
      <c r="E17" s="63"/>
      <c r="F17" s="63"/>
      <c r="G17" s="63"/>
      <c r="H17" s="63"/>
      <c r="I17" s="63"/>
      <c r="J17" s="63"/>
      <c r="K17" s="63"/>
      <c r="L17" s="63"/>
      <c r="M17" s="63"/>
      <c r="N17" s="63"/>
      <c r="O17" s="63"/>
      <c r="P17" s="63"/>
      <c r="Q17" s="63"/>
      <c r="R17" s="63"/>
      <c r="S17" s="63"/>
      <c r="T17" s="64"/>
    </row>
    <row r="18" spans="2:20" x14ac:dyDescent="0.3">
      <c r="B18" s="62"/>
      <c r="C18" s="63"/>
      <c r="D18" s="63"/>
      <c r="E18" s="63"/>
      <c r="F18" s="63"/>
      <c r="G18" s="63"/>
      <c r="H18" s="63"/>
      <c r="I18" s="63"/>
      <c r="J18" s="63"/>
      <c r="K18" s="63"/>
      <c r="L18" s="63"/>
      <c r="M18" s="63"/>
      <c r="N18" s="63"/>
      <c r="O18" s="63"/>
      <c r="P18" s="63"/>
      <c r="Q18" s="63"/>
      <c r="R18" s="63"/>
      <c r="S18" s="63"/>
      <c r="T18" s="64"/>
    </row>
    <row r="19" spans="2:20" x14ac:dyDescent="0.3">
      <c r="B19" s="62"/>
      <c r="C19" s="63"/>
      <c r="D19" s="63"/>
      <c r="E19" s="63"/>
      <c r="F19" s="63"/>
      <c r="G19" s="63"/>
      <c r="H19" s="63"/>
      <c r="I19" s="63"/>
      <c r="J19" s="63"/>
      <c r="K19" s="63"/>
      <c r="L19" s="63"/>
      <c r="M19" s="63"/>
      <c r="N19" s="63"/>
      <c r="O19" s="63"/>
      <c r="P19" s="63"/>
      <c r="Q19" s="63"/>
      <c r="R19" s="63"/>
      <c r="S19" s="63"/>
      <c r="T19" s="64"/>
    </row>
    <row r="20" spans="2:20" x14ac:dyDescent="0.3">
      <c r="B20" s="62"/>
      <c r="C20" s="63"/>
      <c r="D20" s="63"/>
      <c r="E20" s="63"/>
      <c r="F20" s="63"/>
      <c r="G20" s="63"/>
      <c r="H20" s="63"/>
      <c r="I20" s="63"/>
      <c r="J20" s="63"/>
      <c r="K20" s="63"/>
      <c r="L20" s="63"/>
      <c r="M20" s="63"/>
      <c r="N20" s="63"/>
      <c r="O20" s="63"/>
      <c r="P20" s="63"/>
      <c r="Q20" s="63"/>
      <c r="R20" s="63"/>
      <c r="S20" s="63"/>
      <c r="T20" s="64"/>
    </row>
    <row r="21" spans="2:20" x14ac:dyDescent="0.3">
      <c r="B21" s="62"/>
      <c r="C21" s="63"/>
      <c r="D21" s="63"/>
      <c r="E21" s="63"/>
      <c r="F21" s="63"/>
      <c r="G21" s="63"/>
      <c r="H21" s="63"/>
      <c r="I21" s="63"/>
      <c r="J21" s="63"/>
      <c r="K21" s="63"/>
      <c r="L21" s="63"/>
      <c r="M21" s="63"/>
      <c r="N21" s="63"/>
      <c r="O21" s="63"/>
      <c r="P21" s="63"/>
      <c r="Q21" s="63"/>
      <c r="R21" s="63"/>
      <c r="S21" s="63"/>
      <c r="T21" s="64"/>
    </row>
    <row r="22" spans="2:20" x14ac:dyDescent="0.3">
      <c r="B22" s="62"/>
      <c r="C22" s="63"/>
      <c r="D22" s="63"/>
      <c r="E22" s="63"/>
      <c r="F22" s="63"/>
      <c r="G22" s="63"/>
      <c r="H22" s="63"/>
      <c r="I22" s="63"/>
      <c r="J22" s="63"/>
      <c r="K22" s="63"/>
      <c r="L22" s="63"/>
      <c r="M22" s="63"/>
      <c r="N22" s="63"/>
      <c r="O22" s="63"/>
      <c r="P22" s="63"/>
      <c r="Q22" s="63"/>
      <c r="R22" s="63"/>
      <c r="S22" s="63"/>
      <c r="T22" s="64"/>
    </row>
    <row r="23" spans="2:20" x14ac:dyDescent="0.3">
      <c r="B23" s="62"/>
      <c r="C23" s="63"/>
      <c r="D23" s="63"/>
      <c r="E23" s="63"/>
      <c r="F23" s="63"/>
      <c r="G23" s="63"/>
      <c r="H23" s="63"/>
      <c r="I23" s="63"/>
      <c r="J23" s="63"/>
      <c r="K23" s="63"/>
      <c r="L23" s="63"/>
      <c r="M23" s="63"/>
      <c r="N23" s="63"/>
      <c r="O23" s="63"/>
      <c r="P23" s="63"/>
      <c r="Q23" s="63"/>
      <c r="R23" s="63"/>
      <c r="S23" s="63"/>
      <c r="T23" s="64"/>
    </row>
    <row r="24" spans="2:20" x14ac:dyDescent="0.3">
      <c r="B24" s="62"/>
      <c r="C24" s="63"/>
      <c r="D24" s="63"/>
      <c r="E24" s="63"/>
      <c r="F24" s="63"/>
      <c r="G24" s="63"/>
      <c r="H24" s="63"/>
      <c r="I24" s="63"/>
      <c r="J24" s="63"/>
      <c r="K24" s="63"/>
      <c r="L24" s="63"/>
      <c r="M24" s="63"/>
      <c r="N24" s="63"/>
      <c r="O24" s="63"/>
      <c r="P24" s="63"/>
      <c r="Q24" s="63"/>
      <c r="R24" s="63"/>
      <c r="S24" s="63"/>
      <c r="T24" s="64"/>
    </row>
    <row r="25" spans="2:20" x14ac:dyDescent="0.3">
      <c r="B25" s="62"/>
      <c r="C25" s="63"/>
      <c r="D25" s="63"/>
      <c r="E25" s="63"/>
      <c r="F25" s="63"/>
      <c r="G25" s="63"/>
      <c r="H25" s="63"/>
      <c r="I25" s="63"/>
      <c r="J25" s="63"/>
      <c r="K25" s="63"/>
      <c r="L25" s="63"/>
      <c r="M25" s="63"/>
      <c r="N25" s="63"/>
      <c r="O25" s="63"/>
      <c r="P25" s="63"/>
      <c r="Q25" s="63"/>
      <c r="R25" s="63"/>
      <c r="S25" s="63"/>
      <c r="T25" s="64"/>
    </row>
    <row r="26" spans="2:20" x14ac:dyDescent="0.3">
      <c r="B26" s="62"/>
      <c r="C26" s="63"/>
      <c r="D26" s="63"/>
      <c r="E26" s="63"/>
      <c r="F26" s="63"/>
      <c r="G26" s="63"/>
      <c r="H26" s="63"/>
      <c r="I26" s="63"/>
      <c r="J26" s="63"/>
      <c r="K26" s="63"/>
      <c r="L26" s="63"/>
      <c r="M26" s="63"/>
      <c r="N26" s="63"/>
      <c r="O26" s="63"/>
      <c r="P26" s="63"/>
      <c r="Q26" s="63"/>
      <c r="R26" s="63"/>
      <c r="S26" s="63"/>
      <c r="T26" s="64"/>
    </row>
    <row r="27" spans="2:20" x14ac:dyDescent="0.3">
      <c r="B27" s="62"/>
      <c r="C27" s="63"/>
      <c r="D27" s="63"/>
      <c r="E27" s="63"/>
      <c r="F27" s="63"/>
      <c r="G27" s="63"/>
      <c r="H27" s="63"/>
      <c r="I27" s="63"/>
      <c r="J27" s="63"/>
      <c r="K27" s="63"/>
      <c r="L27" s="63"/>
      <c r="M27" s="63"/>
      <c r="N27" s="63"/>
      <c r="O27" s="63"/>
      <c r="P27" s="63"/>
      <c r="Q27" s="63"/>
      <c r="R27" s="63"/>
      <c r="S27" s="63"/>
      <c r="T27" s="64"/>
    </row>
    <row r="28" spans="2:20" x14ac:dyDescent="0.3">
      <c r="B28" s="62"/>
      <c r="C28" s="63"/>
      <c r="D28" s="63"/>
      <c r="E28" s="63"/>
      <c r="F28" s="63"/>
      <c r="G28" s="63"/>
      <c r="H28" s="63"/>
      <c r="I28" s="63"/>
      <c r="J28" s="63"/>
      <c r="K28" s="63"/>
      <c r="L28" s="63"/>
      <c r="M28" s="63"/>
      <c r="N28" s="63"/>
      <c r="O28" s="63"/>
      <c r="P28" s="63"/>
      <c r="Q28" s="63"/>
      <c r="R28" s="63"/>
      <c r="S28" s="63"/>
      <c r="T28" s="64"/>
    </row>
    <row r="29" spans="2:20" x14ac:dyDescent="0.3">
      <c r="B29" s="62"/>
      <c r="C29" s="63"/>
      <c r="D29" s="63"/>
      <c r="E29" s="63"/>
      <c r="F29" s="63"/>
      <c r="G29" s="63"/>
      <c r="H29" s="63"/>
      <c r="I29" s="63"/>
      <c r="J29" s="63"/>
      <c r="K29" s="63"/>
      <c r="L29" s="63"/>
      <c r="M29" s="63"/>
      <c r="N29" s="63"/>
      <c r="O29" s="63"/>
      <c r="P29" s="63"/>
      <c r="Q29" s="63"/>
      <c r="R29" s="63"/>
      <c r="S29" s="63"/>
      <c r="T29" s="64"/>
    </row>
    <row r="30" spans="2:20" x14ac:dyDescent="0.3">
      <c r="B30" s="62"/>
      <c r="C30" s="63"/>
      <c r="D30" s="63"/>
      <c r="E30" s="63"/>
      <c r="F30" s="63"/>
      <c r="G30" s="63"/>
      <c r="H30" s="63"/>
      <c r="I30" s="63"/>
      <c r="J30" s="63"/>
      <c r="K30" s="63"/>
      <c r="L30" s="63"/>
      <c r="M30" s="63"/>
      <c r="N30" s="63"/>
      <c r="O30" s="63"/>
      <c r="P30" s="63"/>
      <c r="Q30" s="63"/>
      <c r="R30" s="63"/>
      <c r="S30" s="63"/>
      <c r="T30" s="64"/>
    </row>
    <row r="31" spans="2:20" x14ac:dyDescent="0.3">
      <c r="B31" s="62"/>
      <c r="C31" s="63"/>
      <c r="D31" s="63"/>
      <c r="E31" s="63"/>
      <c r="F31" s="63"/>
      <c r="G31" s="63"/>
      <c r="H31" s="63"/>
      <c r="I31" s="63"/>
      <c r="J31" s="63"/>
      <c r="K31" s="63"/>
      <c r="L31" s="63"/>
      <c r="M31" s="63"/>
      <c r="N31" s="63"/>
      <c r="O31" s="63"/>
      <c r="P31" s="63"/>
      <c r="Q31" s="63"/>
      <c r="R31" s="63"/>
      <c r="S31" s="63"/>
      <c r="T31" s="64"/>
    </row>
    <row r="32" spans="2:20" x14ac:dyDescent="0.3">
      <c r="B32" s="62"/>
      <c r="C32" s="63"/>
      <c r="D32" s="63"/>
      <c r="E32" s="63"/>
      <c r="F32" s="63"/>
      <c r="G32" s="63"/>
      <c r="H32" s="63"/>
      <c r="I32" s="63"/>
      <c r="J32" s="63"/>
      <c r="K32" s="63"/>
      <c r="L32" s="63"/>
      <c r="M32" s="63"/>
      <c r="N32" s="63"/>
      <c r="O32" s="63"/>
      <c r="P32" s="63"/>
      <c r="Q32" s="63"/>
      <c r="R32" s="63"/>
      <c r="S32" s="63"/>
      <c r="T32" s="64"/>
    </row>
    <row r="33" spans="2:20" x14ac:dyDescent="0.3">
      <c r="B33" s="62"/>
      <c r="C33" s="63"/>
      <c r="D33" s="63"/>
      <c r="E33" s="63"/>
      <c r="F33" s="63"/>
      <c r="G33" s="63"/>
      <c r="H33" s="63"/>
      <c r="I33" s="63"/>
      <c r="J33" s="63"/>
      <c r="K33" s="63"/>
      <c r="L33" s="63"/>
      <c r="M33" s="63"/>
      <c r="N33" s="63"/>
      <c r="O33" s="63"/>
      <c r="P33" s="63"/>
      <c r="Q33" s="63"/>
      <c r="R33" s="63"/>
      <c r="S33" s="63"/>
      <c r="T33" s="64"/>
    </row>
    <row r="34" spans="2:20" x14ac:dyDescent="0.3">
      <c r="B34" s="62"/>
      <c r="C34" s="63"/>
      <c r="D34" s="63"/>
      <c r="E34" s="63"/>
      <c r="F34" s="63"/>
      <c r="G34" s="63"/>
      <c r="H34" s="63"/>
      <c r="I34" s="63"/>
      <c r="J34" s="63"/>
      <c r="K34" s="63"/>
      <c r="L34" s="63"/>
      <c r="M34" s="63"/>
      <c r="N34" s="63"/>
      <c r="O34" s="63"/>
      <c r="P34" s="63"/>
      <c r="Q34" s="63"/>
      <c r="R34" s="63"/>
      <c r="S34" s="63"/>
      <c r="T34" s="64"/>
    </row>
    <row r="35" spans="2:20" x14ac:dyDescent="0.3">
      <c r="B35" s="62"/>
      <c r="C35" s="63"/>
      <c r="D35" s="63"/>
      <c r="E35" s="63"/>
      <c r="F35" s="63"/>
      <c r="G35" s="63"/>
      <c r="H35" s="63"/>
      <c r="I35" s="63"/>
      <c r="J35" s="63"/>
      <c r="K35" s="63"/>
      <c r="L35" s="63"/>
      <c r="M35" s="63"/>
      <c r="N35" s="63"/>
      <c r="O35" s="63"/>
      <c r="P35" s="63"/>
      <c r="Q35" s="63"/>
      <c r="R35" s="63"/>
      <c r="S35" s="63"/>
      <c r="T35" s="64"/>
    </row>
    <row r="36" spans="2:20" x14ac:dyDescent="0.3">
      <c r="B36" s="62"/>
      <c r="C36" s="63"/>
      <c r="D36" s="63"/>
      <c r="E36" s="63"/>
      <c r="F36" s="63"/>
      <c r="G36" s="63"/>
      <c r="H36" s="63"/>
      <c r="I36" s="63"/>
      <c r="J36" s="63"/>
      <c r="K36" s="63"/>
      <c r="L36" s="63"/>
      <c r="M36" s="63"/>
      <c r="N36" s="63"/>
      <c r="O36" s="63"/>
      <c r="P36" s="63"/>
      <c r="Q36" s="63"/>
      <c r="R36" s="63"/>
      <c r="S36" s="63"/>
      <c r="T36" s="64"/>
    </row>
    <row r="37" spans="2:20" x14ac:dyDescent="0.3">
      <c r="B37" s="62"/>
      <c r="C37" s="63"/>
      <c r="D37" s="63"/>
      <c r="E37" s="63"/>
      <c r="F37" s="63"/>
      <c r="G37" s="63"/>
      <c r="H37" s="63"/>
      <c r="I37" s="63"/>
      <c r="J37" s="63"/>
      <c r="K37" s="63"/>
      <c r="L37" s="63"/>
      <c r="M37" s="63"/>
      <c r="N37" s="63"/>
      <c r="O37" s="63"/>
      <c r="P37" s="63"/>
      <c r="Q37" s="63"/>
      <c r="R37" s="63"/>
      <c r="S37" s="63"/>
      <c r="T37" s="64"/>
    </row>
    <row r="38" spans="2:20" x14ac:dyDescent="0.3">
      <c r="B38" s="62"/>
      <c r="C38" s="63"/>
      <c r="D38" s="63"/>
      <c r="E38" s="63"/>
      <c r="F38" s="63"/>
      <c r="G38" s="63"/>
      <c r="H38" s="63"/>
      <c r="I38" s="63"/>
      <c r="J38" s="63"/>
      <c r="K38" s="63"/>
      <c r="L38" s="63"/>
      <c r="M38" s="63"/>
      <c r="N38" s="63"/>
      <c r="O38" s="63"/>
      <c r="P38" s="63"/>
      <c r="Q38" s="63"/>
      <c r="R38" s="63"/>
      <c r="S38" s="63"/>
      <c r="T38" s="64"/>
    </row>
    <row r="39" spans="2:20" x14ac:dyDescent="0.3">
      <c r="B39" s="62"/>
      <c r="C39" s="63"/>
      <c r="D39" s="63"/>
      <c r="E39" s="63"/>
      <c r="F39" s="63"/>
      <c r="G39" s="63"/>
      <c r="H39" s="63"/>
      <c r="I39" s="63"/>
      <c r="J39" s="63"/>
      <c r="K39" s="63"/>
      <c r="L39" s="63"/>
      <c r="M39" s="63"/>
      <c r="N39" s="63"/>
      <c r="O39" s="63"/>
      <c r="P39" s="63"/>
      <c r="Q39" s="63"/>
      <c r="R39" s="63"/>
      <c r="S39" s="63"/>
      <c r="T39" s="64"/>
    </row>
    <row r="40" spans="2:20" x14ac:dyDescent="0.3">
      <c r="B40" s="62"/>
      <c r="C40" s="63"/>
      <c r="D40" s="63"/>
      <c r="E40" s="63"/>
      <c r="F40" s="63"/>
      <c r="G40" s="63"/>
      <c r="H40" s="63"/>
      <c r="I40" s="63"/>
      <c r="J40" s="63"/>
      <c r="K40" s="63"/>
      <c r="L40" s="63"/>
      <c r="M40" s="63"/>
      <c r="N40" s="63"/>
      <c r="O40" s="63"/>
      <c r="P40" s="63"/>
      <c r="Q40" s="63"/>
      <c r="R40" s="63"/>
      <c r="S40" s="63"/>
      <c r="T40" s="64"/>
    </row>
    <row r="41" spans="2:20" x14ac:dyDescent="0.3">
      <c r="B41" s="62"/>
      <c r="C41" s="63"/>
      <c r="D41" s="63"/>
      <c r="E41" s="63"/>
      <c r="F41" s="63"/>
      <c r="G41" s="63"/>
      <c r="H41" s="63"/>
      <c r="I41" s="63"/>
      <c r="J41" s="63"/>
      <c r="K41" s="63"/>
      <c r="L41" s="63"/>
      <c r="M41" s="63"/>
      <c r="N41" s="63"/>
      <c r="O41" s="63"/>
      <c r="P41" s="63"/>
      <c r="Q41" s="63"/>
      <c r="R41" s="63"/>
      <c r="S41" s="63"/>
      <c r="T41" s="64"/>
    </row>
    <row r="42" spans="2:20" x14ac:dyDescent="0.3">
      <c r="B42" s="62"/>
      <c r="C42" s="63"/>
      <c r="D42" s="63"/>
      <c r="E42" s="63"/>
      <c r="F42" s="63"/>
      <c r="G42" s="63"/>
      <c r="H42" s="63"/>
      <c r="I42" s="63"/>
      <c r="J42" s="63"/>
      <c r="K42" s="63"/>
      <c r="L42" s="63"/>
      <c r="M42" s="63"/>
      <c r="N42" s="63"/>
      <c r="O42" s="63"/>
      <c r="P42" s="63"/>
      <c r="Q42" s="63"/>
      <c r="R42" s="63"/>
      <c r="S42" s="63"/>
      <c r="T42" s="64"/>
    </row>
    <row r="43" spans="2:20" x14ac:dyDescent="0.3">
      <c r="B43" s="62"/>
      <c r="C43" s="63"/>
      <c r="D43" s="63"/>
      <c r="E43" s="63"/>
      <c r="F43" s="63"/>
      <c r="G43" s="63"/>
      <c r="H43" s="63"/>
      <c r="I43" s="63"/>
      <c r="J43" s="63"/>
      <c r="K43" s="63"/>
      <c r="L43" s="63"/>
      <c r="M43" s="63"/>
      <c r="N43" s="63"/>
      <c r="O43" s="63"/>
      <c r="P43" s="63"/>
      <c r="Q43" s="63"/>
      <c r="R43" s="63"/>
      <c r="S43" s="63"/>
      <c r="T43" s="64"/>
    </row>
    <row r="44" spans="2:20" x14ac:dyDescent="0.3">
      <c r="B44" s="62"/>
      <c r="C44" s="345" t="s">
        <v>111</v>
      </c>
      <c r="D44" s="353"/>
      <c r="E44" s="353"/>
      <c r="F44" s="353"/>
      <c r="G44" s="353"/>
      <c r="H44" s="353"/>
      <c r="I44" s="353"/>
      <c r="J44" s="353"/>
      <c r="K44" s="353"/>
      <c r="L44" s="353"/>
      <c r="M44" s="353"/>
      <c r="N44" s="353"/>
      <c r="O44" s="353"/>
      <c r="P44" s="353"/>
      <c r="Q44" s="353"/>
      <c r="R44" s="353"/>
      <c r="S44" s="353"/>
      <c r="T44" s="64"/>
    </row>
    <row r="45" spans="2:20" x14ac:dyDescent="0.3">
      <c r="B45" s="62"/>
      <c r="C45" s="353"/>
      <c r="D45" s="353"/>
      <c r="E45" s="353"/>
      <c r="F45" s="353"/>
      <c r="G45" s="353"/>
      <c r="H45" s="353"/>
      <c r="I45" s="353"/>
      <c r="J45" s="353"/>
      <c r="K45" s="353"/>
      <c r="L45" s="353"/>
      <c r="M45" s="353"/>
      <c r="N45" s="353"/>
      <c r="O45" s="353"/>
      <c r="P45" s="353"/>
      <c r="Q45" s="353"/>
      <c r="R45" s="353"/>
      <c r="S45" s="353"/>
      <c r="T45" s="64"/>
    </row>
    <row r="46" spans="2:20" x14ac:dyDescent="0.3">
      <c r="B46" s="62"/>
      <c r="C46" s="353"/>
      <c r="D46" s="353"/>
      <c r="E46" s="353"/>
      <c r="F46" s="353"/>
      <c r="G46" s="353"/>
      <c r="H46" s="353"/>
      <c r="I46" s="353"/>
      <c r="J46" s="353"/>
      <c r="K46" s="353"/>
      <c r="L46" s="353"/>
      <c r="M46" s="353"/>
      <c r="N46" s="353"/>
      <c r="O46" s="353"/>
      <c r="P46" s="353"/>
      <c r="Q46" s="353"/>
      <c r="R46" s="353"/>
      <c r="S46" s="353"/>
      <c r="T46" s="64"/>
    </row>
    <row r="47" spans="2:20" ht="15" thickBot="1" x14ac:dyDescent="0.35">
      <c r="B47" s="72"/>
      <c r="C47" s="75"/>
      <c r="D47" s="75"/>
      <c r="E47" s="75"/>
      <c r="F47" s="75"/>
      <c r="G47" s="75"/>
      <c r="H47" s="75"/>
      <c r="I47" s="75"/>
      <c r="J47" s="75"/>
      <c r="K47" s="75"/>
      <c r="L47" s="75"/>
      <c r="M47" s="75"/>
      <c r="N47" s="75"/>
      <c r="O47" s="75"/>
      <c r="P47" s="75"/>
      <c r="Q47" s="75"/>
      <c r="R47" s="75"/>
      <c r="S47" s="75"/>
      <c r="T47" s="73"/>
    </row>
  </sheetData>
  <sheetProtection selectLockedCells="1" selectUnlockedCells="1"/>
  <mergeCells count="10">
    <mergeCell ref="C13:S13"/>
    <mergeCell ref="C44:S46"/>
    <mergeCell ref="C4:S4"/>
    <mergeCell ref="C6:S6"/>
    <mergeCell ref="C7:S7"/>
    <mergeCell ref="C8:S8"/>
    <mergeCell ref="C9:S9"/>
    <mergeCell ref="C10:S10"/>
    <mergeCell ref="C11:S11"/>
    <mergeCell ref="C12:S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88"/>
  <sheetViews>
    <sheetView topLeftCell="J1" zoomScale="115" zoomScaleNormal="115" workbookViewId="0">
      <selection activeCell="O4" sqref="O3:O788"/>
    </sheetView>
  </sheetViews>
  <sheetFormatPr defaultRowHeight="14.4" x14ac:dyDescent="0.3"/>
  <cols>
    <col min="1" max="1" width="4.6640625" style="34" customWidth="1"/>
    <col min="2" max="2" width="20.33203125" style="28" customWidth="1"/>
    <col min="3" max="6" width="19.88671875" style="4" customWidth="1"/>
    <col min="7" max="9" width="16" style="4" customWidth="1"/>
    <col min="10" max="10" width="16.33203125" style="28" customWidth="1"/>
    <col min="11" max="11" width="14.6640625" style="4" customWidth="1"/>
    <col min="12" max="12" width="18.33203125" style="4" customWidth="1"/>
    <col min="13" max="13" width="15.6640625" style="30" customWidth="1"/>
    <col min="14" max="14" width="17.77734375" style="28" customWidth="1"/>
    <col min="15" max="16" width="17.109375" style="4" customWidth="1"/>
    <col min="17" max="17" width="17" style="4" customWidth="1"/>
    <col min="18" max="18" width="15.5546875" style="28" customWidth="1"/>
    <col min="19" max="19" width="19.6640625" style="118" customWidth="1"/>
  </cols>
  <sheetData>
    <row r="1" spans="1:23" ht="15" customHeight="1" thickBot="1" x14ac:dyDescent="0.35">
      <c r="A1" s="33" t="s">
        <v>53</v>
      </c>
      <c r="B1" s="40" t="str">
        <f>Invulblad!C4</f>
        <v>Naam schoollocatie</v>
      </c>
      <c r="C1" s="41" t="str">
        <f>Invulblad!D4</f>
        <v>Adres (straat, nummer)</v>
      </c>
      <c r="D1" s="41" t="str">
        <f>Invulblad!E4</f>
        <v>Plaatsnaam</v>
      </c>
      <c r="E1" s="41" t="str">
        <f>Invulblad!F4</f>
        <v>Gemeente</v>
      </c>
      <c r="F1" s="41" t="str">
        <f>Invulblad!G4</f>
        <v>Naam schoolbestuur</v>
      </c>
      <c r="G1" s="41" t="str">
        <f>Invulblad!H4</f>
        <v>Type onderwijs</v>
      </c>
      <c r="H1" s="41" t="str">
        <f>Invulblad!I4</f>
        <v>Bouwjaar</v>
      </c>
      <c r="I1" s="108" t="str">
        <f>Invulblad!O4</f>
        <v>Opmerkingen</v>
      </c>
      <c r="J1" s="354" t="s">
        <v>158</v>
      </c>
      <c r="K1" s="355"/>
      <c r="L1" s="355"/>
      <c r="M1" s="356"/>
      <c r="N1" s="36" t="s">
        <v>159</v>
      </c>
      <c r="O1" s="37"/>
      <c r="P1" s="37"/>
      <c r="Q1" s="38"/>
      <c r="R1" s="357" t="s">
        <v>182</v>
      </c>
      <c r="S1" s="358"/>
    </row>
    <row r="2" spans="1:23" ht="132" customHeight="1" thickBot="1" x14ac:dyDescent="0.35">
      <c r="A2" s="42"/>
      <c r="B2" s="10"/>
      <c r="C2" s="11"/>
      <c r="D2" s="11"/>
      <c r="E2" s="11"/>
      <c r="F2" s="11"/>
      <c r="G2" s="11"/>
      <c r="H2" s="11"/>
      <c r="I2" s="11"/>
      <c r="J2" s="110" t="str">
        <f>Invulblad!J4</f>
        <v>Margegebied CO2-concentratie 
(minimaal 95% van de lestijd)</v>
      </c>
      <c r="K2" s="50" t="s">
        <v>148</v>
      </c>
      <c r="L2" s="50" t="s">
        <v>149</v>
      </c>
      <c r="M2" s="50" t="s">
        <v>120</v>
      </c>
      <c r="N2" s="111" t="str">
        <f>Invulblad!K4</f>
        <v>Margegebied binnentemperatuur (minimaal 95% van de lestijd)</v>
      </c>
      <c r="O2" s="112" t="s">
        <v>148</v>
      </c>
      <c r="P2" s="112" t="s">
        <v>149</v>
      </c>
      <c r="Q2" s="119" t="s">
        <v>120</v>
      </c>
      <c r="R2" s="35" t="s">
        <v>183</v>
      </c>
      <c r="S2" s="120" t="s">
        <v>184</v>
      </c>
      <c r="W2" s="2"/>
    </row>
    <row r="3" spans="1:23" x14ac:dyDescent="0.3">
      <c r="A3" s="34">
        <f>Invulblad!B5</f>
        <v>1</v>
      </c>
      <c r="B3" s="28">
        <f>Invulblad!C5</f>
        <v>0</v>
      </c>
      <c r="C3" s="4">
        <f>Invulblad!D5</f>
        <v>0</v>
      </c>
      <c r="D3" s="4" t="str">
        <f>Invulblad!E5</f>
        <v xml:space="preserve"> </v>
      </c>
      <c r="E3" s="4" t="str">
        <f>Invulblad!F5</f>
        <v xml:space="preserve"> </v>
      </c>
      <c r="F3" s="4" t="str">
        <f>Invulblad!G5</f>
        <v xml:space="preserve"> </v>
      </c>
      <c r="G3" s="4">
        <f>Invulblad!H5</f>
        <v>0</v>
      </c>
      <c r="H3" s="48">
        <f>Invulblad!I5</f>
        <v>0</v>
      </c>
      <c r="I3" s="109">
        <f>Invulblad!O5</f>
        <v>0</v>
      </c>
      <c r="J3" s="31">
        <f>Invulblad!J5</f>
        <v>0</v>
      </c>
      <c r="K3" s="32" t="b">
        <f>IF(J3=kengetallen!$V$13,"1",IF(J3=kengetallen!$V$14,"2",IF(J3=kengetallen!$V$15,"3")))</f>
        <v>0</v>
      </c>
      <c r="L3" s="32">
        <v>0.7</v>
      </c>
      <c r="M3" s="25">
        <f>K3*L3</f>
        <v>0</v>
      </c>
      <c r="N3" s="39">
        <f>Invulblad!K5</f>
        <v>0</v>
      </c>
      <c r="O3" s="29" t="b">
        <f>IF(N3=kengetallen!$V$19,"1",IF(N3=kengetallen!$V$20,"2",IF(N3=kengetallen!$V$21,"3")))</f>
        <v>0</v>
      </c>
      <c r="P3" s="32">
        <v>0.3</v>
      </c>
      <c r="Q3" s="4">
        <f>O3*P3</f>
        <v>0</v>
      </c>
      <c r="R3" s="31">
        <f>M3+Q3</f>
        <v>0</v>
      </c>
      <c r="S3" s="118" t="b">
        <f>IF(R3=kengetallen!$W$53,"Optimaal / zeer goed",IF(R3=kengetallen!$W$54,"Optimaal / goed",IF(R3=kengetallen!$W$55,"Voldoende / goed",IF(R3=kengetallen!$W$56,"Voldoende / redelijk",IF(R3=kengetallen!$W$57,"Voldoende",IF(R3=kengetallen!$W$58,"Matig / voldoende",IF(R3=kengetallen!$W$59,"Matig",IF(R3=kengetallen!$W$60,"Onvoldoende",IF(R3=kengetallen!$W$61,"Onvoldoende / slecht")))))))))</f>
        <v>0</v>
      </c>
    </row>
    <row r="4" spans="1:23" x14ac:dyDescent="0.3">
      <c r="A4" s="34">
        <f>Invulblad!B6</f>
        <v>2</v>
      </c>
      <c r="B4" s="28">
        <f>Invulblad!C6</f>
        <v>0</v>
      </c>
      <c r="C4" s="4">
        <f>Invulblad!D6</f>
        <v>0</v>
      </c>
      <c r="D4" s="4">
        <f>Invulblad!E6</f>
        <v>0</v>
      </c>
      <c r="E4" s="4">
        <f>Invulblad!F6</f>
        <v>0</v>
      </c>
      <c r="F4" s="4">
        <f>Invulblad!G6</f>
        <v>0</v>
      </c>
      <c r="G4" s="4">
        <f>Invulblad!H6</f>
        <v>0</v>
      </c>
      <c r="H4" s="48">
        <f>Invulblad!I6</f>
        <v>0</v>
      </c>
      <c r="I4" s="109">
        <f>Invulblad!O6</f>
        <v>0</v>
      </c>
      <c r="J4" s="31">
        <f>Invulblad!J6</f>
        <v>0</v>
      </c>
      <c r="K4" s="32" t="b">
        <f>IF(J4=kengetallen!$V$13,"1",IF(J4=kengetallen!$V$14,"2",IF(J4=kengetallen!$V$15,"3")))</f>
        <v>0</v>
      </c>
      <c r="L4" s="32">
        <v>0.7</v>
      </c>
      <c r="M4" s="25">
        <f t="shared" ref="M4:M67" si="0">K4*L4</f>
        <v>0</v>
      </c>
      <c r="N4" s="39">
        <f>Invulblad!K6</f>
        <v>0</v>
      </c>
      <c r="O4" s="29" t="b">
        <f>IF(N4=kengetallen!$V$19,"1",IF(N4=kengetallen!$V$20,"2",IF(N4=kengetallen!$V$21,"3")))</f>
        <v>0</v>
      </c>
      <c r="P4" s="32">
        <v>0.3</v>
      </c>
      <c r="Q4" s="4">
        <f t="shared" ref="Q4:Q67" si="1">O4*P4</f>
        <v>0</v>
      </c>
      <c r="R4" s="31">
        <f>M4+Q4</f>
        <v>0</v>
      </c>
      <c r="S4" s="118" t="b">
        <f>IF(R4=kengetallen!$W$53,"Optimaal / zeer goed",IF(R4=kengetallen!$W$54,"Optimaal / goed",IF(R4=kengetallen!$W$55,"Voldoende / goed",IF(R4=kengetallen!$W$56,"Voldoende / redelijk",IF(R4=kengetallen!$W$57,"Voldoende",IF(R4=kengetallen!$W$58,"Matig / voldoende",IF(R4=kengetallen!$W$59,"Matig",IF(R4=kengetallen!$W$60,"Onvoldoende",IF(R4=kengetallen!$W$61,"Onvoldoende / slecht")))))))))</f>
        <v>0</v>
      </c>
    </row>
    <row r="5" spans="1:23" x14ac:dyDescent="0.3">
      <c r="A5" s="34">
        <f>Invulblad!B7</f>
        <v>3</v>
      </c>
      <c r="B5" s="28">
        <f>Invulblad!C7</f>
        <v>0</v>
      </c>
      <c r="C5" s="4">
        <f>Invulblad!D7</f>
        <v>0</v>
      </c>
      <c r="D5" s="4">
        <f>Invulblad!E7</f>
        <v>0</v>
      </c>
      <c r="E5" s="4">
        <f>Invulblad!F7</f>
        <v>0</v>
      </c>
      <c r="F5" s="4">
        <f>Invulblad!G7</f>
        <v>0</v>
      </c>
      <c r="G5" s="4">
        <f>Invulblad!H7</f>
        <v>0</v>
      </c>
      <c r="H5" s="48">
        <f>Invulblad!I7</f>
        <v>0</v>
      </c>
      <c r="I5" s="109">
        <f>Invulblad!O7</f>
        <v>0</v>
      </c>
      <c r="J5" s="31">
        <f>Invulblad!J7</f>
        <v>0</v>
      </c>
      <c r="K5" s="32" t="b">
        <f>IF(J5=kengetallen!$V$13,"1",IF(J5=kengetallen!$V$14,"2",IF(J5=kengetallen!$V$15,"3")))</f>
        <v>0</v>
      </c>
      <c r="L5" s="32">
        <v>0.7</v>
      </c>
      <c r="M5" s="25">
        <f t="shared" si="0"/>
        <v>0</v>
      </c>
      <c r="N5" s="39">
        <f>Invulblad!K7</f>
        <v>0</v>
      </c>
      <c r="O5" s="29" t="b">
        <f>IF(N5=kengetallen!$V$19,"1",IF(N5=kengetallen!$V$20,"2",IF(N5=kengetallen!$V$21,"3")))</f>
        <v>0</v>
      </c>
      <c r="P5" s="32">
        <v>0.3</v>
      </c>
      <c r="Q5" s="4">
        <f t="shared" si="1"/>
        <v>0</v>
      </c>
      <c r="R5" s="31">
        <f t="shared" ref="R5:R67" si="2">M5+Q5</f>
        <v>0</v>
      </c>
      <c r="S5" s="118" t="b">
        <f>IF(R5=kengetallen!$W$53,"Optimaal / zeer goed",IF(R5=kengetallen!$W$54,"Optimaal / goed",IF(R5=kengetallen!$W$55,"Voldoende / goed",IF(R5=kengetallen!$W$56,"Voldoende / redelijk",IF(R5=kengetallen!$W$57,"Voldoende",IF(R5=kengetallen!$W$58,"Matig / voldoende",IF(R5=kengetallen!$W$59,"Matig",IF(R5=kengetallen!$W$60,"Onvoldoende",IF(R5=kengetallen!$W$61,"Onvoldoende / slecht")))))))))</f>
        <v>0</v>
      </c>
    </row>
    <row r="6" spans="1:23" x14ac:dyDescent="0.3">
      <c r="A6" s="34">
        <f>Invulblad!B8</f>
        <v>4</v>
      </c>
      <c r="B6" s="28">
        <f>Invulblad!C8</f>
        <v>0</v>
      </c>
      <c r="C6" s="4">
        <f>Invulblad!D8</f>
        <v>0</v>
      </c>
      <c r="D6" s="4">
        <f>Invulblad!E8</f>
        <v>0</v>
      </c>
      <c r="E6" s="4">
        <f>Invulblad!F8</f>
        <v>0</v>
      </c>
      <c r="F6" s="4">
        <f>Invulblad!G8</f>
        <v>0</v>
      </c>
      <c r="G6" s="4">
        <f>Invulblad!H8</f>
        <v>0</v>
      </c>
      <c r="H6" s="48">
        <f>Invulblad!I8</f>
        <v>0</v>
      </c>
      <c r="I6" s="109">
        <f>Invulblad!O8</f>
        <v>0</v>
      </c>
      <c r="J6" s="31">
        <f>Invulblad!J8</f>
        <v>0</v>
      </c>
      <c r="K6" s="32" t="b">
        <f>IF(J6=kengetallen!$V$13,"1",IF(J6=kengetallen!$V$14,"2",IF(J6=kengetallen!$V$15,"3")))</f>
        <v>0</v>
      </c>
      <c r="L6" s="32">
        <v>0.7</v>
      </c>
      <c r="M6" s="25">
        <f t="shared" si="0"/>
        <v>0</v>
      </c>
      <c r="N6" s="39">
        <f>Invulblad!K8</f>
        <v>0</v>
      </c>
      <c r="O6" s="29" t="b">
        <f>IF(N6=kengetallen!$V$19,"1",IF(N6=kengetallen!$V$20,"2",IF(N6=kengetallen!$V$21,"3")))</f>
        <v>0</v>
      </c>
      <c r="P6" s="32">
        <v>0.3</v>
      </c>
      <c r="Q6" s="4">
        <f t="shared" si="1"/>
        <v>0</v>
      </c>
      <c r="R6" s="31">
        <f t="shared" si="2"/>
        <v>0</v>
      </c>
      <c r="S6" s="118" t="b">
        <f>IF(R6=kengetallen!$W$53,"Optimaal / zeer goed",IF(R6=kengetallen!$W$54,"Optimaal / goed",IF(R6=kengetallen!$W$55,"Voldoende / goed",IF(R6=kengetallen!$W$56,"Voldoende / redelijk",IF(R6=kengetallen!$W$57,"Voldoende",IF(R6=kengetallen!$W$58,"Matig / voldoende",IF(R6=kengetallen!$W$59,"Matig",IF(R6=kengetallen!$W$60,"Onvoldoende",IF(R6=kengetallen!$W$61,"Onvoldoende / slecht")))))))))</f>
        <v>0</v>
      </c>
    </row>
    <row r="7" spans="1:23" x14ac:dyDescent="0.3">
      <c r="A7" s="34">
        <f>Invulblad!B9</f>
        <v>5</v>
      </c>
      <c r="B7" s="28">
        <f>Invulblad!C9</f>
        <v>0</v>
      </c>
      <c r="C7" s="4">
        <f>Invulblad!D9</f>
        <v>0</v>
      </c>
      <c r="D7" s="4">
        <f>Invulblad!E9</f>
        <v>0</v>
      </c>
      <c r="E7" s="4">
        <f>Invulblad!F9</f>
        <v>0</v>
      </c>
      <c r="F7" s="4">
        <f>Invulblad!G9</f>
        <v>0</v>
      </c>
      <c r="G7" s="4">
        <f>Invulblad!H9</f>
        <v>0</v>
      </c>
      <c r="H7" s="48">
        <f>Invulblad!I9</f>
        <v>0</v>
      </c>
      <c r="I7" s="109">
        <f>Invulblad!O9</f>
        <v>0</v>
      </c>
      <c r="J7" s="31">
        <f>Invulblad!J9</f>
        <v>0</v>
      </c>
      <c r="K7" s="32" t="b">
        <f>IF(J7=kengetallen!$V$13,"1",IF(J7=kengetallen!$V$14,"2",IF(J7=kengetallen!$V$15,"3")))</f>
        <v>0</v>
      </c>
      <c r="L7" s="32">
        <v>0.7</v>
      </c>
      <c r="M7" s="25">
        <f t="shared" si="0"/>
        <v>0</v>
      </c>
      <c r="N7" s="39">
        <f>Invulblad!K9</f>
        <v>0</v>
      </c>
      <c r="O7" s="29" t="b">
        <f>IF(N7=kengetallen!$V$19,"1",IF(N7=kengetallen!$V$20,"2",IF(N7=kengetallen!$V$21,"3")))</f>
        <v>0</v>
      </c>
      <c r="P7" s="32">
        <v>0.3</v>
      </c>
      <c r="Q7" s="4">
        <f t="shared" si="1"/>
        <v>0</v>
      </c>
      <c r="R7" s="31">
        <f t="shared" si="2"/>
        <v>0</v>
      </c>
      <c r="S7" s="118" t="b">
        <f>IF(R7=kengetallen!$W$53,"Optimaal / zeer goed",IF(R7=kengetallen!$W$54,"Optimaal / goed",IF(R7=kengetallen!$W$55,"Voldoende / goed",IF(R7=kengetallen!$W$56,"Voldoende / redelijk",IF(R7=kengetallen!$W$57,"Voldoende",IF(R7=kengetallen!$W$58,"Matig / voldoende",IF(R7=kengetallen!$W$59,"Matig",IF(R7=kengetallen!$W$60,"Onvoldoende",IF(R7=kengetallen!$W$61,"Onvoldoende / slecht")))))))))</f>
        <v>0</v>
      </c>
    </row>
    <row r="8" spans="1:23" x14ac:dyDescent="0.3">
      <c r="A8" s="34">
        <f>Invulblad!B10</f>
        <v>6</v>
      </c>
      <c r="B8" s="28">
        <f>Invulblad!C10</f>
        <v>0</v>
      </c>
      <c r="C8" s="4">
        <f>Invulblad!D10</f>
        <v>0</v>
      </c>
      <c r="D8" s="4">
        <f>Invulblad!E10</f>
        <v>0</v>
      </c>
      <c r="E8" s="4">
        <f>Invulblad!F10</f>
        <v>0</v>
      </c>
      <c r="F8" s="4">
        <f>Invulblad!G10</f>
        <v>0</v>
      </c>
      <c r="G8" s="4">
        <f>Invulblad!H10</f>
        <v>0</v>
      </c>
      <c r="H8" s="48">
        <f>Invulblad!I10</f>
        <v>0</v>
      </c>
      <c r="I8" s="109">
        <f>Invulblad!O10</f>
        <v>0</v>
      </c>
      <c r="J8" s="31">
        <f>Invulblad!J10</f>
        <v>0</v>
      </c>
      <c r="K8" s="32" t="b">
        <f>IF(J8=kengetallen!$V$13,"1",IF(J8=kengetallen!$V$14,"2",IF(J8=kengetallen!$V$15,"3")))</f>
        <v>0</v>
      </c>
      <c r="L8" s="32">
        <v>0.7</v>
      </c>
      <c r="M8" s="25">
        <f t="shared" si="0"/>
        <v>0</v>
      </c>
      <c r="N8" s="39">
        <f>Invulblad!K10</f>
        <v>0</v>
      </c>
      <c r="O8" s="29" t="b">
        <f>IF(N8=kengetallen!$V$19,"1",IF(N8=kengetallen!$V$20,"2",IF(N8=kengetallen!$V$21,"3")))</f>
        <v>0</v>
      </c>
      <c r="P8" s="32">
        <v>0.3</v>
      </c>
      <c r="Q8" s="4">
        <f t="shared" si="1"/>
        <v>0</v>
      </c>
      <c r="R8" s="31">
        <f t="shared" si="2"/>
        <v>0</v>
      </c>
      <c r="S8" s="118" t="b">
        <f>IF(R8=kengetallen!$W$53,"Optimaal / zeer goed",IF(R8=kengetallen!$W$54,"Optimaal / goed",IF(R8=kengetallen!$W$55,"Voldoende / goed",IF(R8=kengetallen!$W$56,"Voldoende / redelijk",IF(R8=kengetallen!$W$57,"Voldoende",IF(R8=kengetallen!$W$58,"Matig / voldoende",IF(R8=kengetallen!$W$59,"Matig",IF(R8=kengetallen!$W$60,"Onvoldoende",IF(R8=kengetallen!$W$61,"Onvoldoende / slecht")))))))))</f>
        <v>0</v>
      </c>
    </row>
    <row r="9" spans="1:23" x14ac:dyDescent="0.3">
      <c r="A9" s="34">
        <f>Invulblad!B11</f>
        <v>7</v>
      </c>
      <c r="B9" s="28">
        <f>Invulblad!C11</f>
        <v>0</v>
      </c>
      <c r="C9" s="4">
        <f>Invulblad!D11</f>
        <v>0</v>
      </c>
      <c r="D9" s="4">
        <f>Invulblad!E11</f>
        <v>0</v>
      </c>
      <c r="E9" s="4">
        <f>Invulblad!F11</f>
        <v>0</v>
      </c>
      <c r="F9" s="4">
        <f>Invulblad!G11</f>
        <v>0</v>
      </c>
      <c r="G9" s="4">
        <f>Invulblad!H11</f>
        <v>0</v>
      </c>
      <c r="H9" s="48">
        <f>Invulblad!I11</f>
        <v>0</v>
      </c>
      <c r="I9" s="109">
        <f>Invulblad!O11</f>
        <v>0</v>
      </c>
      <c r="J9" s="31">
        <f>Invulblad!J11</f>
        <v>0</v>
      </c>
      <c r="K9" s="32" t="b">
        <f>IF(J9=kengetallen!$V$13,"1",IF(J9=kengetallen!$V$14,"2",IF(J9=kengetallen!$V$15,"3")))</f>
        <v>0</v>
      </c>
      <c r="L9" s="32">
        <v>0.7</v>
      </c>
      <c r="M9" s="25">
        <f t="shared" si="0"/>
        <v>0</v>
      </c>
      <c r="N9" s="39">
        <f>Invulblad!K11</f>
        <v>0</v>
      </c>
      <c r="O9" s="29" t="b">
        <f>IF(N9=kengetallen!$V$19,"1",IF(N9=kengetallen!$V$20,"2",IF(N9=kengetallen!$V$21,"3")))</f>
        <v>0</v>
      </c>
      <c r="P9" s="32">
        <v>0.3</v>
      </c>
      <c r="Q9" s="4">
        <f t="shared" si="1"/>
        <v>0</v>
      </c>
      <c r="R9" s="31">
        <f t="shared" si="2"/>
        <v>0</v>
      </c>
      <c r="S9" s="118" t="b">
        <f>IF(R9=kengetallen!$W$53,"Optimaal / zeer goed",IF(R9=kengetallen!$W$54,"Optimaal / goed",IF(R9=kengetallen!$W$55,"Voldoende / goed",IF(R9=kengetallen!$W$56,"Voldoende / redelijk",IF(R9=kengetallen!$W$57,"Voldoende",IF(R9=kengetallen!$W$58,"Matig / voldoende",IF(R9=kengetallen!$W$59,"Matig",IF(R9=kengetallen!$W$60,"Onvoldoende",IF(R9=kengetallen!$W$61,"Onvoldoende / slecht")))))))))</f>
        <v>0</v>
      </c>
    </row>
    <row r="10" spans="1:23" x14ac:dyDescent="0.3">
      <c r="A10" s="34">
        <f>Invulblad!B12</f>
        <v>8</v>
      </c>
      <c r="B10" s="28">
        <f>Invulblad!C12</f>
        <v>0</v>
      </c>
      <c r="C10" s="4">
        <f>Invulblad!D12</f>
        <v>0</v>
      </c>
      <c r="D10" s="4">
        <f>Invulblad!E12</f>
        <v>0</v>
      </c>
      <c r="E10" s="4">
        <f>Invulblad!F12</f>
        <v>0</v>
      </c>
      <c r="F10" s="4">
        <f>Invulblad!G12</f>
        <v>0</v>
      </c>
      <c r="G10" s="4">
        <f>Invulblad!H12</f>
        <v>0</v>
      </c>
      <c r="H10" s="48">
        <f>Invulblad!I12</f>
        <v>0</v>
      </c>
      <c r="I10" s="109">
        <f>Invulblad!O12</f>
        <v>0</v>
      </c>
      <c r="J10" s="31">
        <f>Invulblad!J12</f>
        <v>0</v>
      </c>
      <c r="K10" s="32" t="b">
        <f>IF(J10=kengetallen!$V$13,"1",IF(J10=kengetallen!$V$14,"2",IF(J10=kengetallen!$V$15,"3")))</f>
        <v>0</v>
      </c>
      <c r="L10" s="32">
        <v>0.7</v>
      </c>
      <c r="M10" s="25">
        <f t="shared" si="0"/>
        <v>0</v>
      </c>
      <c r="N10" s="39">
        <f>Invulblad!K12</f>
        <v>0</v>
      </c>
      <c r="O10" s="29" t="b">
        <f>IF(N10=kengetallen!$V$19,"1",IF(N10=kengetallen!$V$20,"2",IF(N10=kengetallen!$V$21,"3")))</f>
        <v>0</v>
      </c>
      <c r="P10" s="32">
        <v>0.3</v>
      </c>
      <c r="Q10" s="4">
        <f t="shared" si="1"/>
        <v>0</v>
      </c>
      <c r="R10" s="31">
        <f t="shared" si="2"/>
        <v>0</v>
      </c>
      <c r="S10" s="118" t="b">
        <f>IF(R10=kengetallen!$W$53,"Optimaal / zeer goed",IF(R10=kengetallen!$W$54,"Optimaal / goed",IF(R10=kengetallen!$W$55,"Voldoende / goed",IF(R10=kengetallen!$W$56,"Voldoende / redelijk",IF(R10=kengetallen!$W$57,"Voldoende",IF(R10=kengetallen!$W$58,"Matig / voldoende",IF(R10=kengetallen!$W$59,"Matig",IF(R10=kengetallen!$W$60,"Onvoldoende",IF(R10=kengetallen!$W$61,"Onvoldoende / slecht")))))))))</f>
        <v>0</v>
      </c>
    </row>
    <row r="11" spans="1:23" x14ac:dyDescent="0.3">
      <c r="A11" s="34">
        <f>Invulblad!B13</f>
        <v>9</v>
      </c>
      <c r="B11" s="28">
        <f>Invulblad!C13</f>
        <v>0</v>
      </c>
      <c r="C11" s="4">
        <f>Invulblad!D13</f>
        <v>0</v>
      </c>
      <c r="D11" s="4">
        <f>Invulblad!E13</f>
        <v>0</v>
      </c>
      <c r="E11" s="4">
        <f>Invulblad!F13</f>
        <v>0</v>
      </c>
      <c r="F11" s="4">
        <f>Invulblad!G13</f>
        <v>0</v>
      </c>
      <c r="G11" s="4">
        <f>Invulblad!H13</f>
        <v>0</v>
      </c>
      <c r="H11" s="48">
        <f>Invulblad!I13</f>
        <v>0</v>
      </c>
      <c r="I11" s="109">
        <f>Invulblad!O13</f>
        <v>0</v>
      </c>
      <c r="J11" s="31">
        <f>Invulblad!J13</f>
        <v>0</v>
      </c>
      <c r="K11" s="32" t="b">
        <f>IF(J11=kengetallen!$V$13,"1",IF(J11=kengetallen!$V$14,"2",IF(J11=kengetallen!$V$15,"3")))</f>
        <v>0</v>
      </c>
      <c r="L11" s="32">
        <v>0.7</v>
      </c>
      <c r="M11" s="25">
        <f t="shared" si="0"/>
        <v>0</v>
      </c>
      <c r="N11" s="39">
        <f>Invulblad!K13</f>
        <v>0</v>
      </c>
      <c r="O11" s="29" t="b">
        <f>IF(N11=kengetallen!$V$19,"1",IF(N11=kengetallen!$V$20,"2",IF(N11=kengetallen!$V$21,"3")))</f>
        <v>0</v>
      </c>
      <c r="P11" s="32">
        <v>0.3</v>
      </c>
      <c r="Q11" s="4">
        <f t="shared" si="1"/>
        <v>0</v>
      </c>
      <c r="R11" s="31">
        <f t="shared" si="2"/>
        <v>0</v>
      </c>
      <c r="S11" s="118" t="b">
        <f>IF(R11=kengetallen!$W$53,"Optimaal / zeer goed",IF(R11=kengetallen!$W$54,"Optimaal / goed",IF(R11=kengetallen!$W$55,"Voldoende / goed",IF(R11=kengetallen!$W$56,"Voldoende / redelijk",IF(R11=kengetallen!$W$57,"Voldoende",IF(R11=kengetallen!$W$58,"Matig / voldoende",IF(R11=kengetallen!$W$59,"Matig",IF(R11=kengetallen!$W$60,"Onvoldoende",IF(R11=kengetallen!$W$61,"Onvoldoende / slecht")))))))))</f>
        <v>0</v>
      </c>
    </row>
    <row r="12" spans="1:23" x14ac:dyDescent="0.3">
      <c r="A12" s="34">
        <f>Invulblad!B14</f>
        <v>10</v>
      </c>
      <c r="B12" s="28">
        <f>Invulblad!C14</f>
        <v>0</v>
      </c>
      <c r="C12" s="4">
        <f>Invulblad!D14</f>
        <v>0</v>
      </c>
      <c r="D12" s="4">
        <f>Invulblad!E14</f>
        <v>0</v>
      </c>
      <c r="E12" s="4">
        <f>Invulblad!F14</f>
        <v>0</v>
      </c>
      <c r="F12" s="4">
        <f>Invulblad!G14</f>
        <v>0</v>
      </c>
      <c r="G12" s="4">
        <f>Invulblad!H14</f>
        <v>0</v>
      </c>
      <c r="H12" s="48">
        <f>Invulblad!I14</f>
        <v>0</v>
      </c>
      <c r="I12" s="109">
        <f>Invulblad!O14</f>
        <v>0</v>
      </c>
      <c r="J12" s="31">
        <f>Invulblad!J14</f>
        <v>0</v>
      </c>
      <c r="K12" s="32" t="b">
        <f>IF(J12=kengetallen!$V$13,"1",IF(J12=kengetallen!$V$14,"2",IF(J12=kengetallen!$V$15,"3")))</f>
        <v>0</v>
      </c>
      <c r="L12" s="32">
        <v>0.7</v>
      </c>
      <c r="M12" s="25">
        <f t="shared" si="0"/>
        <v>0</v>
      </c>
      <c r="N12" s="39">
        <f>Invulblad!K14</f>
        <v>0</v>
      </c>
      <c r="O12" s="29" t="b">
        <f>IF(N12=kengetallen!$V$19,"1",IF(N12=kengetallen!$V$20,"2",IF(N12=kengetallen!$V$21,"3")))</f>
        <v>0</v>
      </c>
      <c r="P12" s="32">
        <v>0.3</v>
      </c>
      <c r="Q12" s="4">
        <f t="shared" si="1"/>
        <v>0</v>
      </c>
      <c r="R12" s="31">
        <f t="shared" si="2"/>
        <v>0</v>
      </c>
      <c r="S12" s="118" t="b">
        <f>IF(R12=kengetallen!$W$53,"Optimaal / zeer goed",IF(R12=kengetallen!$W$54,"Optimaal / goed",IF(R12=kengetallen!$W$55,"Voldoende / goed",IF(R12=kengetallen!$W$56,"Voldoende / redelijk",IF(R12=kengetallen!$W$57,"Voldoende",IF(R12=kengetallen!$W$58,"Matig / voldoende",IF(R12=kengetallen!$W$59,"Matig",IF(R12=kengetallen!$W$60,"Onvoldoende",IF(R12=kengetallen!$W$61,"Onvoldoende / slecht")))))))))</f>
        <v>0</v>
      </c>
    </row>
    <row r="13" spans="1:23" x14ac:dyDescent="0.3">
      <c r="A13" s="34">
        <f>Invulblad!B15</f>
        <v>11</v>
      </c>
      <c r="B13" s="28">
        <f>Invulblad!C15</f>
        <v>0</v>
      </c>
      <c r="C13" s="4">
        <f>Invulblad!D15</f>
        <v>0</v>
      </c>
      <c r="D13" s="4">
        <f>Invulblad!E15</f>
        <v>0</v>
      </c>
      <c r="E13" s="4">
        <f>Invulblad!F15</f>
        <v>0</v>
      </c>
      <c r="F13" s="4">
        <f>Invulblad!G15</f>
        <v>0</v>
      </c>
      <c r="G13" s="4">
        <f>Invulblad!H15</f>
        <v>0</v>
      </c>
      <c r="H13" s="48">
        <f>Invulblad!I15</f>
        <v>0</v>
      </c>
      <c r="I13" s="109">
        <f>Invulblad!O15</f>
        <v>0</v>
      </c>
      <c r="J13" s="31">
        <f>Invulblad!J15</f>
        <v>0</v>
      </c>
      <c r="K13" s="32" t="b">
        <f>IF(J13=kengetallen!$V$13,"1",IF(J13=kengetallen!$V$14,"2",IF(J13=kengetallen!$V$15,"3")))</f>
        <v>0</v>
      </c>
      <c r="L13" s="32">
        <v>0.7</v>
      </c>
      <c r="M13" s="25">
        <f t="shared" si="0"/>
        <v>0</v>
      </c>
      <c r="N13" s="39">
        <f>Invulblad!K15</f>
        <v>0</v>
      </c>
      <c r="O13" s="29" t="b">
        <f>IF(N13=kengetallen!$V$19,"1",IF(N13=kengetallen!$V$20,"2",IF(N13=kengetallen!$V$21,"3")))</f>
        <v>0</v>
      </c>
      <c r="P13" s="32">
        <v>0.3</v>
      </c>
      <c r="Q13" s="4">
        <f t="shared" si="1"/>
        <v>0</v>
      </c>
      <c r="R13" s="31">
        <f t="shared" si="2"/>
        <v>0</v>
      </c>
      <c r="S13" s="118" t="b">
        <f>IF(R13=kengetallen!$W$53,"Optimaal / zeer goed",IF(R13=kengetallen!$W$54,"Optimaal / goed",IF(R13=kengetallen!$W$55,"Voldoende / goed",IF(R13=kengetallen!$W$56,"Voldoende / redelijk",IF(R13=kengetallen!$W$57,"Voldoende",IF(R13=kengetallen!$W$58,"Matig / voldoende",IF(R13=kengetallen!$W$59,"Matig",IF(R13=kengetallen!$W$60,"Onvoldoende",IF(R13=kengetallen!$W$61,"Onvoldoende / slecht")))))))))</f>
        <v>0</v>
      </c>
    </row>
    <row r="14" spans="1:23" x14ac:dyDescent="0.3">
      <c r="A14" s="34">
        <f>Invulblad!B16</f>
        <v>12</v>
      </c>
      <c r="B14" s="28">
        <f>Invulblad!C16</f>
        <v>0</v>
      </c>
      <c r="C14" s="4">
        <f>Invulblad!D16</f>
        <v>0</v>
      </c>
      <c r="D14" s="4">
        <f>Invulblad!E16</f>
        <v>0</v>
      </c>
      <c r="E14" s="4">
        <f>Invulblad!F16</f>
        <v>0</v>
      </c>
      <c r="F14" s="4">
        <f>Invulblad!G16</f>
        <v>0</v>
      </c>
      <c r="G14" s="4">
        <f>Invulblad!H16</f>
        <v>0</v>
      </c>
      <c r="H14" s="48">
        <f>Invulblad!I16</f>
        <v>0</v>
      </c>
      <c r="I14" s="109">
        <f>Invulblad!O16</f>
        <v>0</v>
      </c>
      <c r="J14" s="31">
        <f>Invulblad!J16</f>
        <v>0</v>
      </c>
      <c r="K14" s="32" t="b">
        <f>IF(J14=kengetallen!$V$13,"1",IF(J14=kengetallen!$V$14,"2",IF(J14=kengetallen!$V$15,"3")))</f>
        <v>0</v>
      </c>
      <c r="L14" s="32">
        <v>0.7</v>
      </c>
      <c r="M14" s="25">
        <f t="shared" si="0"/>
        <v>0</v>
      </c>
      <c r="N14" s="39">
        <f>Invulblad!K16</f>
        <v>0</v>
      </c>
      <c r="O14" s="29" t="b">
        <f>IF(N14=kengetallen!$V$19,"1",IF(N14=kengetallen!$V$20,"2",IF(N14=kengetallen!$V$21,"3")))</f>
        <v>0</v>
      </c>
      <c r="P14" s="32">
        <v>0.3</v>
      </c>
      <c r="Q14" s="4">
        <f t="shared" si="1"/>
        <v>0</v>
      </c>
      <c r="R14" s="31">
        <f t="shared" si="2"/>
        <v>0</v>
      </c>
      <c r="S14" s="118" t="b">
        <f>IF(R14=kengetallen!$W$53,"Optimaal / zeer goed",IF(R14=kengetallen!$W$54,"Optimaal / goed",IF(R14=kengetallen!$W$55,"Voldoende / goed",IF(R14=kengetallen!$W$56,"Voldoende / redelijk",IF(R14=kengetallen!$W$57,"Voldoende",IF(R14=kengetallen!$W$58,"Matig / voldoende",IF(R14=kengetallen!$W$59,"Matig",IF(R14=kengetallen!$W$60,"Onvoldoende",IF(R14=kengetallen!$W$61,"Onvoldoende / slecht")))))))))</f>
        <v>0</v>
      </c>
    </row>
    <row r="15" spans="1:23" x14ac:dyDescent="0.3">
      <c r="A15" s="34">
        <f>Invulblad!B17</f>
        <v>13</v>
      </c>
      <c r="B15" s="28">
        <f>Invulblad!C17</f>
        <v>0</v>
      </c>
      <c r="C15" s="4">
        <f>Invulblad!D17</f>
        <v>0</v>
      </c>
      <c r="D15" s="4">
        <f>Invulblad!E17</f>
        <v>0</v>
      </c>
      <c r="E15" s="4">
        <f>Invulblad!F17</f>
        <v>0</v>
      </c>
      <c r="F15" s="4">
        <f>Invulblad!G17</f>
        <v>0</v>
      </c>
      <c r="G15" s="4">
        <f>Invulblad!H17</f>
        <v>0</v>
      </c>
      <c r="H15" s="48">
        <f>Invulblad!I17</f>
        <v>0</v>
      </c>
      <c r="I15" s="109">
        <f>Invulblad!O17</f>
        <v>0</v>
      </c>
      <c r="J15" s="31">
        <f>Invulblad!J17</f>
        <v>0</v>
      </c>
      <c r="K15" s="32" t="b">
        <f>IF(J15=kengetallen!$V$13,"1",IF(J15=kengetallen!$V$14,"2",IF(J15=kengetallen!$V$15,"3")))</f>
        <v>0</v>
      </c>
      <c r="L15" s="32">
        <v>0.7</v>
      </c>
      <c r="M15" s="25">
        <f t="shared" si="0"/>
        <v>0</v>
      </c>
      <c r="N15" s="39">
        <f>Invulblad!K17</f>
        <v>0</v>
      </c>
      <c r="O15" s="29" t="b">
        <f>IF(N15=kengetallen!$V$19,"1",IF(N15=kengetallen!$V$20,"2",IF(N15=kengetallen!$V$21,"3")))</f>
        <v>0</v>
      </c>
      <c r="P15" s="32">
        <v>0.3</v>
      </c>
      <c r="Q15" s="4">
        <f t="shared" si="1"/>
        <v>0</v>
      </c>
      <c r="R15" s="31">
        <f t="shared" si="2"/>
        <v>0</v>
      </c>
      <c r="S15" s="118" t="b">
        <f>IF(R15=kengetallen!$W$53,"Optimaal / zeer goed",IF(R15=kengetallen!$W$54,"Optimaal / goed",IF(R15=kengetallen!$W$55,"Voldoende / goed",IF(R15=kengetallen!$W$56,"Voldoende / redelijk",IF(R15=kengetallen!$W$57,"Voldoende",IF(R15=kengetallen!$W$58,"Matig / voldoende",IF(R15=kengetallen!$W$59,"Matig",IF(R15=kengetallen!$W$60,"Onvoldoende",IF(R15=kengetallen!$W$61,"Onvoldoende / slecht")))))))))</f>
        <v>0</v>
      </c>
    </row>
    <row r="16" spans="1:23" x14ac:dyDescent="0.3">
      <c r="A16" s="34">
        <f>Invulblad!B18</f>
        <v>14</v>
      </c>
      <c r="B16" s="28">
        <f>Invulblad!C18</f>
        <v>0</v>
      </c>
      <c r="C16" s="4">
        <f>Invulblad!D18</f>
        <v>0</v>
      </c>
      <c r="D16" s="4">
        <f>Invulblad!E18</f>
        <v>0</v>
      </c>
      <c r="E16" s="4">
        <f>Invulblad!F18</f>
        <v>0</v>
      </c>
      <c r="F16" s="4">
        <f>Invulblad!G18</f>
        <v>0</v>
      </c>
      <c r="G16" s="4">
        <f>Invulblad!H18</f>
        <v>0</v>
      </c>
      <c r="H16" s="48">
        <f>Invulblad!I18</f>
        <v>0</v>
      </c>
      <c r="I16" s="109">
        <f>Invulblad!O18</f>
        <v>0</v>
      </c>
      <c r="J16" s="31">
        <f>Invulblad!J18</f>
        <v>0</v>
      </c>
      <c r="K16" s="32" t="b">
        <f>IF(J16=kengetallen!$V$13,"1",IF(J16=kengetallen!$V$14,"2",IF(J16=kengetallen!$V$15,"3")))</f>
        <v>0</v>
      </c>
      <c r="L16" s="32">
        <v>0.7</v>
      </c>
      <c r="M16" s="25">
        <f t="shared" si="0"/>
        <v>0</v>
      </c>
      <c r="N16" s="39">
        <f>Invulblad!K18</f>
        <v>0</v>
      </c>
      <c r="O16" s="29" t="b">
        <f>IF(N16=kengetallen!$V$19,"1",IF(N16=kengetallen!$V$20,"2",IF(N16=kengetallen!$V$21,"3")))</f>
        <v>0</v>
      </c>
      <c r="P16" s="32">
        <v>0.3</v>
      </c>
      <c r="Q16" s="4">
        <f t="shared" si="1"/>
        <v>0</v>
      </c>
      <c r="R16" s="31">
        <f t="shared" si="2"/>
        <v>0</v>
      </c>
      <c r="S16" s="118" t="b">
        <f>IF(R16=kengetallen!$W$53,"Optimaal / zeer goed",IF(R16=kengetallen!$W$54,"Optimaal / goed",IF(R16=kengetallen!$W$55,"Voldoende / goed",IF(R16=kengetallen!$W$56,"Voldoende / redelijk",IF(R16=kengetallen!$W$57,"Voldoende",IF(R16=kengetallen!$W$58,"Matig / voldoende",IF(R16=kengetallen!$W$59,"Matig",IF(R16=kengetallen!$W$60,"Onvoldoende",IF(R16=kengetallen!$W$61,"Onvoldoende / slecht")))))))))</f>
        <v>0</v>
      </c>
    </row>
    <row r="17" spans="1:19" x14ac:dyDescent="0.3">
      <c r="A17" s="34">
        <f>Invulblad!B19</f>
        <v>15</v>
      </c>
      <c r="B17" s="28">
        <f>Invulblad!C19</f>
        <v>0</v>
      </c>
      <c r="C17" s="4">
        <f>Invulblad!D19</f>
        <v>0</v>
      </c>
      <c r="D17" s="4">
        <f>Invulblad!E19</f>
        <v>0</v>
      </c>
      <c r="E17" s="4">
        <f>Invulblad!F19</f>
        <v>0</v>
      </c>
      <c r="F17" s="4">
        <f>Invulblad!G19</f>
        <v>0</v>
      </c>
      <c r="G17" s="4">
        <f>Invulblad!H19</f>
        <v>0</v>
      </c>
      <c r="H17" s="48">
        <f>Invulblad!I19</f>
        <v>0</v>
      </c>
      <c r="I17" s="109">
        <f>Invulblad!O19</f>
        <v>0</v>
      </c>
      <c r="J17" s="31">
        <f>Invulblad!J19</f>
        <v>0</v>
      </c>
      <c r="K17" s="32" t="b">
        <f>IF(J17=kengetallen!$V$13,"1",IF(J17=kengetallen!$V$14,"2",IF(J17=kengetallen!$V$15,"3")))</f>
        <v>0</v>
      </c>
      <c r="L17" s="32">
        <v>0.7</v>
      </c>
      <c r="M17" s="25">
        <f t="shared" si="0"/>
        <v>0</v>
      </c>
      <c r="N17" s="39">
        <f>Invulblad!K19</f>
        <v>0</v>
      </c>
      <c r="O17" s="29" t="b">
        <f>IF(N17=kengetallen!$V$19,"1",IF(N17=kengetallen!$V$20,"2",IF(N17=kengetallen!$V$21,"3")))</f>
        <v>0</v>
      </c>
      <c r="P17" s="32">
        <v>0.3</v>
      </c>
      <c r="Q17" s="4">
        <f t="shared" si="1"/>
        <v>0</v>
      </c>
      <c r="R17" s="31">
        <f t="shared" si="2"/>
        <v>0</v>
      </c>
      <c r="S17" s="118" t="b">
        <f>IF(R17=kengetallen!$W$53,"Optimaal / zeer goed",IF(R17=kengetallen!$W$54,"Optimaal / goed",IF(R17=kengetallen!$W$55,"Voldoende / goed",IF(R17=kengetallen!$W$56,"Voldoende / redelijk",IF(R17=kengetallen!$W$57,"Voldoende",IF(R17=kengetallen!$W$58,"Matig / voldoende",IF(R17=kengetallen!$W$59,"Matig",IF(R17=kengetallen!$W$60,"Onvoldoende",IF(R17=kengetallen!$W$61,"Onvoldoende / slecht")))))))))</f>
        <v>0</v>
      </c>
    </row>
    <row r="18" spans="1:19" x14ac:dyDescent="0.3">
      <c r="A18" s="34">
        <f>Invulblad!B20</f>
        <v>16</v>
      </c>
      <c r="B18" s="28">
        <f>Invulblad!C20</f>
        <v>0</v>
      </c>
      <c r="C18" s="4">
        <f>Invulblad!D20</f>
        <v>0</v>
      </c>
      <c r="D18" s="4">
        <f>Invulblad!E20</f>
        <v>0</v>
      </c>
      <c r="E18" s="4">
        <f>Invulblad!F20</f>
        <v>0</v>
      </c>
      <c r="F18" s="4">
        <f>Invulblad!G20</f>
        <v>0</v>
      </c>
      <c r="G18" s="4">
        <f>Invulblad!H20</f>
        <v>0</v>
      </c>
      <c r="H18" s="48">
        <f>Invulblad!I20</f>
        <v>0</v>
      </c>
      <c r="I18" s="109">
        <f>Invulblad!O20</f>
        <v>0</v>
      </c>
      <c r="J18" s="31">
        <f>Invulblad!J20</f>
        <v>0</v>
      </c>
      <c r="K18" s="32" t="b">
        <f>IF(J18=kengetallen!$V$13,"1",IF(J18=kengetallen!$V$14,"2",IF(J18=kengetallen!$V$15,"3")))</f>
        <v>0</v>
      </c>
      <c r="L18" s="32">
        <v>0.7</v>
      </c>
      <c r="M18" s="25">
        <f t="shared" si="0"/>
        <v>0</v>
      </c>
      <c r="N18" s="39">
        <f>Invulblad!K20</f>
        <v>0</v>
      </c>
      <c r="O18" s="29" t="b">
        <f>IF(N18=kengetallen!$V$19,"1",IF(N18=kengetallen!$V$20,"2",IF(N18=kengetallen!$V$21,"3")))</f>
        <v>0</v>
      </c>
      <c r="P18" s="32">
        <v>0.3</v>
      </c>
      <c r="Q18" s="4">
        <f t="shared" si="1"/>
        <v>0</v>
      </c>
      <c r="R18" s="31">
        <f t="shared" si="2"/>
        <v>0</v>
      </c>
      <c r="S18" s="118" t="b">
        <f>IF(R18=kengetallen!$W$53,"Optimaal / zeer goed",IF(R18=kengetallen!$W$54,"Optimaal / goed",IF(R18=kengetallen!$W$55,"Voldoende / goed",IF(R18=kengetallen!$W$56,"Voldoende / redelijk",IF(R18=kengetallen!$W$57,"Voldoende",IF(R18=kengetallen!$W$58,"Matig / voldoende",IF(R18=kengetallen!$W$59,"Matig",IF(R18=kengetallen!$W$60,"Onvoldoende",IF(R18=kengetallen!$W$61,"Onvoldoende / slecht")))))))))</f>
        <v>0</v>
      </c>
    </row>
    <row r="19" spans="1:19" x14ac:dyDescent="0.3">
      <c r="A19" s="34">
        <f>Invulblad!B21</f>
        <v>17</v>
      </c>
      <c r="B19" s="28">
        <f>Invulblad!C21</f>
        <v>0</v>
      </c>
      <c r="C19" s="4">
        <f>Invulblad!D21</f>
        <v>0</v>
      </c>
      <c r="D19" s="4">
        <f>Invulblad!E21</f>
        <v>0</v>
      </c>
      <c r="E19" s="4">
        <f>Invulblad!F21</f>
        <v>0</v>
      </c>
      <c r="F19" s="4">
        <f>Invulblad!G21</f>
        <v>0</v>
      </c>
      <c r="G19" s="4">
        <f>Invulblad!H21</f>
        <v>0</v>
      </c>
      <c r="H19" s="48">
        <f>Invulblad!I21</f>
        <v>0</v>
      </c>
      <c r="I19" s="109">
        <f>Invulblad!O21</f>
        <v>0</v>
      </c>
      <c r="J19" s="31">
        <f>Invulblad!J21</f>
        <v>0</v>
      </c>
      <c r="K19" s="32" t="b">
        <f>IF(J19=kengetallen!$V$13,"1",IF(J19=kengetallen!$V$14,"2",IF(J19=kengetallen!$V$15,"3")))</f>
        <v>0</v>
      </c>
      <c r="L19" s="32">
        <v>0.7</v>
      </c>
      <c r="M19" s="25">
        <f t="shared" si="0"/>
        <v>0</v>
      </c>
      <c r="N19" s="39">
        <f>Invulblad!K21</f>
        <v>0</v>
      </c>
      <c r="O19" s="29" t="b">
        <f>IF(N19=kengetallen!$V$19,"1",IF(N19=kengetallen!$V$20,"2",IF(N19=kengetallen!$V$21,"3")))</f>
        <v>0</v>
      </c>
      <c r="P19" s="32">
        <v>0.3</v>
      </c>
      <c r="Q19" s="4">
        <f t="shared" si="1"/>
        <v>0</v>
      </c>
      <c r="R19" s="31">
        <f t="shared" si="2"/>
        <v>0</v>
      </c>
      <c r="S19" s="118" t="b">
        <f>IF(R19=kengetallen!$W$53,"Optimaal / zeer goed",IF(R19=kengetallen!$W$54,"Optimaal / goed",IF(R19=kengetallen!$W$55,"Voldoende / goed",IF(R19=kengetallen!$W$56,"Voldoende / redelijk",IF(R19=kengetallen!$W$57,"Voldoende",IF(R19=kengetallen!$W$58,"Matig / voldoende",IF(R19=kengetallen!$W$59,"Matig",IF(R19=kengetallen!$W$60,"Onvoldoende",IF(R19=kengetallen!$W$61,"Onvoldoende / slecht")))))))))</f>
        <v>0</v>
      </c>
    </row>
    <row r="20" spans="1:19" x14ac:dyDescent="0.3">
      <c r="A20" s="34">
        <f>Invulblad!B22</f>
        <v>18</v>
      </c>
      <c r="B20" s="28">
        <f>Invulblad!C22</f>
        <v>0</v>
      </c>
      <c r="C20" s="4">
        <f>Invulblad!D22</f>
        <v>0</v>
      </c>
      <c r="D20" s="4">
        <f>Invulblad!E22</f>
        <v>0</v>
      </c>
      <c r="E20" s="4">
        <f>Invulblad!F22</f>
        <v>0</v>
      </c>
      <c r="F20" s="4">
        <f>Invulblad!G22</f>
        <v>0</v>
      </c>
      <c r="G20" s="4">
        <f>Invulblad!H22</f>
        <v>0</v>
      </c>
      <c r="H20" s="48">
        <f>Invulblad!I22</f>
        <v>0</v>
      </c>
      <c r="I20" s="109">
        <f>Invulblad!O22</f>
        <v>0</v>
      </c>
      <c r="J20" s="31">
        <f>Invulblad!J22</f>
        <v>0</v>
      </c>
      <c r="K20" s="32" t="b">
        <f>IF(J20=kengetallen!$V$13,"1",IF(J20=kengetallen!$V$14,"2",IF(J20=kengetallen!$V$15,"3")))</f>
        <v>0</v>
      </c>
      <c r="L20" s="32">
        <v>0.7</v>
      </c>
      <c r="M20" s="25">
        <f t="shared" si="0"/>
        <v>0</v>
      </c>
      <c r="N20" s="39">
        <f>Invulblad!K22</f>
        <v>0</v>
      </c>
      <c r="O20" s="29" t="b">
        <f>IF(N20=kengetallen!$V$19,"1",IF(N20=kengetallen!$V$20,"2",IF(N20=kengetallen!$V$21,"3")))</f>
        <v>0</v>
      </c>
      <c r="P20" s="32">
        <v>0.3</v>
      </c>
      <c r="Q20" s="4">
        <f t="shared" si="1"/>
        <v>0</v>
      </c>
      <c r="R20" s="31">
        <f t="shared" si="2"/>
        <v>0</v>
      </c>
      <c r="S20" s="118" t="b">
        <f>IF(R20=kengetallen!$W$53,"Optimaal / zeer goed",IF(R20=kengetallen!$W$54,"Optimaal / goed",IF(R20=kengetallen!$W$55,"Voldoende / goed",IF(R20=kengetallen!$W$56,"Voldoende / redelijk",IF(R20=kengetallen!$W$57,"Voldoende",IF(R20=kengetallen!$W$58,"Matig / voldoende",IF(R20=kengetallen!$W$59,"Matig",IF(R20=kengetallen!$W$60,"Onvoldoende",IF(R20=kengetallen!$W$61,"Onvoldoende / slecht")))))))))</f>
        <v>0</v>
      </c>
    </row>
    <row r="21" spans="1:19" x14ac:dyDescent="0.3">
      <c r="A21" s="34">
        <f>Invulblad!B23</f>
        <v>19</v>
      </c>
      <c r="B21" s="28">
        <f>Invulblad!C23</f>
        <v>0</v>
      </c>
      <c r="C21" s="4">
        <f>Invulblad!D23</f>
        <v>0</v>
      </c>
      <c r="D21" s="4">
        <f>Invulblad!E23</f>
        <v>0</v>
      </c>
      <c r="E21" s="4">
        <f>Invulblad!F23</f>
        <v>0</v>
      </c>
      <c r="F21" s="4">
        <f>Invulblad!G23</f>
        <v>0</v>
      </c>
      <c r="G21" s="4">
        <f>Invulblad!H23</f>
        <v>0</v>
      </c>
      <c r="H21" s="48">
        <f>Invulblad!I23</f>
        <v>0</v>
      </c>
      <c r="I21" s="109">
        <f>Invulblad!O23</f>
        <v>0</v>
      </c>
      <c r="J21" s="31">
        <f>Invulblad!J23</f>
        <v>0</v>
      </c>
      <c r="K21" s="32" t="b">
        <f>IF(J21=kengetallen!$V$13,"1",IF(J21=kengetallen!$V$14,"2",IF(J21=kengetallen!$V$15,"3")))</f>
        <v>0</v>
      </c>
      <c r="L21" s="32">
        <v>0.7</v>
      </c>
      <c r="M21" s="25">
        <f t="shared" si="0"/>
        <v>0</v>
      </c>
      <c r="N21" s="39">
        <f>Invulblad!K23</f>
        <v>0</v>
      </c>
      <c r="O21" s="29" t="b">
        <f>IF(N21=kengetallen!$V$19,"1",IF(N21=kengetallen!$V$20,"2",IF(N21=kengetallen!$V$21,"3")))</f>
        <v>0</v>
      </c>
      <c r="P21" s="32">
        <v>0.3</v>
      </c>
      <c r="Q21" s="4">
        <f t="shared" si="1"/>
        <v>0</v>
      </c>
      <c r="R21" s="31">
        <f t="shared" si="2"/>
        <v>0</v>
      </c>
      <c r="S21" s="118" t="b">
        <f>IF(R21=kengetallen!$W$53,"Optimaal / zeer goed",IF(R21=kengetallen!$W$54,"Optimaal / goed",IF(R21=kengetallen!$W$55,"Voldoende / goed",IF(R21=kengetallen!$W$56,"Voldoende / redelijk",IF(R21=kengetallen!$W$57,"Voldoende",IF(R21=kengetallen!$W$58,"Matig / voldoende",IF(R21=kengetallen!$W$59,"Matig",IF(R21=kengetallen!$W$60,"Onvoldoende",IF(R21=kengetallen!$W$61,"Onvoldoende / slecht")))))))))</f>
        <v>0</v>
      </c>
    </row>
    <row r="22" spans="1:19" x14ac:dyDescent="0.3">
      <c r="A22" s="34">
        <f>Invulblad!B24</f>
        <v>20</v>
      </c>
      <c r="B22" s="28">
        <f>Invulblad!C24</f>
        <v>0</v>
      </c>
      <c r="C22" s="4">
        <f>Invulblad!D24</f>
        <v>0</v>
      </c>
      <c r="D22" s="4">
        <f>Invulblad!E24</f>
        <v>0</v>
      </c>
      <c r="E22" s="4">
        <f>Invulblad!F24</f>
        <v>0</v>
      </c>
      <c r="F22" s="4">
        <f>Invulblad!G24</f>
        <v>0</v>
      </c>
      <c r="G22" s="4">
        <f>Invulblad!H24</f>
        <v>0</v>
      </c>
      <c r="H22" s="48">
        <f>Invulblad!I24</f>
        <v>0</v>
      </c>
      <c r="I22" s="109">
        <f>Invulblad!O24</f>
        <v>0</v>
      </c>
      <c r="J22" s="31">
        <f>Invulblad!J24</f>
        <v>0</v>
      </c>
      <c r="K22" s="32" t="b">
        <f>IF(J22=kengetallen!$V$13,"1",IF(J22=kengetallen!$V$14,"2",IF(J22=kengetallen!$V$15,"3")))</f>
        <v>0</v>
      </c>
      <c r="L22" s="32">
        <v>0.7</v>
      </c>
      <c r="M22" s="25">
        <f t="shared" si="0"/>
        <v>0</v>
      </c>
      <c r="N22" s="39">
        <f>Invulblad!K24</f>
        <v>0</v>
      </c>
      <c r="O22" s="29" t="b">
        <f>IF(N22=kengetallen!$V$19,"1",IF(N22=kengetallen!$V$20,"2",IF(N22=kengetallen!$V$21,"3")))</f>
        <v>0</v>
      </c>
      <c r="P22" s="32">
        <v>0.3</v>
      </c>
      <c r="Q22" s="4">
        <f t="shared" si="1"/>
        <v>0</v>
      </c>
      <c r="R22" s="31">
        <f t="shared" si="2"/>
        <v>0</v>
      </c>
      <c r="S22" s="118" t="b">
        <f>IF(R22=kengetallen!$W$53,"Optimaal / zeer goed",IF(R22=kengetallen!$W$54,"Optimaal / goed",IF(R22=kengetallen!$W$55,"Voldoende / goed",IF(R22=kengetallen!$W$56,"Voldoende / redelijk",IF(R22=kengetallen!$W$57,"Voldoende",IF(R22=kengetallen!$W$58,"Matig / voldoende",IF(R22=kengetallen!$W$59,"Matig",IF(R22=kengetallen!$W$60,"Onvoldoende",IF(R22=kengetallen!$W$61,"Onvoldoende / slecht")))))))))</f>
        <v>0</v>
      </c>
    </row>
    <row r="23" spans="1:19" x14ac:dyDescent="0.3">
      <c r="A23" s="34">
        <f>Invulblad!B25</f>
        <v>21</v>
      </c>
      <c r="B23" s="28">
        <f>Invulblad!C25</f>
        <v>0</v>
      </c>
      <c r="C23" s="4">
        <f>Invulblad!D25</f>
        <v>0</v>
      </c>
      <c r="D23" s="4">
        <f>Invulblad!E25</f>
        <v>0</v>
      </c>
      <c r="E23" s="4">
        <f>Invulblad!F25</f>
        <v>0</v>
      </c>
      <c r="F23" s="4">
        <f>Invulblad!G25</f>
        <v>0</v>
      </c>
      <c r="G23" s="4">
        <f>Invulblad!H25</f>
        <v>0</v>
      </c>
      <c r="H23" s="48">
        <f>Invulblad!I25</f>
        <v>0</v>
      </c>
      <c r="I23" s="109">
        <f>Invulblad!O25</f>
        <v>0</v>
      </c>
      <c r="J23" s="31">
        <f>Invulblad!J25</f>
        <v>0</v>
      </c>
      <c r="K23" s="32" t="b">
        <f>IF(J23=kengetallen!$V$13,"1",IF(J23=kengetallen!$V$14,"2",IF(J23=kengetallen!$V$15,"3")))</f>
        <v>0</v>
      </c>
      <c r="L23" s="32">
        <v>0.7</v>
      </c>
      <c r="M23" s="25">
        <f t="shared" si="0"/>
        <v>0</v>
      </c>
      <c r="N23" s="39">
        <f>Invulblad!K25</f>
        <v>0</v>
      </c>
      <c r="O23" s="29" t="b">
        <f>IF(N23=kengetallen!$V$19,"1",IF(N23=kengetallen!$V$20,"2",IF(N23=kengetallen!$V$21,"3")))</f>
        <v>0</v>
      </c>
      <c r="P23" s="32">
        <v>0.3</v>
      </c>
      <c r="Q23" s="4">
        <f t="shared" si="1"/>
        <v>0</v>
      </c>
      <c r="R23" s="31">
        <f t="shared" si="2"/>
        <v>0</v>
      </c>
      <c r="S23" s="118" t="b">
        <f>IF(R23=kengetallen!$W$53,"Optimaal / zeer goed",IF(R23=kengetallen!$W$54,"Optimaal / goed",IF(R23=kengetallen!$W$55,"Voldoende / goed",IF(R23=kengetallen!$W$56,"Voldoende / redelijk",IF(R23=kengetallen!$W$57,"Voldoende",IF(R23=kengetallen!$W$58,"Matig / voldoende",IF(R23=kengetallen!$W$59,"Matig",IF(R23=kengetallen!$W$60,"Onvoldoende",IF(R23=kengetallen!$W$61,"Onvoldoende / slecht")))))))))</f>
        <v>0</v>
      </c>
    </row>
    <row r="24" spans="1:19" x14ac:dyDescent="0.3">
      <c r="A24" s="34">
        <f>Invulblad!B26</f>
        <v>22</v>
      </c>
      <c r="B24" s="28">
        <f>Invulblad!C26</f>
        <v>0</v>
      </c>
      <c r="C24" s="4">
        <f>Invulblad!D26</f>
        <v>0</v>
      </c>
      <c r="D24" s="4">
        <f>Invulblad!E26</f>
        <v>0</v>
      </c>
      <c r="E24" s="4">
        <f>Invulblad!F26</f>
        <v>0</v>
      </c>
      <c r="F24" s="4">
        <f>Invulblad!G26</f>
        <v>0</v>
      </c>
      <c r="G24" s="4">
        <f>Invulblad!H26</f>
        <v>0</v>
      </c>
      <c r="H24" s="48">
        <f>Invulblad!I26</f>
        <v>0</v>
      </c>
      <c r="I24" s="109">
        <f>Invulblad!O26</f>
        <v>0</v>
      </c>
      <c r="J24" s="31">
        <f>Invulblad!J26</f>
        <v>0</v>
      </c>
      <c r="K24" s="32" t="b">
        <f>IF(J24=kengetallen!$V$13,"1",IF(J24=kengetallen!$V$14,"2",IF(J24=kengetallen!$V$15,"3")))</f>
        <v>0</v>
      </c>
      <c r="L24" s="32">
        <v>0.7</v>
      </c>
      <c r="M24" s="25">
        <f t="shared" si="0"/>
        <v>0</v>
      </c>
      <c r="N24" s="39">
        <f>Invulblad!K26</f>
        <v>0</v>
      </c>
      <c r="O24" s="29" t="b">
        <f>IF(N24=kengetallen!$V$19,"1",IF(N24=kengetallen!$V$20,"2",IF(N24=kengetallen!$V$21,"3")))</f>
        <v>0</v>
      </c>
      <c r="P24" s="32">
        <v>0.3</v>
      </c>
      <c r="Q24" s="4">
        <f t="shared" si="1"/>
        <v>0</v>
      </c>
      <c r="R24" s="31">
        <f t="shared" si="2"/>
        <v>0</v>
      </c>
      <c r="S24" s="118" t="b">
        <f>IF(R24=kengetallen!$W$53,"Optimaal / zeer goed",IF(R24=kengetallen!$W$54,"Optimaal / goed",IF(R24=kengetallen!$W$55,"Voldoende / goed",IF(R24=kengetallen!$W$56,"Voldoende / redelijk",IF(R24=kengetallen!$W$57,"Voldoende",IF(R24=kengetallen!$W$58,"Matig / voldoende",IF(R24=kengetallen!$W$59,"Matig",IF(R24=kengetallen!$W$60,"Onvoldoende",IF(R24=kengetallen!$W$61,"Onvoldoende / slecht")))))))))</f>
        <v>0</v>
      </c>
    </row>
    <row r="25" spans="1:19" x14ac:dyDescent="0.3">
      <c r="A25" s="34">
        <f>Invulblad!B27</f>
        <v>23</v>
      </c>
      <c r="B25" s="28">
        <f>Invulblad!C27</f>
        <v>0</v>
      </c>
      <c r="C25" s="4">
        <f>Invulblad!D27</f>
        <v>0</v>
      </c>
      <c r="D25" s="4">
        <f>Invulblad!E27</f>
        <v>0</v>
      </c>
      <c r="E25" s="4">
        <f>Invulblad!F27</f>
        <v>0</v>
      </c>
      <c r="F25" s="4">
        <f>Invulblad!G27</f>
        <v>0</v>
      </c>
      <c r="G25" s="4">
        <f>Invulblad!H27</f>
        <v>0</v>
      </c>
      <c r="H25" s="48">
        <f>Invulblad!I27</f>
        <v>0</v>
      </c>
      <c r="I25" s="109">
        <f>Invulblad!O27</f>
        <v>0</v>
      </c>
      <c r="J25" s="31">
        <f>Invulblad!J27</f>
        <v>0</v>
      </c>
      <c r="K25" s="32" t="b">
        <f>IF(J25=kengetallen!$V$13,"1",IF(J25=kengetallen!$V$14,"2",IF(J25=kengetallen!$V$15,"3")))</f>
        <v>0</v>
      </c>
      <c r="L25" s="32">
        <v>0.7</v>
      </c>
      <c r="M25" s="25">
        <f t="shared" si="0"/>
        <v>0</v>
      </c>
      <c r="N25" s="39">
        <f>Invulblad!K27</f>
        <v>0</v>
      </c>
      <c r="O25" s="29" t="b">
        <f>IF(N25=kengetallen!$V$19,"1",IF(N25=kengetallen!$V$20,"2",IF(N25=kengetallen!$V$21,"3")))</f>
        <v>0</v>
      </c>
      <c r="P25" s="32">
        <v>0.3</v>
      </c>
      <c r="Q25" s="4">
        <f t="shared" si="1"/>
        <v>0</v>
      </c>
      <c r="R25" s="31">
        <f t="shared" si="2"/>
        <v>0</v>
      </c>
      <c r="S25" s="118" t="b">
        <f>IF(R25=kengetallen!$W$53,"Optimaal / zeer goed",IF(R25=kengetallen!$W$54,"Optimaal / goed",IF(R25=kengetallen!$W$55,"Voldoende / goed",IF(R25=kengetallen!$W$56,"Voldoende / redelijk",IF(R25=kengetallen!$W$57,"Voldoende",IF(R25=kengetallen!$W$58,"Matig / voldoende",IF(R25=kengetallen!$W$59,"Matig",IF(R25=kengetallen!$W$60,"Onvoldoende",IF(R25=kengetallen!$W$61,"Onvoldoende / slecht")))))))))</f>
        <v>0</v>
      </c>
    </row>
    <row r="26" spans="1:19" x14ac:dyDescent="0.3">
      <c r="A26" s="34">
        <f>Invulblad!B28</f>
        <v>24</v>
      </c>
      <c r="B26" s="28">
        <f>Invulblad!C28</f>
        <v>0</v>
      </c>
      <c r="C26" s="4">
        <f>Invulblad!D28</f>
        <v>0</v>
      </c>
      <c r="D26" s="4">
        <f>Invulblad!E28</f>
        <v>0</v>
      </c>
      <c r="E26" s="4">
        <f>Invulblad!F28</f>
        <v>0</v>
      </c>
      <c r="F26" s="4">
        <f>Invulblad!G28</f>
        <v>0</v>
      </c>
      <c r="G26" s="4">
        <f>Invulblad!H28</f>
        <v>0</v>
      </c>
      <c r="H26" s="48">
        <f>Invulblad!I28</f>
        <v>0</v>
      </c>
      <c r="I26" s="109">
        <f>Invulblad!O28</f>
        <v>0</v>
      </c>
      <c r="J26" s="31">
        <f>Invulblad!J28</f>
        <v>0</v>
      </c>
      <c r="K26" s="32" t="b">
        <f>IF(J26=kengetallen!$V$13,"1",IF(J26=kengetallen!$V$14,"2",IF(J26=kengetallen!$V$15,"3")))</f>
        <v>0</v>
      </c>
      <c r="L26" s="32">
        <v>0.7</v>
      </c>
      <c r="M26" s="25">
        <f t="shared" si="0"/>
        <v>0</v>
      </c>
      <c r="N26" s="39">
        <f>Invulblad!K28</f>
        <v>0</v>
      </c>
      <c r="O26" s="29" t="b">
        <f>IF(N26=kengetallen!$V$19,"1",IF(N26=kengetallen!$V$20,"2",IF(N26=kengetallen!$V$21,"3")))</f>
        <v>0</v>
      </c>
      <c r="P26" s="32">
        <v>0.3</v>
      </c>
      <c r="Q26" s="4">
        <f t="shared" si="1"/>
        <v>0</v>
      </c>
      <c r="R26" s="31">
        <f t="shared" si="2"/>
        <v>0</v>
      </c>
      <c r="S26" s="118" t="b">
        <f>IF(R26=kengetallen!$W$53,"Optimaal / zeer goed",IF(R26=kengetallen!$W$54,"Optimaal / goed",IF(R26=kengetallen!$W$55,"Voldoende / goed",IF(R26=kengetallen!$W$56,"Voldoende / redelijk",IF(R26=kengetallen!$W$57,"Voldoende",IF(R26=kengetallen!$W$58,"Matig / voldoende",IF(R26=kengetallen!$W$59,"Matig",IF(R26=kengetallen!$W$60,"Onvoldoende",IF(R26=kengetallen!$W$61,"Onvoldoende / slecht")))))))))</f>
        <v>0</v>
      </c>
    </row>
    <row r="27" spans="1:19" x14ac:dyDescent="0.3">
      <c r="A27" s="34">
        <f>Invulblad!B29</f>
        <v>25</v>
      </c>
      <c r="B27" s="28">
        <f>Invulblad!C29</f>
        <v>0</v>
      </c>
      <c r="C27" s="4">
        <f>Invulblad!D29</f>
        <v>0</v>
      </c>
      <c r="D27" s="4">
        <f>Invulblad!E29</f>
        <v>0</v>
      </c>
      <c r="E27" s="4">
        <f>Invulblad!F29</f>
        <v>0</v>
      </c>
      <c r="F27" s="4">
        <f>Invulblad!G29</f>
        <v>0</v>
      </c>
      <c r="G27" s="4">
        <f>Invulblad!H29</f>
        <v>0</v>
      </c>
      <c r="H27" s="48">
        <f>Invulblad!I29</f>
        <v>0</v>
      </c>
      <c r="I27" s="109">
        <f>Invulblad!O29</f>
        <v>0</v>
      </c>
      <c r="J27" s="31">
        <f>Invulblad!J29</f>
        <v>0</v>
      </c>
      <c r="K27" s="32" t="b">
        <f>IF(J27=kengetallen!$V$13,"1",IF(J27=kengetallen!$V$14,"2",IF(J27=kengetallen!$V$15,"3")))</f>
        <v>0</v>
      </c>
      <c r="L27" s="32">
        <v>0.7</v>
      </c>
      <c r="M27" s="25">
        <f t="shared" si="0"/>
        <v>0</v>
      </c>
      <c r="N27" s="39">
        <f>Invulblad!K29</f>
        <v>0</v>
      </c>
      <c r="O27" s="29" t="b">
        <f>IF(N27=kengetallen!$V$19,"1",IF(N27=kengetallen!$V$20,"2",IF(N27=kengetallen!$V$21,"3")))</f>
        <v>0</v>
      </c>
      <c r="P27" s="32">
        <v>0.3</v>
      </c>
      <c r="Q27" s="4">
        <f t="shared" si="1"/>
        <v>0</v>
      </c>
      <c r="R27" s="31">
        <f t="shared" si="2"/>
        <v>0</v>
      </c>
      <c r="S27" s="118" t="b">
        <f>IF(R27=kengetallen!$W$53,"Optimaal / zeer goed",IF(R27=kengetallen!$W$54,"Optimaal / goed",IF(R27=kengetallen!$W$55,"Voldoende / goed",IF(R27=kengetallen!$W$56,"Voldoende / redelijk",IF(R27=kengetallen!$W$57,"Voldoende",IF(R27=kengetallen!$W$58,"Matig / voldoende",IF(R27=kengetallen!$W$59,"Matig",IF(R27=kengetallen!$W$60,"Onvoldoende",IF(R27=kengetallen!$W$61,"Onvoldoende / slecht")))))))))</f>
        <v>0</v>
      </c>
    </row>
    <row r="28" spans="1:19" x14ac:dyDescent="0.3">
      <c r="A28" s="34">
        <f>Invulblad!B30</f>
        <v>26</v>
      </c>
      <c r="B28" s="28">
        <f>Invulblad!C30</f>
        <v>0</v>
      </c>
      <c r="C28" s="4">
        <f>Invulblad!D30</f>
        <v>0</v>
      </c>
      <c r="D28" s="4">
        <f>Invulblad!E30</f>
        <v>0</v>
      </c>
      <c r="E28" s="4">
        <f>Invulblad!F30</f>
        <v>0</v>
      </c>
      <c r="F28" s="4">
        <f>Invulblad!G30</f>
        <v>0</v>
      </c>
      <c r="G28" s="4">
        <f>Invulblad!H30</f>
        <v>0</v>
      </c>
      <c r="H28" s="48">
        <f>Invulblad!I30</f>
        <v>0</v>
      </c>
      <c r="I28" s="109">
        <f>Invulblad!O30</f>
        <v>0</v>
      </c>
      <c r="J28" s="31">
        <f>Invulblad!J30</f>
        <v>0</v>
      </c>
      <c r="K28" s="32" t="b">
        <f>IF(J28=kengetallen!$V$13,"1",IF(J28=kengetallen!$V$14,"2",IF(J28=kengetallen!$V$15,"3")))</f>
        <v>0</v>
      </c>
      <c r="L28" s="32">
        <v>0.7</v>
      </c>
      <c r="M28" s="25">
        <f t="shared" si="0"/>
        <v>0</v>
      </c>
      <c r="N28" s="39">
        <f>Invulblad!K30</f>
        <v>0</v>
      </c>
      <c r="O28" s="29" t="b">
        <f>IF(N28=kengetallen!$V$19,"1",IF(N28=kengetallen!$V$20,"2",IF(N28=kengetallen!$V$21,"3")))</f>
        <v>0</v>
      </c>
      <c r="P28" s="32">
        <v>0.3</v>
      </c>
      <c r="Q28" s="4">
        <f t="shared" si="1"/>
        <v>0</v>
      </c>
      <c r="R28" s="31">
        <f t="shared" si="2"/>
        <v>0</v>
      </c>
      <c r="S28" s="118" t="b">
        <f>IF(R28=kengetallen!$W$53,"Optimaal / zeer goed",IF(R28=kengetallen!$W$54,"Optimaal / goed",IF(R28=kengetallen!$W$55,"Voldoende / goed",IF(R28=kengetallen!$W$56,"Voldoende / redelijk",IF(R28=kengetallen!$W$57,"Voldoende",IF(R28=kengetallen!$W$58,"Matig / voldoende",IF(R28=kengetallen!$W$59,"Matig",IF(R28=kengetallen!$W$60,"Onvoldoende",IF(R28=kengetallen!$W$61,"Onvoldoende / slecht")))))))))</f>
        <v>0</v>
      </c>
    </row>
    <row r="29" spans="1:19" x14ac:dyDescent="0.3">
      <c r="A29" s="34">
        <f>Invulblad!B31</f>
        <v>27</v>
      </c>
      <c r="B29" s="28">
        <f>Invulblad!C31</f>
        <v>0</v>
      </c>
      <c r="C29" s="4">
        <f>Invulblad!D31</f>
        <v>0</v>
      </c>
      <c r="D29" s="4">
        <f>Invulblad!E31</f>
        <v>0</v>
      </c>
      <c r="E29" s="4">
        <f>Invulblad!F31</f>
        <v>0</v>
      </c>
      <c r="F29" s="4">
        <f>Invulblad!G31</f>
        <v>0</v>
      </c>
      <c r="G29" s="4">
        <f>Invulblad!H31</f>
        <v>0</v>
      </c>
      <c r="H29" s="48">
        <f>Invulblad!I31</f>
        <v>0</v>
      </c>
      <c r="I29" s="109">
        <f>Invulblad!O31</f>
        <v>0</v>
      </c>
      <c r="J29" s="31">
        <f>Invulblad!J31</f>
        <v>0</v>
      </c>
      <c r="K29" s="32" t="b">
        <f>IF(J29=kengetallen!$V$13,"1",IF(J29=kengetallen!$V$14,"2",IF(J29=kengetallen!$V$15,"3")))</f>
        <v>0</v>
      </c>
      <c r="L29" s="32">
        <v>0.7</v>
      </c>
      <c r="M29" s="25">
        <f t="shared" si="0"/>
        <v>0</v>
      </c>
      <c r="N29" s="39">
        <f>Invulblad!K31</f>
        <v>0</v>
      </c>
      <c r="O29" s="29" t="b">
        <f>IF(N29=kengetallen!$V$19,"1",IF(N29=kengetallen!$V$20,"2",IF(N29=kengetallen!$V$21,"3")))</f>
        <v>0</v>
      </c>
      <c r="P29" s="32">
        <v>0.3</v>
      </c>
      <c r="Q29" s="4">
        <f t="shared" si="1"/>
        <v>0</v>
      </c>
      <c r="R29" s="31">
        <f t="shared" si="2"/>
        <v>0</v>
      </c>
      <c r="S29" s="118" t="b">
        <f>IF(R29=kengetallen!$W$53,"Optimaal / zeer goed",IF(R29=kengetallen!$W$54,"Optimaal / goed",IF(R29=kengetallen!$W$55,"Voldoende / goed",IF(R29=kengetallen!$W$56,"Voldoende / redelijk",IF(R29=kengetallen!$W$57,"Voldoende",IF(R29=kengetallen!$W$58,"Matig / voldoende",IF(R29=kengetallen!$W$59,"Matig",IF(R29=kengetallen!$W$60,"Onvoldoende",IF(R29=kengetallen!$W$61,"Onvoldoende / slecht")))))))))</f>
        <v>0</v>
      </c>
    </row>
    <row r="30" spans="1:19" x14ac:dyDescent="0.3">
      <c r="A30" s="34">
        <f>Invulblad!B32</f>
        <v>28</v>
      </c>
      <c r="B30" s="28">
        <f>Invulblad!C32</f>
        <v>0</v>
      </c>
      <c r="C30" s="4">
        <f>Invulblad!D32</f>
        <v>0</v>
      </c>
      <c r="D30" s="4">
        <f>Invulblad!E32</f>
        <v>0</v>
      </c>
      <c r="E30" s="4">
        <f>Invulblad!F32</f>
        <v>0</v>
      </c>
      <c r="F30" s="4">
        <f>Invulblad!G32</f>
        <v>0</v>
      </c>
      <c r="G30" s="4">
        <f>Invulblad!H32</f>
        <v>0</v>
      </c>
      <c r="H30" s="48">
        <f>Invulblad!I32</f>
        <v>0</v>
      </c>
      <c r="I30" s="109">
        <f>Invulblad!O32</f>
        <v>0</v>
      </c>
      <c r="J30" s="31">
        <f>Invulblad!J32</f>
        <v>0</v>
      </c>
      <c r="K30" s="32" t="b">
        <f>IF(J30=kengetallen!$V$13,"1",IF(J30=kengetallen!$V$14,"2",IF(J30=kengetallen!$V$15,"3")))</f>
        <v>0</v>
      </c>
      <c r="L30" s="32">
        <v>0.7</v>
      </c>
      <c r="M30" s="25">
        <f t="shared" si="0"/>
        <v>0</v>
      </c>
      <c r="N30" s="39">
        <f>Invulblad!K32</f>
        <v>0</v>
      </c>
      <c r="O30" s="29" t="b">
        <f>IF(N30=kengetallen!$V$19,"1",IF(N30=kengetallen!$V$20,"2",IF(N30=kengetallen!$V$21,"3")))</f>
        <v>0</v>
      </c>
      <c r="P30" s="32">
        <v>0.3</v>
      </c>
      <c r="Q30" s="4">
        <f t="shared" si="1"/>
        <v>0</v>
      </c>
      <c r="R30" s="31">
        <f t="shared" si="2"/>
        <v>0</v>
      </c>
      <c r="S30" s="118" t="b">
        <f>IF(R30=kengetallen!$W$53,"Optimaal / zeer goed",IF(R30=kengetallen!$W$54,"Optimaal / goed",IF(R30=kengetallen!$W$55,"Voldoende / goed",IF(R30=kengetallen!$W$56,"Voldoende / redelijk",IF(R30=kengetallen!$W$57,"Voldoende",IF(R30=kengetallen!$W$58,"Matig / voldoende",IF(R30=kengetallen!$W$59,"Matig",IF(R30=kengetallen!$W$60,"Onvoldoende",IF(R30=kengetallen!$W$61,"Onvoldoende / slecht")))))))))</f>
        <v>0</v>
      </c>
    </row>
    <row r="31" spans="1:19" x14ac:dyDescent="0.3">
      <c r="A31" s="34">
        <f>Invulblad!B33</f>
        <v>29</v>
      </c>
      <c r="B31" s="28">
        <f>Invulblad!C33</f>
        <v>0</v>
      </c>
      <c r="C31" s="4">
        <f>Invulblad!D33</f>
        <v>0</v>
      </c>
      <c r="D31" s="4">
        <f>Invulblad!E33</f>
        <v>0</v>
      </c>
      <c r="E31" s="4">
        <f>Invulblad!F33</f>
        <v>0</v>
      </c>
      <c r="F31" s="4">
        <f>Invulblad!G33</f>
        <v>0</v>
      </c>
      <c r="G31" s="4">
        <f>Invulblad!H33</f>
        <v>0</v>
      </c>
      <c r="H31" s="48">
        <f>Invulblad!I33</f>
        <v>0</v>
      </c>
      <c r="I31" s="109">
        <f>Invulblad!O33</f>
        <v>0</v>
      </c>
      <c r="J31" s="31">
        <f>Invulblad!J33</f>
        <v>0</v>
      </c>
      <c r="K31" s="32" t="b">
        <f>IF(J31=kengetallen!$V$13,"1",IF(J31=kengetallen!$V$14,"2",IF(J31=kengetallen!$V$15,"3")))</f>
        <v>0</v>
      </c>
      <c r="L31" s="32">
        <v>0.7</v>
      </c>
      <c r="M31" s="25">
        <f t="shared" si="0"/>
        <v>0</v>
      </c>
      <c r="N31" s="39">
        <f>Invulblad!K33</f>
        <v>0</v>
      </c>
      <c r="O31" s="29" t="b">
        <f>IF(N31=kengetallen!$V$19,"1",IF(N31=kengetallen!$V$20,"2",IF(N31=kengetallen!$V$21,"3")))</f>
        <v>0</v>
      </c>
      <c r="P31" s="32">
        <v>0.3</v>
      </c>
      <c r="Q31" s="4">
        <f t="shared" si="1"/>
        <v>0</v>
      </c>
      <c r="R31" s="31">
        <f t="shared" si="2"/>
        <v>0</v>
      </c>
      <c r="S31" s="118" t="b">
        <f>IF(R31=kengetallen!$W$53,"Optimaal / zeer goed",IF(R31=kengetallen!$W$54,"Optimaal / goed",IF(R31=kengetallen!$W$55,"Voldoende / goed",IF(R31=kengetallen!$W$56,"Voldoende / redelijk",IF(R31=kengetallen!$W$57,"Voldoende",IF(R31=kengetallen!$W$58,"Matig / voldoende",IF(R31=kengetallen!$W$59,"Matig",IF(R31=kengetallen!$W$60,"Onvoldoende",IF(R31=kengetallen!$W$61,"Onvoldoende / slecht")))))))))</f>
        <v>0</v>
      </c>
    </row>
    <row r="32" spans="1:19" x14ac:dyDescent="0.3">
      <c r="A32" s="34">
        <f>Invulblad!B34</f>
        <v>30</v>
      </c>
      <c r="B32" s="28">
        <f>Invulblad!C34</f>
        <v>0</v>
      </c>
      <c r="C32" s="4">
        <f>Invulblad!D34</f>
        <v>0</v>
      </c>
      <c r="D32" s="4">
        <f>Invulblad!E34</f>
        <v>0</v>
      </c>
      <c r="E32" s="4">
        <f>Invulblad!F34</f>
        <v>0</v>
      </c>
      <c r="F32" s="4">
        <f>Invulblad!G34</f>
        <v>0</v>
      </c>
      <c r="G32" s="4">
        <f>Invulblad!H34</f>
        <v>0</v>
      </c>
      <c r="H32" s="48">
        <f>Invulblad!I34</f>
        <v>0</v>
      </c>
      <c r="I32" s="109">
        <f>Invulblad!O34</f>
        <v>0</v>
      </c>
      <c r="J32" s="31">
        <f>Invulblad!J34</f>
        <v>0</v>
      </c>
      <c r="K32" s="32" t="b">
        <f>IF(J32=kengetallen!$V$13,"1",IF(J32=kengetallen!$V$14,"2",IF(J32=kengetallen!$V$15,"3")))</f>
        <v>0</v>
      </c>
      <c r="L32" s="32">
        <v>0.7</v>
      </c>
      <c r="M32" s="25">
        <f t="shared" si="0"/>
        <v>0</v>
      </c>
      <c r="N32" s="39">
        <f>Invulblad!K34</f>
        <v>0</v>
      </c>
      <c r="O32" s="29" t="b">
        <f>IF(N32=kengetallen!$V$19,"1",IF(N32=kengetallen!$V$20,"2",IF(N32=kengetallen!$V$21,"3")))</f>
        <v>0</v>
      </c>
      <c r="P32" s="32">
        <v>0.3</v>
      </c>
      <c r="Q32" s="4">
        <f t="shared" si="1"/>
        <v>0</v>
      </c>
      <c r="R32" s="31">
        <f t="shared" si="2"/>
        <v>0</v>
      </c>
      <c r="S32" s="118" t="b">
        <f>IF(R32=kengetallen!$W$53,"Optimaal / zeer goed",IF(R32=kengetallen!$W$54,"Optimaal / goed",IF(R32=kengetallen!$W$55,"Voldoende / goed",IF(R32=kengetallen!$W$56,"Voldoende / redelijk",IF(R32=kengetallen!$W$57,"Voldoende",IF(R32=kengetallen!$W$58,"Matig / voldoende",IF(R32=kengetallen!$W$59,"Matig",IF(R32=kengetallen!$W$60,"Onvoldoende",IF(R32=kengetallen!$W$61,"Onvoldoende / slecht")))))))))</f>
        <v>0</v>
      </c>
    </row>
    <row r="33" spans="1:19" x14ac:dyDescent="0.3">
      <c r="A33" s="34">
        <f>Invulblad!B35</f>
        <v>31</v>
      </c>
      <c r="B33" s="28">
        <f>Invulblad!C35</f>
        <v>0</v>
      </c>
      <c r="C33" s="4">
        <f>Invulblad!D35</f>
        <v>0</v>
      </c>
      <c r="D33" s="4">
        <f>Invulblad!E35</f>
        <v>0</v>
      </c>
      <c r="E33" s="4">
        <f>Invulblad!F35</f>
        <v>0</v>
      </c>
      <c r="F33" s="4">
        <f>Invulblad!G35</f>
        <v>0</v>
      </c>
      <c r="G33" s="4">
        <f>Invulblad!H35</f>
        <v>0</v>
      </c>
      <c r="H33" s="48">
        <f>Invulblad!I35</f>
        <v>0</v>
      </c>
      <c r="I33" s="109">
        <f>Invulblad!O35</f>
        <v>0</v>
      </c>
      <c r="J33" s="31">
        <f>Invulblad!J35</f>
        <v>0</v>
      </c>
      <c r="K33" s="32" t="b">
        <f>IF(J33=kengetallen!$V$13,"1",IF(J33=kengetallen!$V$14,"2",IF(J33=kengetallen!$V$15,"3")))</f>
        <v>0</v>
      </c>
      <c r="L33" s="32">
        <v>0.7</v>
      </c>
      <c r="M33" s="25">
        <f t="shared" si="0"/>
        <v>0</v>
      </c>
      <c r="N33" s="39">
        <f>Invulblad!K35</f>
        <v>0</v>
      </c>
      <c r="O33" s="29" t="b">
        <f>IF(N33=kengetallen!$V$19,"1",IF(N33=kengetallen!$V$20,"2",IF(N33=kengetallen!$V$21,"3")))</f>
        <v>0</v>
      </c>
      <c r="P33" s="32">
        <v>0.3</v>
      </c>
      <c r="Q33" s="4">
        <f t="shared" si="1"/>
        <v>0</v>
      </c>
      <c r="R33" s="31">
        <f t="shared" si="2"/>
        <v>0</v>
      </c>
      <c r="S33" s="118" t="b">
        <f>IF(R33=kengetallen!$W$53,"Optimaal / zeer goed",IF(R33=kengetallen!$W$54,"Optimaal / goed",IF(R33=kengetallen!$W$55,"Voldoende / goed",IF(R33=kengetallen!$W$56,"Voldoende / redelijk",IF(R33=kengetallen!$W$57,"Voldoende",IF(R33=kengetallen!$W$58,"Matig / voldoende",IF(R33=kengetallen!$W$59,"Matig",IF(R33=kengetallen!$W$60,"Onvoldoende",IF(R33=kengetallen!$W$61,"Onvoldoende / slecht")))))))))</f>
        <v>0</v>
      </c>
    </row>
    <row r="34" spans="1:19" x14ac:dyDescent="0.3">
      <c r="A34" s="34">
        <f>Invulblad!B36</f>
        <v>32</v>
      </c>
      <c r="B34" s="28">
        <f>Invulblad!C36</f>
        <v>0</v>
      </c>
      <c r="C34" s="4">
        <f>Invulblad!D36</f>
        <v>0</v>
      </c>
      <c r="D34" s="4">
        <f>Invulblad!E36</f>
        <v>0</v>
      </c>
      <c r="E34" s="4">
        <f>Invulblad!F36</f>
        <v>0</v>
      </c>
      <c r="F34" s="4">
        <f>Invulblad!G36</f>
        <v>0</v>
      </c>
      <c r="G34" s="4">
        <f>Invulblad!H36</f>
        <v>0</v>
      </c>
      <c r="H34" s="48">
        <f>Invulblad!I36</f>
        <v>0</v>
      </c>
      <c r="I34" s="109">
        <f>Invulblad!O36</f>
        <v>0</v>
      </c>
      <c r="J34" s="31">
        <f>Invulblad!J36</f>
        <v>0</v>
      </c>
      <c r="K34" s="32" t="b">
        <f>IF(J34=kengetallen!$V$13,"1",IF(J34=kengetallen!$V$14,"2",IF(J34=kengetallen!$V$15,"3")))</f>
        <v>0</v>
      </c>
      <c r="L34" s="32">
        <v>0.7</v>
      </c>
      <c r="M34" s="25">
        <f t="shared" si="0"/>
        <v>0</v>
      </c>
      <c r="N34" s="39">
        <f>Invulblad!K36</f>
        <v>0</v>
      </c>
      <c r="O34" s="29" t="b">
        <f>IF(N34=kengetallen!$V$19,"1",IF(N34=kengetallen!$V$20,"2",IF(N34=kengetallen!$V$21,"3")))</f>
        <v>0</v>
      </c>
      <c r="P34" s="32">
        <v>0.3</v>
      </c>
      <c r="Q34" s="4">
        <f t="shared" si="1"/>
        <v>0</v>
      </c>
      <c r="R34" s="31">
        <f t="shared" si="2"/>
        <v>0</v>
      </c>
      <c r="S34" s="118" t="b">
        <f>IF(R34=kengetallen!$W$53,"Optimaal / zeer goed",IF(R34=kengetallen!$W$54,"Optimaal / goed",IF(R34=kengetallen!$W$55,"Voldoende / goed",IF(R34=kengetallen!$W$56,"Voldoende / redelijk",IF(R34=kengetallen!$W$57,"Voldoende",IF(R34=kengetallen!$W$58,"Matig / voldoende",IF(R34=kengetallen!$W$59,"Matig",IF(R34=kengetallen!$W$60,"Onvoldoende",IF(R34=kengetallen!$W$61,"Onvoldoende / slecht")))))))))</f>
        <v>0</v>
      </c>
    </row>
    <row r="35" spans="1:19" x14ac:dyDescent="0.3">
      <c r="A35" s="34">
        <f>Invulblad!B37</f>
        <v>33</v>
      </c>
      <c r="B35" s="28">
        <f>Invulblad!C37</f>
        <v>0</v>
      </c>
      <c r="C35" s="4">
        <f>Invulblad!D37</f>
        <v>0</v>
      </c>
      <c r="D35" s="4">
        <f>Invulblad!E37</f>
        <v>0</v>
      </c>
      <c r="E35" s="4">
        <f>Invulblad!F37</f>
        <v>0</v>
      </c>
      <c r="F35" s="4">
        <f>Invulblad!G37</f>
        <v>0</v>
      </c>
      <c r="G35" s="4">
        <f>Invulblad!H37</f>
        <v>0</v>
      </c>
      <c r="H35" s="48">
        <f>Invulblad!I37</f>
        <v>0</v>
      </c>
      <c r="I35" s="109">
        <f>Invulblad!O37</f>
        <v>0</v>
      </c>
      <c r="J35" s="31">
        <f>Invulblad!J37</f>
        <v>0</v>
      </c>
      <c r="K35" s="32" t="b">
        <f>IF(J35=kengetallen!$V$13,"1",IF(J35=kengetallen!$V$14,"2",IF(J35=kengetallen!$V$15,"3")))</f>
        <v>0</v>
      </c>
      <c r="L35" s="32">
        <v>0.7</v>
      </c>
      <c r="M35" s="25">
        <f t="shared" si="0"/>
        <v>0</v>
      </c>
      <c r="N35" s="39">
        <f>Invulblad!K37</f>
        <v>0</v>
      </c>
      <c r="O35" s="29" t="b">
        <f>IF(N35=kengetallen!$V$19,"1",IF(N35=kengetallen!$V$20,"2",IF(N35=kengetallen!$V$21,"3")))</f>
        <v>0</v>
      </c>
      <c r="P35" s="32">
        <v>0.3</v>
      </c>
      <c r="Q35" s="4">
        <f t="shared" si="1"/>
        <v>0</v>
      </c>
      <c r="R35" s="31">
        <f t="shared" si="2"/>
        <v>0</v>
      </c>
      <c r="S35" s="118" t="b">
        <f>IF(R35=kengetallen!$W$53,"Optimaal / zeer goed",IF(R35=kengetallen!$W$54,"Optimaal / goed",IF(R35=kengetallen!$W$55,"Voldoende / goed",IF(R35=kengetallen!$W$56,"Voldoende / redelijk",IF(R35=kengetallen!$W$57,"Voldoende",IF(R35=kengetallen!$W$58,"Matig / voldoende",IF(R35=kengetallen!$W$59,"Matig",IF(R35=kengetallen!$W$60,"Onvoldoende",IF(R35=kengetallen!$W$61,"Onvoldoende / slecht")))))))))</f>
        <v>0</v>
      </c>
    </row>
    <row r="36" spans="1:19" x14ac:dyDescent="0.3">
      <c r="A36" s="34">
        <f>Invulblad!B38</f>
        <v>34</v>
      </c>
      <c r="B36" s="28">
        <f>Invulblad!C38</f>
        <v>0</v>
      </c>
      <c r="C36" s="4">
        <f>Invulblad!D38</f>
        <v>0</v>
      </c>
      <c r="D36" s="4">
        <f>Invulblad!E38</f>
        <v>0</v>
      </c>
      <c r="E36" s="4">
        <f>Invulblad!F38</f>
        <v>0</v>
      </c>
      <c r="F36" s="4">
        <f>Invulblad!G38</f>
        <v>0</v>
      </c>
      <c r="G36" s="4">
        <f>Invulblad!H38</f>
        <v>0</v>
      </c>
      <c r="H36" s="48">
        <f>Invulblad!I38</f>
        <v>0</v>
      </c>
      <c r="I36" s="109">
        <f>Invulblad!O38</f>
        <v>0</v>
      </c>
      <c r="J36" s="31">
        <f>Invulblad!J38</f>
        <v>0</v>
      </c>
      <c r="K36" s="32" t="b">
        <f>IF(J36=kengetallen!$V$13,"1",IF(J36=kengetallen!$V$14,"2",IF(J36=kengetallen!$V$15,"3")))</f>
        <v>0</v>
      </c>
      <c r="L36" s="32">
        <v>0.7</v>
      </c>
      <c r="M36" s="25">
        <f t="shared" si="0"/>
        <v>0</v>
      </c>
      <c r="N36" s="39">
        <f>Invulblad!K38</f>
        <v>0</v>
      </c>
      <c r="O36" s="29" t="b">
        <f>IF(N36=kengetallen!$V$19,"1",IF(N36=kengetallen!$V$20,"2",IF(N36=kengetallen!$V$21,"3")))</f>
        <v>0</v>
      </c>
      <c r="P36" s="32">
        <v>0.3</v>
      </c>
      <c r="Q36" s="4">
        <f t="shared" si="1"/>
        <v>0</v>
      </c>
      <c r="R36" s="31">
        <f t="shared" si="2"/>
        <v>0</v>
      </c>
      <c r="S36" s="118" t="b">
        <f>IF(R36=kengetallen!$W$53,"Optimaal / zeer goed",IF(R36=kengetallen!$W$54,"Optimaal / goed",IF(R36=kengetallen!$W$55,"Voldoende / goed",IF(R36=kengetallen!$W$56,"Voldoende / redelijk",IF(R36=kengetallen!$W$57,"Voldoende",IF(R36=kengetallen!$W$58,"Matig / voldoende",IF(R36=kengetallen!$W$59,"Matig",IF(R36=kengetallen!$W$60,"Onvoldoende",IF(R36=kengetallen!$W$61,"Onvoldoende / slecht")))))))))</f>
        <v>0</v>
      </c>
    </row>
    <row r="37" spans="1:19" x14ac:dyDescent="0.3">
      <c r="A37" s="34">
        <f>Invulblad!B39</f>
        <v>35</v>
      </c>
      <c r="B37" s="28">
        <f>Invulblad!C39</f>
        <v>0</v>
      </c>
      <c r="C37" s="4">
        <f>Invulblad!D39</f>
        <v>0</v>
      </c>
      <c r="D37" s="4">
        <f>Invulblad!E39</f>
        <v>0</v>
      </c>
      <c r="E37" s="4">
        <f>Invulblad!F39</f>
        <v>0</v>
      </c>
      <c r="F37" s="4">
        <f>Invulblad!G39</f>
        <v>0</v>
      </c>
      <c r="G37" s="4">
        <f>Invulblad!H39</f>
        <v>0</v>
      </c>
      <c r="H37" s="48">
        <f>Invulblad!I39</f>
        <v>0</v>
      </c>
      <c r="I37" s="109">
        <f>Invulblad!O39</f>
        <v>0</v>
      </c>
      <c r="J37" s="31">
        <f>Invulblad!J39</f>
        <v>0</v>
      </c>
      <c r="K37" s="32" t="b">
        <f>IF(J37=kengetallen!$V$13,"1",IF(J37=kengetallen!$V$14,"2",IF(J37=kengetallen!$V$15,"3")))</f>
        <v>0</v>
      </c>
      <c r="L37" s="32">
        <v>0.7</v>
      </c>
      <c r="M37" s="25">
        <f t="shared" si="0"/>
        <v>0</v>
      </c>
      <c r="N37" s="39">
        <f>Invulblad!K39</f>
        <v>0</v>
      </c>
      <c r="O37" s="29" t="b">
        <f>IF(N37=kengetallen!$V$19,"1",IF(N37=kengetallen!$V$20,"2",IF(N37=kengetallen!$V$21,"3")))</f>
        <v>0</v>
      </c>
      <c r="P37" s="32">
        <v>0.3</v>
      </c>
      <c r="Q37" s="4">
        <f t="shared" si="1"/>
        <v>0</v>
      </c>
      <c r="R37" s="31">
        <f t="shared" si="2"/>
        <v>0</v>
      </c>
      <c r="S37" s="118" t="b">
        <f>IF(R37=kengetallen!$W$53,"Optimaal / zeer goed",IF(R37=kengetallen!$W$54,"Optimaal / goed",IF(R37=kengetallen!$W$55,"Voldoende / goed",IF(R37=kengetallen!$W$56,"Voldoende / redelijk",IF(R37=kengetallen!$W$57,"Voldoende",IF(R37=kengetallen!$W$58,"Matig / voldoende",IF(R37=kengetallen!$W$59,"Matig",IF(R37=kengetallen!$W$60,"Onvoldoende",IF(R37=kengetallen!$W$61,"Onvoldoende / slecht")))))))))</f>
        <v>0</v>
      </c>
    </row>
    <row r="38" spans="1:19" x14ac:dyDescent="0.3">
      <c r="A38" s="34">
        <f>Invulblad!B40</f>
        <v>36</v>
      </c>
      <c r="B38" s="28">
        <f>Invulblad!C40</f>
        <v>0</v>
      </c>
      <c r="C38" s="4">
        <f>Invulblad!D40</f>
        <v>0</v>
      </c>
      <c r="D38" s="4">
        <f>Invulblad!E40</f>
        <v>0</v>
      </c>
      <c r="E38" s="4">
        <f>Invulblad!F40</f>
        <v>0</v>
      </c>
      <c r="F38" s="4">
        <f>Invulblad!G40</f>
        <v>0</v>
      </c>
      <c r="G38" s="4">
        <f>Invulblad!H40</f>
        <v>0</v>
      </c>
      <c r="H38" s="48">
        <f>Invulblad!I40</f>
        <v>0</v>
      </c>
      <c r="I38" s="109">
        <f>Invulblad!O40</f>
        <v>0</v>
      </c>
      <c r="J38" s="31">
        <f>Invulblad!J40</f>
        <v>0</v>
      </c>
      <c r="K38" s="32" t="b">
        <f>IF(J38=kengetallen!$V$13,"1",IF(J38=kengetallen!$V$14,"2",IF(J38=kengetallen!$V$15,"3")))</f>
        <v>0</v>
      </c>
      <c r="L38" s="32">
        <v>0.7</v>
      </c>
      <c r="M38" s="25">
        <f t="shared" si="0"/>
        <v>0</v>
      </c>
      <c r="N38" s="39">
        <f>Invulblad!K40</f>
        <v>0</v>
      </c>
      <c r="O38" s="29" t="b">
        <f>IF(N38=kengetallen!$V$19,"1",IF(N38=kengetallen!$V$20,"2",IF(N38=kengetallen!$V$21,"3")))</f>
        <v>0</v>
      </c>
      <c r="P38" s="32">
        <v>0.3</v>
      </c>
      <c r="Q38" s="4">
        <f t="shared" si="1"/>
        <v>0</v>
      </c>
      <c r="R38" s="31">
        <f t="shared" si="2"/>
        <v>0</v>
      </c>
      <c r="S38" s="118" t="b">
        <f>IF(R38=kengetallen!$W$53,"Optimaal / zeer goed",IF(R38=kengetallen!$W$54,"Optimaal / goed",IF(R38=kengetallen!$W$55,"Voldoende / goed",IF(R38=kengetallen!$W$56,"Voldoende / redelijk",IF(R38=kengetallen!$W$57,"Voldoende",IF(R38=kengetallen!$W$58,"Matig / voldoende",IF(R38=kengetallen!$W$59,"Matig",IF(R38=kengetallen!$W$60,"Onvoldoende",IF(R38=kengetallen!$W$61,"Onvoldoende / slecht")))))))))</f>
        <v>0</v>
      </c>
    </row>
    <row r="39" spans="1:19" x14ac:dyDescent="0.3">
      <c r="A39" s="34">
        <f>Invulblad!B41</f>
        <v>37</v>
      </c>
      <c r="B39" s="28">
        <f>Invulblad!C41</f>
        <v>0</v>
      </c>
      <c r="C39" s="4">
        <f>Invulblad!D41</f>
        <v>0</v>
      </c>
      <c r="D39" s="4">
        <f>Invulblad!E41</f>
        <v>0</v>
      </c>
      <c r="E39" s="4">
        <f>Invulblad!F41</f>
        <v>0</v>
      </c>
      <c r="F39" s="4">
        <f>Invulblad!G41</f>
        <v>0</v>
      </c>
      <c r="G39" s="4">
        <f>Invulblad!H41</f>
        <v>0</v>
      </c>
      <c r="H39" s="48">
        <f>Invulblad!I41</f>
        <v>0</v>
      </c>
      <c r="I39" s="109">
        <f>Invulblad!O41</f>
        <v>0</v>
      </c>
      <c r="J39" s="31">
        <f>Invulblad!J41</f>
        <v>0</v>
      </c>
      <c r="K39" s="32" t="b">
        <f>IF(J39=kengetallen!$V$13,"1",IF(J39=kengetallen!$V$14,"2",IF(J39=kengetallen!$V$15,"3")))</f>
        <v>0</v>
      </c>
      <c r="L39" s="32">
        <v>0.7</v>
      </c>
      <c r="M39" s="25">
        <f t="shared" si="0"/>
        <v>0</v>
      </c>
      <c r="N39" s="39">
        <f>Invulblad!K41</f>
        <v>0</v>
      </c>
      <c r="O39" s="29" t="b">
        <f>IF(N39=kengetallen!$V$19,"1",IF(N39=kengetallen!$V$20,"2",IF(N39=kengetallen!$V$21,"3")))</f>
        <v>0</v>
      </c>
      <c r="P39" s="32">
        <v>0.3</v>
      </c>
      <c r="Q39" s="4">
        <f t="shared" si="1"/>
        <v>0</v>
      </c>
      <c r="R39" s="31">
        <f t="shared" si="2"/>
        <v>0</v>
      </c>
      <c r="S39" s="118" t="b">
        <f>IF(R39=kengetallen!$W$53,"Optimaal / zeer goed",IF(R39=kengetallen!$W$54,"Optimaal / goed",IF(R39=kengetallen!$W$55,"Voldoende / goed",IF(R39=kengetallen!$W$56,"Voldoende / redelijk",IF(R39=kengetallen!$W$57,"Voldoende",IF(R39=kengetallen!$W$58,"Matig / voldoende",IF(R39=kengetallen!$W$59,"Matig",IF(R39=kengetallen!$W$60,"Onvoldoende",IF(R39=kengetallen!$W$61,"Onvoldoende / slecht")))))))))</f>
        <v>0</v>
      </c>
    </row>
    <row r="40" spans="1:19" x14ac:dyDescent="0.3">
      <c r="A40" s="34">
        <f>Invulblad!B42</f>
        <v>38</v>
      </c>
      <c r="B40" s="28">
        <f>Invulblad!C42</f>
        <v>0</v>
      </c>
      <c r="C40" s="4">
        <f>Invulblad!D42</f>
        <v>0</v>
      </c>
      <c r="D40" s="4">
        <f>Invulblad!E42</f>
        <v>0</v>
      </c>
      <c r="E40" s="4">
        <f>Invulblad!F42</f>
        <v>0</v>
      </c>
      <c r="F40" s="4">
        <f>Invulblad!G42</f>
        <v>0</v>
      </c>
      <c r="G40" s="4">
        <f>Invulblad!H42</f>
        <v>0</v>
      </c>
      <c r="H40" s="48">
        <f>Invulblad!I42</f>
        <v>0</v>
      </c>
      <c r="I40" s="109">
        <f>Invulblad!O42</f>
        <v>0</v>
      </c>
      <c r="J40" s="31">
        <f>Invulblad!J42</f>
        <v>0</v>
      </c>
      <c r="K40" s="32" t="b">
        <f>IF(J40=kengetallen!$V$13,"1",IF(J40=kengetallen!$V$14,"2",IF(J40=kengetallen!$V$15,"3")))</f>
        <v>0</v>
      </c>
      <c r="L40" s="32">
        <v>0.7</v>
      </c>
      <c r="M40" s="25">
        <f t="shared" si="0"/>
        <v>0</v>
      </c>
      <c r="N40" s="39">
        <f>Invulblad!K42</f>
        <v>0</v>
      </c>
      <c r="O40" s="29" t="b">
        <f>IF(N40=kengetallen!$V$19,"1",IF(N40=kengetallen!$V$20,"2",IF(N40=kengetallen!$V$21,"3")))</f>
        <v>0</v>
      </c>
      <c r="P40" s="32">
        <v>0.3</v>
      </c>
      <c r="Q40" s="4">
        <f t="shared" si="1"/>
        <v>0</v>
      </c>
      <c r="R40" s="31">
        <f t="shared" si="2"/>
        <v>0</v>
      </c>
      <c r="S40" s="118" t="b">
        <f>IF(R40=kengetallen!$W$53,"Optimaal / zeer goed",IF(R40=kengetallen!$W$54,"Optimaal / goed",IF(R40=kengetallen!$W$55,"Voldoende / goed",IF(R40=kengetallen!$W$56,"Voldoende / redelijk",IF(R40=kengetallen!$W$57,"Voldoende",IF(R40=kengetallen!$W$58,"Matig / voldoende",IF(R40=kengetallen!$W$59,"Matig",IF(R40=kengetallen!$W$60,"Onvoldoende",IF(R40=kengetallen!$W$61,"Onvoldoende / slecht")))))))))</f>
        <v>0</v>
      </c>
    </row>
    <row r="41" spans="1:19" x14ac:dyDescent="0.3">
      <c r="A41" s="34">
        <f>Invulblad!B43</f>
        <v>39</v>
      </c>
      <c r="B41" s="28">
        <f>Invulblad!C43</f>
        <v>0</v>
      </c>
      <c r="C41" s="4">
        <f>Invulblad!D43</f>
        <v>0</v>
      </c>
      <c r="D41" s="4">
        <f>Invulblad!E43</f>
        <v>0</v>
      </c>
      <c r="E41" s="4">
        <f>Invulblad!F43</f>
        <v>0</v>
      </c>
      <c r="F41" s="4">
        <f>Invulblad!G43</f>
        <v>0</v>
      </c>
      <c r="G41" s="4">
        <f>Invulblad!H43</f>
        <v>0</v>
      </c>
      <c r="H41" s="48">
        <f>Invulblad!I43</f>
        <v>0</v>
      </c>
      <c r="I41" s="109">
        <f>Invulblad!O43</f>
        <v>0</v>
      </c>
      <c r="J41" s="31">
        <f>Invulblad!J43</f>
        <v>0</v>
      </c>
      <c r="K41" s="32" t="b">
        <f>IF(J41=kengetallen!$V$13,"1",IF(J41=kengetallen!$V$14,"2",IF(J41=kengetallen!$V$15,"3")))</f>
        <v>0</v>
      </c>
      <c r="L41" s="32">
        <v>0.7</v>
      </c>
      <c r="M41" s="25">
        <f t="shared" si="0"/>
        <v>0</v>
      </c>
      <c r="N41" s="39">
        <f>Invulblad!K43</f>
        <v>0</v>
      </c>
      <c r="O41" s="29" t="b">
        <f>IF(N41=kengetallen!$V$19,"1",IF(N41=kengetallen!$V$20,"2",IF(N41=kengetallen!$V$21,"3")))</f>
        <v>0</v>
      </c>
      <c r="P41" s="32">
        <v>0.3</v>
      </c>
      <c r="Q41" s="4">
        <f t="shared" si="1"/>
        <v>0</v>
      </c>
      <c r="R41" s="31">
        <f t="shared" si="2"/>
        <v>0</v>
      </c>
      <c r="S41" s="118" t="b">
        <f>IF(R41=kengetallen!$W$53,"Optimaal / zeer goed",IF(R41=kengetallen!$W$54,"Optimaal / goed",IF(R41=kengetallen!$W$55,"Voldoende / goed",IF(R41=kengetallen!$W$56,"Voldoende / redelijk",IF(R41=kengetallen!$W$57,"Voldoende",IF(R41=kengetallen!$W$58,"Matig / voldoende",IF(R41=kengetallen!$W$59,"Matig",IF(R41=kengetallen!$W$60,"Onvoldoende",IF(R41=kengetallen!$W$61,"Onvoldoende / slecht")))))))))</f>
        <v>0</v>
      </c>
    </row>
    <row r="42" spans="1:19" x14ac:dyDescent="0.3">
      <c r="A42" s="34">
        <f>Invulblad!B44</f>
        <v>40</v>
      </c>
      <c r="B42" s="28">
        <f>Invulblad!C44</f>
        <v>0</v>
      </c>
      <c r="C42" s="4">
        <f>Invulblad!D44</f>
        <v>0</v>
      </c>
      <c r="D42" s="4">
        <f>Invulblad!E44</f>
        <v>0</v>
      </c>
      <c r="E42" s="4">
        <f>Invulblad!F44</f>
        <v>0</v>
      </c>
      <c r="F42" s="4">
        <f>Invulblad!G44</f>
        <v>0</v>
      </c>
      <c r="G42" s="4">
        <f>Invulblad!H44</f>
        <v>0</v>
      </c>
      <c r="H42" s="48">
        <f>Invulblad!I44</f>
        <v>0</v>
      </c>
      <c r="I42" s="109">
        <f>Invulblad!O44</f>
        <v>0</v>
      </c>
      <c r="J42" s="31">
        <f>Invulblad!J44</f>
        <v>0</v>
      </c>
      <c r="K42" s="32" t="b">
        <f>IF(J42=kengetallen!$V$13,"1",IF(J42=kengetallen!$V$14,"2",IF(J42=kengetallen!$V$15,"3")))</f>
        <v>0</v>
      </c>
      <c r="L42" s="32">
        <v>0.7</v>
      </c>
      <c r="M42" s="25">
        <f t="shared" si="0"/>
        <v>0</v>
      </c>
      <c r="N42" s="39">
        <f>Invulblad!K44</f>
        <v>0</v>
      </c>
      <c r="O42" s="29" t="b">
        <f>IF(N42=kengetallen!$V$19,"1",IF(N42=kengetallen!$V$20,"2",IF(N42=kengetallen!$V$21,"3")))</f>
        <v>0</v>
      </c>
      <c r="P42" s="32">
        <v>0.3</v>
      </c>
      <c r="Q42" s="4">
        <f t="shared" si="1"/>
        <v>0</v>
      </c>
      <c r="R42" s="31">
        <f t="shared" si="2"/>
        <v>0</v>
      </c>
      <c r="S42" s="118" t="b">
        <f>IF(R42=kengetallen!$W$53,"Optimaal / zeer goed",IF(R42=kengetallen!$W$54,"Optimaal / goed",IF(R42=kengetallen!$W$55,"Voldoende / goed",IF(R42=kengetallen!$W$56,"Voldoende / redelijk",IF(R42=kengetallen!$W$57,"Voldoende",IF(R42=kengetallen!$W$58,"Matig / voldoende",IF(R42=kengetallen!$W$59,"Matig",IF(R42=kengetallen!$W$60,"Onvoldoende",IF(R42=kengetallen!$W$61,"Onvoldoende / slecht")))))))))</f>
        <v>0</v>
      </c>
    </row>
    <row r="43" spans="1:19" x14ac:dyDescent="0.3">
      <c r="A43" s="34">
        <f>Invulblad!B45</f>
        <v>41</v>
      </c>
      <c r="B43" s="28">
        <f>Invulblad!C45</f>
        <v>0</v>
      </c>
      <c r="C43" s="4">
        <f>Invulblad!D45</f>
        <v>0</v>
      </c>
      <c r="D43" s="4">
        <f>Invulblad!E45</f>
        <v>0</v>
      </c>
      <c r="E43" s="4">
        <f>Invulblad!F45</f>
        <v>0</v>
      </c>
      <c r="F43" s="4">
        <f>Invulblad!G45</f>
        <v>0</v>
      </c>
      <c r="G43" s="4">
        <f>Invulblad!H45</f>
        <v>0</v>
      </c>
      <c r="H43" s="48">
        <f>Invulblad!I45</f>
        <v>0</v>
      </c>
      <c r="I43" s="109">
        <f>Invulblad!O45</f>
        <v>0</v>
      </c>
      <c r="J43" s="31">
        <f>Invulblad!J45</f>
        <v>0</v>
      </c>
      <c r="K43" s="32" t="b">
        <f>IF(J43=kengetallen!$V$13,"1",IF(J43=kengetallen!$V$14,"2",IF(J43=kengetallen!$V$15,"3")))</f>
        <v>0</v>
      </c>
      <c r="L43" s="32">
        <v>0.7</v>
      </c>
      <c r="M43" s="25">
        <f t="shared" si="0"/>
        <v>0</v>
      </c>
      <c r="N43" s="39">
        <f>Invulblad!K45</f>
        <v>0</v>
      </c>
      <c r="O43" s="29" t="b">
        <f>IF(N43=kengetallen!$V$19,"1",IF(N43=kengetallen!$V$20,"2",IF(N43=kengetallen!$V$21,"3")))</f>
        <v>0</v>
      </c>
      <c r="P43" s="32">
        <v>0.3</v>
      </c>
      <c r="Q43" s="4">
        <f t="shared" si="1"/>
        <v>0</v>
      </c>
      <c r="R43" s="31">
        <f t="shared" si="2"/>
        <v>0</v>
      </c>
      <c r="S43" s="118" t="b">
        <f>IF(R43=kengetallen!$W$53,"Optimaal / zeer goed",IF(R43=kengetallen!$W$54,"Optimaal / goed",IF(R43=kengetallen!$W$55,"Voldoende / goed",IF(R43=kengetallen!$W$56,"Voldoende / redelijk",IF(R43=kengetallen!$W$57,"Voldoende",IF(R43=kengetallen!$W$58,"Matig / voldoende",IF(R43=kengetallen!$W$59,"Matig",IF(R43=kengetallen!$W$60,"Onvoldoende",IF(R43=kengetallen!$W$61,"Onvoldoende / slecht")))))))))</f>
        <v>0</v>
      </c>
    </row>
    <row r="44" spans="1:19" x14ac:dyDescent="0.3">
      <c r="A44" s="34">
        <f>Invulblad!B46</f>
        <v>42</v>
      </c>
      <c r="B44" s="28">
        <f>Invulblad!C46</f>
        <v>0</v>
      </c>
      <c r="C44" s="4">
        <f>Invulblad!D46</f>
        <v>0</v>
      </c>
      <c r="D44" s="4">
        <f>Invulblad!E46</f>
        <v>0</v>
      </c>
      <c r="E44" s="4">
        <f>Invulblad!F46</f>
        <v>0</v>
      </c>
      <c r="F44" s="4">
        <f>Invulblad!G46</f>
        <v>0</v>
      </c>
      <c r="G44" s="4">
        <f>Invulblad!H46</f>
        <v>0</v>
      </c>
      <c r="H44" s="48">
        <f>Invulblad!I46</f>
        <v>0</v>
      </c>
      <c r="I44" s="109">
        <f>Invulblad!O46</f>
        <v>0</v>
      </c>
      <c r="J44" s="31">
        <f>Invulblad!J46</f>
        <v>0</v>
      </c>
      <c r="K44" s="32" t="b">
        <f>IF(J44=kengetallen!$V$13,"1",IF(J44=kengetallen!$V$14,"2",IF(J44=kengetallen!$V$15,"3")))</f>
        <v>0</v>
      </c>
      <c r="L44" s="32">
        <v>0.7</v>
      </c>
      <c r="M44" s="25">
        <f t="shared" si="0"/>
        <v>0</v>
      </c>
      <c r="N44" s="39">
        <f>Invulblad!K46</f>
        <v>0</v>
      </c>
      <c r="O44" s="29" t="b">
        <f>IF(N44=kengetallen!$V$19,"1",IF(N44=kengetallen!$V$20,"2",IF(N44=kengetallen!$V$21,"3")))</f>
        <v>0</v>
      </c>
      <c r="P44" s="32">
        <v>0.3</v>
      </c>
      <c r="Q44" s="4">
        <f t="shared" si="1"/>
        <v>0</v>
      </c>
      <c r="R44" s="31">
        <f t="shared" si="2"/>
        <v>0</v>
      </c>
      <c r="S44" s="118" t="b">
        <f>IF(R44=kengetallen!$W$53,"Optimaal / zeer goed",IF(R44=kengetallen!$W$54,"Optimaal / goed",IF(R44=kengetallen!$W$55,"Voldoende / goed",IF(R44=kengetallen!$W$56,"Voldoende / redelijk",IF(R44=kengetallen!$W$57,"Voldoende",IF(R44=kengetallen!$W$58,"Matig / voldoende",IF(R44=kengetallen!$W$59,"Matig",IF(R44=kengetallen!$W$60,"Onvoldoende",IF(R44=kengetallen!$W$61,"Onvoldoende / slecht")))))))))</f>
        <v>0</v>
      </c>
    </row>
    <row r="45" spans="1:19" x14ac:dyDescent="0.3">
      <c r="A45" s="34">
        <f>Invulblad!B47</f>
        <v>43</v>
      </c>
      <c r="B45" s="28">
        <f>Invulblad!C47</f>
        <v>0</v>
      </c>
      <c r="C45" s="4">
        <f>Invulblad!D47</f>
        <v>0</v>
      </c>
      <c r="D45" s="4">
        <f>Invulblad!E47</f>
        <v>0</v>
      </c>
      <c r="E45" s="4">
        <f>Invulblad!F47</f>
        <v>0</v>
      </c>
      <c r="F45" s="4">
        <f>Invulblad!G47</f>
        <v>0</v>
      </c>
      <c r="G45" s="4">
        <f>Invulblad!H47</f>
        <v>0</v>
      </c>
      <c r="H45" s="48">
        <f>Invulblad!I47</f>
        <v>0</v>
      </c>
      <c r="I45" s="109">
        <f>Invulblad!O47</f>
        <v>0</v>
      </c>
      <c r="J45" s="31">
        <f>Invulblad!J47</f>
        <v>0</v>
      </c>
      <c r="K45" s="32" t="b">
        <f>IF(J45=kengetallen!$V$13,"1",IF(J45=kengetallen!$V$14,"2",IF(J45=kengetallen!$V$15,"3")))</f>
        <v>0</v>
      </c>
      <c r="L45" s="32">
        <v>0.7</v>
      </c>
      <c r="M45" s="25">
        <f t="shared" si="0"/>
        <v>0</v>
      </c>
      <c r="N45" s="39">
        <f>Invulblad!K47</f>
        <v>0</v>
      </c>
      <c r="O45" s="29" t="b">
        <f>IF(N45=kengetallen!$V$19,"1",IF(N45=kengetallen!$V$20,"2",IF(N45=kengetallen!$V$21,"3")))</f>
        <v>0</v>
      </c>
      <c r="P45" s="32">
        <v>0.3</v>
      </c>
      <c r="Q45" s="4">
        <f t="shared" si="1"/>
        <v>0</v>
      </c>
      <c r="R45" s="31">
        <f t="shared" si="2"/>
        <v>0</v>
      </c>
      <c r="S45" s="118" t="b">
        <f>IF(R45=kengetallen!$W$53,"Optimaal / zeer goed",IF(R45=kengetallen!$W$54,"Optimaal / goed",IF(R45=kengetallen!$W$55,"Voldoende / goed",IF(R45=kengetallen!$W$56,"Voldoende / redelijk",IF(R45=kengetallen!$W$57,"Voldoende",IF(R45=kengetallen!$W$58,"Matig / voldoende",IF(R45=kengetallen!$W$59,"Matig",IF(R45=kengetallen!$W$60,"Onvoldoende",IF(R45=kengetallen!$W$61,"Onvoldoende / slecht")))))))))</f>
        <v>0</v>
      </c>
    </row>
    <row r="46" spans="1:19" x14ac:dyDescent="0.3">
      <c r="A46" s="34">
        <f>Invulblad!B48</f>
        <v>44</v>
      </c>
      <c r="B46" s="28">
        <f>Invulblad!C48</f>
        <v>0</v>
      </c>
      <c r="C46" s="4">
        <f>Invulblad!D48</f>
        <v>0</v>
      </c>
      <c r="D46" s="4">
        <f>Invulblad!E48</f>
        <v>0</v>
      </c>
      <c r="E46" s="4">
        <f>Invulblad!F48</f>
        <v>0</v>
      </c>
      <c r="F46" s="4">
        <f>Invulblad!G48</f>
        <v>0</v>
      </c>
      <c r="G46" s="4">
        <f>Invulblad!H48</f>
        <v>0</v>
      </c>
      <c r="H46" s="48">
        <f>Invulblad!I48</f>
        <v>0</v>
      </c>
      <c r="I46" s="109">
        <f>Invulblad!O48</f>
        <v>0</v>
      </c>
      <c r="J46" s="31">
        <f>Invulblad!J48</f>
        <v>0</v>
      </c>
      <c r="K46" s="32" t="b">
        <f>IF(J46=kengetallen!$V$13,"1",IF(J46=kengetallen!$V$14,"2",IF(J46=kengetallen!$V$15,"3")))</f>
        <v>0</v>
      </c>
      <c r="L46" s="32">
        <v>0.7</v>
      </c>
      <c r="M46" s="25">
        <f t="shared" si="0"/>
        <v>0</v>
      </c>
      <c r="N46" s="39">
        <f>Invulblad!K48</f>
        <v>0</v>
      </c>
      <c r="O46" s="29" t="b">
        <f>IF(N46=kengetallen!$V$19,"1",IF(N46=kengetallen!$V$20,"2",IF(N46=kengetallen!$V$21,"3")))</f>
        <v>0</v>
      </c>
      <c r="P46" s="32">
        <v>0.3</v>
      </c>
      <c r="Q46" s="4">
        <f t="shared" si="1"/>
        <v>0</v>
      </c>
      <c r="R46" s="31">
        <f t="shared" si="2"/>
        <v>0</v>
      </c>
      <c r="S46" s="118" t="b">
        <f>IF(R46=kengetallen!$W$53,"Optimaal / zeer goed",IF(R46=kengetallen!$W$54,"Optimaal / goed",IF(R46=kengetallen!$W$55,"Voldoende / goed",IF(R46=kengetallen!$W$56,"Voldoende / redelijk",IF(R46=kengetallen!$W$57,"Voldoende",IF(R46=kengetallen!$W$58,"Matig / voldoende",IF(R46=kengetallen!$W$59,"Matig",IF(R46=kengetallen!$W$60,"Onvoldoende",IF(R46=kengetallen!$W$61,"Onvoldoende / slecht")))))))))</f>
        <v>0</v>
      </c>
    </row>
    <row r="47" spans="1:19" x14ac:dyDescent="0.3">
      <c r="A47" s="34">
        <f>Invulblad!B49</f>
        <v>45</v>
      </c>
      <c r="B47" s="28">
        <f>Invulblad!C49</f>
        <v>0</v>
      </c>
      <c r="C47" s="4">
        <f>Invulblad!D49</f>
        <v>0</v>
      </c>
      <c r="D47" s="4">
        <f>Invulblad!E49</f>
        <v>0</v>
      </c>
      <c r="E47" s="4">
        <f>Invulblad!F49</f>
        <v>0</v>
      </c>
      <c r="F47" s="4">
        <f>Invulblad!G49</f>
        <v>0</v>
      </c>
      <c r="G47" s="4">
        <f>Invulblad!H49</f>
        <v>0</v>
      </c>
      <c r="H47" s="48">
        <f>Invulblad!I49</f>
        <v>0</v>
      </c>
      <c r="I47" s="109">
        <f>Invulblad!O49</f>
        <v>0</v>
      </c>
      <c r="J47" s="31">
        <f>Invulblad!J49</f>
        <v>0</v>
      </c>
      <c r="K47" s="32" t="b">
        <f>IF(J47=kengetallen!$V$13,"1",IF(J47=kengetallen!$V$14,"2",IF(J47=kengetallen!$V$15,"3")))</f>
        <v>0</v>
      </c>
      <c r="L47" s="32">
        <v>0.7</v>
      </c>
      <c r="M47" s="25">
        <f t="shared" si="0"/>
        <v>0</v>
      </c>
      <c r="N47" s="39">
        <f>Invulblad!K49</f>
        <v>0</v>
      </c>
      <c r="O47" s="29" t="b">
        <f>IF(N47=kengetallen!$V$19,"1",IF(N47=kengetallen!$V$20,"2",IF(N47=kengetallen!$V$21,"3")))</f>
        <v>0</v>
      </c>
      <c r="P47" s="32">
        <v>0.3</v>
      </c>
      <c r="Q47" s="4">
        <f t="shared" si="1"/>
        <v>0</v>
      </c>
      <c r="R47" s="31">
        <f t="shared" si="2"/>
        <v>0</v>
      </c>
      <c r="S47" s="118" t="b">
        <f>IF(R47=kengetallen!$W$53,"Optimaal / zeer goed",IF(R47=kengetallen!$W$54,"Optimaal / goed",IF(R47=kengetallen!$W$55,"Voldoende / goed",IF(R47=kengetallen!$W$56,"Voldoende / redelijk",IF(R47=kengetallen!$W$57,"Voldoende",IF(R47=kengetallen!$W$58,"Matig / voldoende",IF(R47=kengetallen!$W$59,"Matig",IF(R47=kengetallen!$W$60,"Onvoldoende",IF(R47=kengetallen!$W$61,"Onvoldoende / slecht")))))))))</f>
        <v>0</v>
      </c>
    </row>
    <row r="48" spans="1:19" x14ac:dyDescent="0.3">
      <c r="A48" s="34">
        <f>Invulblad!B50</f>
        <v>46</v>
      </c>
      <c r="B48" s="28">
        <f>Invulblad!C50</f>
        <v>0</v>
      </c>
      <c r="C48" s="4">
        <f>Invulblad!D50</f>
        <v>0</v>
      </c>
      <c r="D48" s="4">
        <f>Invulblad!E50</f>
        <v>0</v>
      </c>
      <c r="E48" s="4">
        <f>Invulblad!F50</f>
        <v>0</v>
      </c>
      <c r="F48" s="4">
        <f>Invulblad!G50</f>
        <v>0</v>
      </c>
      <c r="G48" s="4">
        <f>Invulblad!H50</f>
        <v>0</v>
      </c>
      <c r="H48" s="48">
        <f>Invulblad!I50</f>
        <v>0</v>
      </c>
      <c r="I48" s="109">
        <f>Invulblad!O50</f>
        <v>0</v>
      </c>
      <c r="J48" s="31">
        <f>Invulblad!J50</f>
        <v>0</v>
      </c>
      <c r="K48" s="32" t="b">
        <f>IF(J48=kengetallen!$V$13,"1",IF(J48=kengetallen!$V$14,"2",IF(J48=kengetallen!$V$15,"3")))</f>
        <v>0</v>
      </c>
      <c r="L48" s="32">
        <v>0.7</v>
      </c>
      <c r="M48" s="25">
        <f t="shared" si="0"/>
        <v>0</v>
      </c>
      <c r="N48" s="39">
        <f>Invulblad!K50</f>
        <v>0</v>
      </c>
      <c r="O48" s="29" t="b">
        <f>IF(N48=kengetallen!$V$19,"1",IF(N48=kengetallen!$V$20,"2",IF(N48=kengetallen!$V$21,"3")))</f>
        <v>0</v>
      </c>
      <c r="P48" s="32">
        <v>0.3</v>
      </c>
      <c r="Q48" s="4">
        <f t="shared" si="1"/>
        <v>0</v>
      </c>
      <c r="R48" s="31">
        <f t="shared" si="2"/>
        <v>0</v>
      </c>
      <c r="S48" s="118" t="b">
        <f>IF(R48=kengetallen!$W$53,"Optimaal / zeer goed",IF(R48=kengetallen!$W$54,"Optimaal / goed",IF(R48=kengetallen!$W$55,"Voldoende / goed",IF(R48=kengetallen!$W$56,"Voldoende / redelijk",IF(R48=kengetallen!$W$57,"Voldoende",IF(R48=kengetallen!$W$58,"Matig / voldoende",IF(R48=kengetallen!$W$59,"Matig",IF(R48=kengetallen!$W$60,"Onvoldoende",IF(R48=kengetallen!$W$61,"Onvoldoende / slecht")))))))))</f>
        <v>0</v>
      </c>
    </row>
    <row r="49" spans="1:19" x14ac:dyDescent="0.3">
      <c r="A49" s="34">
        <f>Invulblad!B51</f>
        <v>47</v>
      </c>
      <c r="B49" s="28">
        <f>Invulblad!C51</f>
        <v>0</v>
      </c>
      <c r="C49" s="4">
        <f>Invulblad!D51</f>
        <v>0</v>
      </c>
      <c r="D49" s="4">
        <f>Invulblad!E51</f>
        <v>0</v>
      </c>
      <c r="E49" s="4">
        <f>Invulblad!F51</f>
        <v>0</v>
      </c>
      <c r="F49" s="4">
        <f>Invulblad!G51</f>
        <v>0</v>
      </c>
      <c r="G49" s="4">
        <f>Invulblad!H51</f>
        <v>0</v>
      </c>
      <c r="H49" s="48">
        <f>Invulblad!I51</f>
        <v>0</v>
      </c>
      <c r="I49" s="109">
        <f>Invulblad!O51</f>
        <v>0</v>
      </c>
      <c r="J49" s="31">
        <f>Invulblad!J51</f>
        <v>0</v>
      </c>
      <c r="K49" s="32" t="b">
        <f>IF(J49=kengetallen!$V$13,"1",IF(J49=kengetallen!$V$14,"2",IF(J49=kengetallen!$V$15,"3")))</f>
        <v>0</v>
      </c>
      <c r="L49" s="32">
        <v>0.7</v>
      </c>
      <c r="M49" s="25">
        <f t="shared" si="0"/>
        <v>0</v>
      </c>
      <c r="N49" s="39">
        <f>Invulblad!K51</f>
        <v>0</v>
      </c>
      <c r="O49" s="29" t="b">
        <f>IF(N49=kengetallen!$V$19,"1",IF(N49=kengetallen!$V$20,"2",IF(N49=kengetallen!$V$21,"3")))</f>
        <v>0</v>
      </c>
      <c r="P49" s="32">
        <v>0.3</v>
      </c>
      <c r="Q49" s="4">
        <f t="shared" si="1"/>
        <v>0</v>
      </c>
      <c r="R49" s="31">
        <f t="shared" si="2"/>
        <v>0</v>
      </c>
      <c r="S49" s="118" t="b">
        <f>IF(R49=kengetallen!$W$53,"Optimaal / zeer goed",IF(R49=kengetallen!$W$54,"Optimaal / goed",IF(R49=kengetallen!$W$55,"Voldoende / goed",IF(R49=kengetallen!$W$56,"Voldoende / redelijk",IF(R49=kengetallen!$W$57,"Voldoende",IF(R49=kengetallen!$W$58,"Matig / voldoende",IF(R49=kengetallen!$W$59,"Matig",IF(R49=kengetallen!$W$60,"Onvoldoende",IF(R49=kengetallen!$W$61,"Onvoldoende / slecht")))))))))</f>
        <v>0</v>
      </c>
    </row>
    <row r="50" spans="1:19" x14ac:dyDescent="0.3">
      <c r="A50" s="34">
        <f>Invulblad!B52</f>
        <v>48</v>
      </c>
      <c r="B50" s="28">
        <f>Invulblad!C52</f>
        <v>0</v>
      </c>
      <c r="C50" s="4">
        <f>Invulblad!D52</f>
        <v>0</v>
      </c>
      <c r="D50" s="4">
        <f>Invulblad!E52</f>
        <v>0</v>
      </c>
      <c r="E50" s="4">
        <f>Invulblad!F52</f>
        <v>0</v>
      </c>
      <c r="F50" s="4">
        <f>Invulblad!G52</f>
        <v>0</v>
      </c>
      <c r="G50" s="4">
        <f>Invulblad!H52</f>
        <v>0</v>
      </c>
      <c r="H50" s="48">
        <f>Invulblad!I52</f>
        <v>0</v>
      </c>
      <c r="I50" s="109">
        <f>Invulblad!O52</f>
        <v>0</v>
      </c>
      <c r="J50" s="31">
        <f>Invulblad!J52</f>
        <v>0</v>
      </c>
      <c r="K50" s="32" t="b">
        <f>IF(J50=kengetallen!$V$13,"1",IF(J50=kengetallen!$V$14,"2",IF(J50=kengetallen!$V$15,"3")))</f>
        <v>0</v>
      </c>
      <c r="L50" s="32">
        <v>0.7</v>
      </c>
      <c r="M50" s="25">
        <f t="shared" si="0"/>
        <v>0</v>
      </c>
      <c r="N50" s="39">
        <f>Invulblad!K52</f>
        <v>0</v>
      </c>
      <c r="O50" s="29" t="b">
        <f>IF(N50=kengetallen!$V$19,"1",IF(N50=kengetallen!$V$20,"2",IF(N50=kengetallen!$V$21,"3")))</f>
        <v>0</v>
      </c>
      <c r="P50" s="32">
        <v>0.3</v>
      </c>
      <c r="Q50" s="4">
        <f t="shared" si="1"/>
        <v>0</v>
      </c>
      <c r="R50" s="31">
        <f t="shared" si="2"/>
        <v>0</v>
      </c>
      <c r="S50" s="118" t="b">
        <f>IF(R50=kengetallen!$W$53,"Optimaal / zeer goed",IF(R50=kengetallen!$W$54,"Optimaal / goed",IF(R50=kengetallen!$W$55,"Voldoende / goed",IF(R50=kengetallen!$W$56,"Voldoende / redelijk",IF(R50=kengetallen!$W$57,"Voldoende",IF(R50=kengetallen!$W$58,"Matig / voldoende",IF(R50=kengetallen!$W$59,"Matig",IF(R50=kengetallen!$W$60,"Onvoldoende",IF(R50=kengetallen!$W$61,"Onvoldoende / slecht")))))))))</f>
        <v>0</v>
      </c>
    </row>
    <row r="51" spans="1:19" x14ac:dyDescent="0.3">
      <c r="A51" s="34">
        <f>Invulblad!B53</f>
        <v>49</v>
      </c>
      <c r="B51" s="28">
        <f>Invulblad!C53</f>
        <v>0</v>
      </c>
      <c r="C51" s="4">
        <f>Invulblad!D53</f>
        <v>0</v>
      </c>
      <c r="D51" s="4">
        <f>Invulblad!E53</f>
        <v>0</v>
      </c>
      <c r="E51" s="4">
        <f>Invulblad!F53</f>
        <v>0</v>
      </c>
      <c r="F51" s="4">
        <f>Invulblad!G53</f>
        <v>0</v>
      </c>
      <c r="G51" s="4">
        <f>Invulblad!H53</f>
        <v>0</v>
      </c>
      <c r="H51" s="48">
        <f>Invulblad!I53</f>
        <v>0</v>
      </c>
      <c r="I51" s="109">
        <f>Invulblad!O53</f>
        <v>0</v>
      </c>
      <c r="J51" s="31">
        <f>Invulblad!J53</f>
        <v>0</v>
      </c>
      <c r="K51" s="32" t="b">
        <f>IF(J51=kengetallen!$V$13,"1",IF(J51=kengetallen!$V$14,"2",IF(J51=kengetallen!$V$15,"3")))</f>
        <v>0</v>
      </c>
      <c r="L51" s="32">
        <v>0.7</v>
      </c>
      <c r="M51" s="25">
        <f t="shared" si="0"/>
        <v>0</v>
      </c>
      <c r="N51" s="39">
        <f>Invulblad!K53</f>
        <v>0</v>
      </c>
      <c r="O51" s="29" t="b">
        <f>IF(N51=kengetallen!$V$19,"1",IF(N51=kengetallen!$V$20,"2",IF(N51=kengetallen!$V$21,"3")))</f>
        <v>0</v>
      </c>
      <c r="P51" s="32">
        <v>0.3</v>
      </c>
      <c r="Q51" s="4">
        <f t="shared" si="1"/>
        <v>0</v>
      </c>
      <c r="R51" s="31">
        <f t="shared" si="2"/>
        <v>0</v>
      </c>
      <c r="S51" s="118" t="b">
        <f>IF(R51=kengetallen!$W$53,"Optimaal / zeer goed",IF(R51=kengetallen!$W$54,"Optimaal / goed",IF(R51=kengetallen!$W$55,"Voldoende / goed",IF(R51=kengetallen!$W$56,"Voldoende / redelijk",IF(R51=kengetallen!$W$57,"Voldoende",IF(R51=kengetallen!$W$58,"Matig / voldoende",IF(R51=kengetallen!$W$59,"Matig",IF(R51=kengetallen!$W$60,"Onvoldoende",IF(R51=kengetallen!$W$61,"Onvoldoende / slecht")))))))))</f>
        <v>0</v>
      </c>
    </row>
    <row r="52" spans="1:19" x14ac:dyDescent="0.3">
      <c r="A52" s="34">
        <f>Invulblad!B54</f>
        <v>50</v>
      </c>
      <c r="B52" s="28">
        <f>Invulblad!C54</f>
        <v>0</v>
      </c>
      <c r="C52" s="4">
        <f>Invulblad!D54</f>
        <v>0</v>
      </c>
      <c r="D52" s="4">
        <f>Invulblad!E54</f>
        <v>0</v>
      </c>
      <c r="E52" s="4">
        <f>Invulblad!F54</f>
        <v>0</v>
      </c>
      <c r="F52" s="4">
        <f>Invulblad!G54</f>
        <v>0</v>
      </c>
      <c r="G52" s="4">
        <f>Invulblad!H54</f>
        <v>0</v>
      </c>
      <c r="H52" s="48">
        <f>Invulblad!I54</f>
        <v>0</v>
      </c>
      <c r="I52" s="109">
        <f>Invulblad!O54</f>
        <v>0</v>
      </c>
      <c r="J52" s="31">
        <f>Invulblad!J54</f>
        <v>0</v>
      </c>
      <c r="K52" s="32" t="b">
        <f>IF(J52=kengetallen!$V$13,"1",IF(J52=kengetallen!$V$14,"2",IF(J52=kengetallen!$V$15,"3")))</f>
        <v>0</v>
      </c>
      <c r="L52" s="32">
        <v>0.7</v>
      </c>
      <c r="M52" s="25">
        <f t="shared" si="0"/>
        <v>0</v>
      </c>
      <c r="N52" s="39">
        <f>Invulblad!K54</f>
        <v>0</v>
      </c>
      <c r="O52" s="29" t="b">
        <f>IF(N52=kengetallen!$V$19,"1",IF(N52=kengetallen!$V$20,"2",IF(N52=kengetallen!$V$21,"3")))</f>
        <v>0</v>
      </c>
      <c r="P52" s="32">
        <v>0.3</v>
      </c>
      <c r="Q52" s="4">
        <f t="shared" si="1"/>
        <v>0</v>
      </c>
      <c r="R52" s="31">
        <f t="shared" si="2"/>
        <v>0</v>
      </c>
      <c r="S52" s="118" t="b">
        <f>IF(R52=kengetallen!$W$53,"Optimaal / zeer goed",IF(R52=kengetallen!$W$54,"Optimaal / goed",IF(R52=kengetallen!$W$55,"Voldoende / goed",IF(R52=kengetallen!$W$56,"Voldoende / redelijk",IF(R52=kengetallen!$W$57,"Voldoende",IF(R52=kengetallen!$W$58,"Matig / voldoende",IF(R52=kengetallen!$W$59,"Matig",IF(R52=kengetallen!$W$60,"Onvoldoende",IF(R52=kengetallen!$W$61,"Onvoldoende / slecht")))))))))</f>
        <v>0</v>
      </c>
    </row>
    <row r="53" spans="1:19" x14ac:dyDescent="0.3">
      <c r="A53" s="34">
        <f>Invulblad!B55</f>
        <v>51</v>
      </c>
      <c r="B53" s="28">
        <f>Invulblad!C55</f>
        <v>0</v>
      </c>
      <c r="C53" s="4">
        <f>Invulblad!D55</f>
        <v>0</v>
      </c>
      <c r="D53" s="4">
        <f>Invulblad!E55</f>
        <v>0</v>
      </c>
      <c r="E53" s="4">
        <f>Invulblad!F55</f>
        <v>0</v>
      </c>
      <c r="F53" s="4">
        <f>Invulblad!G55</f>
        <v>0</v>
      </c>
      <c r="G53" s="4">
        <f>Invulblad!H55</f>
        <v>0</v>
      </c>
      <c r="H53" s="48">
        <f>Invulblad!I55</f>
        <v>0</v>
      </c>
      <c r="I53" s="109">
        <f>Invulblad!O55</f>
        <v>0</v>
      </c>
      <c r="J53" s="31">
        <f>Invulblad!J55</f>
        <v>0</v>
      </c>
      <c r="K53" s="32" t="b">
        <f>IF(J53=kengetallen!$V$13,"1",IF(J53=kengetallen!$V$14,"2",IF(J53=kengetallen!$V$15,"3")))</f>
        <v>0</v>
      </c>
      <c r="L53" s="32">
        <v>0.7</v>
      </c>
      <c r="M53" s="25">
        <f t="shared" si="0"/>
        <v>0</v>
      </c>
      <c r="N53" s="39">
        <f>Invulblad!K55</f>
        <v>0</v>
      </c>
      <c r="O53" s="29" t="b">
        <f>IF(N53=kengetallen!$V$19,"1",IF(N53=kengetallen!$V$20,"2",IF(N53=kengetallen!$V$21,"3")))</f>
        <v>0</v>
      </c>
      <c r="P53" s="32">
        <v>0.3</v>
      </c>
      <c r="Q53" s="4">
        <f t="shared" si="1"/>
        <v>0</v>
      </c>
      <c r="R53" s="31">
        <f t="shared" si="2"/>
        <v>0</v>
      </c>
      <c r="S53" s="118" t="b">
        <f>IF(R53=kengetallen!$W$53,"Optimaal / zeer goed",IF(R53=kengetallen!$W$54,"Optimaal / goed",IF(R53=kengetallen!$W$55,"Voldoende / goed",IF(R53=kengetallen!$W$56,"Voldoende / redelijk",IF(R53=kengetallen!$W$57,"Voldoende",IF(R53=kengetallen!$W$58,"Matig / voldoende",IF(R53=kengetallen!$W$59,"Matig",IF(R53=kengetallen!$W$60,"Onvoldoende",IF(R53=kengetallen!$W$61,"Onvoldoende / slecht")))))))))</f>
        <v>0</v>
      </c>
    </row>
    <row r="54" spans="1:19" x14ac:dyDescent="0.3">
      <c r="A54" s="34">
        <f>Invulblad!B56</f>
        <v>52</v>
      </c>
      <c r="B54" s="28">
        <f>Invulblad!C56</f>
        <v>0</v>
      </c>
      <c r="C54" s="4">
        <f>Invulblad!D56</f>
        <v>0</v>
      </c>
      <c r="D54" s="4">
        <f>Invulblad!E56</f>
        <v>0</v>
      </c>
      <c r="E54" s="4">
        <f>Invulblad!F56</f>
        <v>0</v>
      </c>
      <c r="F54" s="4">
        <f>Invulblad!G56</f>
        <v>0</v>
      </c>
      <c r="G54" s="4">
        <f>Invulblad!H56</f>
        <v>0</v>
      </c>
      <c r="H54" s="48">
        <f>Invulblad!I56</f>
        <v>0</v>
      </c>
      <c r="I54" s="109">
        <f>Invulblad!O56</f>
        <v>0</v>
      </c>
      <c r="J54" s="31">
        <f>Invulblad!J56</f>
        <v>0</v>
      </c>
      <c r="K54" s="32" t="b">
        <f>IF(J54=kengetallen!$V$13,"1",IF(J54=kengetallen!$V$14,"2",IF(J54=kengetallen!$V$15,"3")))</f>
        <v>0</v>
      </c>
      <c r="L54" s="32">
        <v>0.7</v>
      </c>
      <c r="M54" s="25">
        <f t="shared" si="0"/>
        <v>0</v>
      </c>
      <c r="N54" s="39">
        <f>Invulblad!K56</f>
        <v>0</v>
      </c>
      <c r="O54" s="29" t="b">
        <f>IF(N54=kengetallen!$V$19,"1",IF(N54=kengetallen!$V$20,"2",IF(N54=kengetallen!$V$21,"3")))</f>
        <v>0</v>
      </c>
      <c r="P54" s="32">
        <v>0.3</v>
      </c>
      <c r="Q54" s="4">
        <f t="shared" si="1"/>
        <v>0</v>
      </c>
      <c r="R54" s="31">
        <f t="shared" si="2"/>
        <v>0</v>
      </c>
      <c r="S54" s="118" t="b">
        <f>IF(R54=kengetallen!$W$53,"Optimaal / zeer goed",IF(R54=kengetallen!$W$54,"Optimaal / goed",IF(R54=kengetallen!$W$55,"Voldoende / goed",IF(R54=kengetallen!$W$56,"Voldoende / redelijk",IF(R54=kengetallen!$W$57,"Voldoende",IF(R54=kengetallen!$W$58,"Matig / voldoende",IF(R54=kengetallen!$W$59,"Matig",IF(R54=kengetallen!$W$60,"Onvoldoende",IF(R54=kengetallen!$W$61,"Onvoldoende / slecht")))))))))</f>
        <v>0</v>
      </c>
    </row>
    <row r="55" spans="1:19" x14ac:dyDescent="0.3">
      <c r="A55" s="34">
        <f>Invulblad!B57</f>
        <v>53</v>
      </c>
      <c r="B55" s="28">
        <f>Invulblad!C57</f>
        <v>0</v>
      </c>
      <c r="C55" s="4">
        <f>Invulblad!D57</f>
        <v>0</v>
      </c>
      <c r="D55" s="4">
        <f>Invulblad!E57</f>
        <v>0</v>
      </c>
      <c r="E55" s="4">
        <f>Invulblad!F57</f>
        <v>0</v>
      </c>
      <c r="F55" s="4">
        <f>Invulblad!G57</f>
        <v>0</v>
      </c>
      <c r="G55" s="4">
        <f>Invulblad!H57</f>
        <v>0</v>
      </c>
      <c r="H55" s="48">
        <f>Invulblad!I57</f>
        <v>0</v>
      </c>
      <c r="I55" s="109">
        <f>Invulblad!O57</f>
        <v>0</v>
      </c>
      <c r="J55" s="31">
        <f>Invulblad!J57</f>
        <v>0</v>
      </c>
      <c r="K55" s="32" t="b">
        <f>IF(J55=kengetallen!$V$13,"1",IF(J55=kengetallen!$V$14,"2",IF(J55=kengetallen!$V$15,"3")))</f>
        <v>0</v>
      </c>
      <c r="L55" s="32">
        <v>0.7</v>
      </c>
      <c r="M55" s="25">
        <f t="shared" si="0"/>
        <v>0</v>
      </c>
      <c r="N55" s="39">
        <f>Invulblad!K57</f>
        <v>0</v>
      </c>
      <c r="O55" s="29" t="b">
        <f>IF(N55=kengetallen!$V$19,"1",IF(N55=kengetallen!$V$20,"2",IF(N55=kengetallen!$V$21,"3")))</f>
        <v>0</v>
      </c>
      <c r="P55" s="32">
        <v>0.3</v>
      </c>
      <c r="Q55" s="4">
        <f t="shared" si="1"/>
        <v>0</v>
      </c>
      <c r="R55" s="31">
        <f t="shared" si="2"/>
        <v>0</v>
      </c>
      <c r="S55" s="118" t="b">
        <f>IF(R55=kengetallen!$W$53,"Optimaal / zeer goed",IF(R55=kengetallen!$W$54,"Optimaal / goed",IF(R55=kengetallen!$W$55,"Voldoende / goed",IF(R55=kengetallen!$W$56,"Voldoende / redelijk",IF(R55=kengetallen!$W$57,"Voldoende",IF(R55=kengetallen!$W$58,"Matig / voldoende",IF(R55=kengetallen!$W$59,"Matig",IF(R55=kengetallen!$W$60,"Onvoldoende",IF(R55=kengetallen!$W$61,"Onvoldoende / slecht")))))))))</f>
        <v>0</v>
      </c>
    </row>
    <row r="56" spans="1:19" x14ac:dyDescent="0.3">
      <c r="A56" s="34">
        <f>Invulblad!B58</f>
        <v>54</v>
      </c>
      <c r="B56" s="28">
        <f>Invulblad!C58</f>
        <v>0</v>
      </c>
      <c r="C56" s="4">
        <f>Invulblad!D58</f>
        <v>0</v>
      </c>
      <c r="D56" s="4">
        <f>Invulblad!E58</f>
        <v>0</v>
      </c>
      <c r="E56" s="4">
        <f>Invulblad!F58</f>
        <v>0</v>
      </c>
      <c r="F56" s="4">
        <f>Invulblad!G58</f>
        <v>0</v>
      </c>
      <c r="G56" s="4">
        <f>Invulblad!H58</f>
        <v>0</v>
      </c>
      <c r="H56" s="48">
        <f>Invulblad!I58</f>
        <v>0</v>
      </c>
      <c r="I56" s="109">
        <f>Invulblad!O58</f>
        <v>0</v>
      </c>
      <c r="J56" s="31">
        <f>Invulblad!J58</f>
        <v>0</v>
      </c>
      <c r="K56" s="32" t="b">
        <f>IF(J56=kengetallen!$V$13,"1",IF(J56=kengetallen!$V$14,"2",IF(J56=kengetallen!$V$15,"3")))</f>
        <v>0</v>
      </c>
      <c r="L56" s="32">
        <v>0.7</v>
      </c>
      <c r="M56" s="25">
        <f t="shared" si="0"/>
        <v>0</v>
      </c>
      <c r="N56" s="39">
        <f>Invulblad!K58</f>
        <v>0</v>
      </c>
      <c r="O56" s="29" t="b">
        <f>IF(N56=kengetallen!$V$19,"1",IF(N56=kengetallen!$V$20,"2",IF(N56=kengetallen!$V$21,"3")))</f>
        <v>0</v>
      </c>
      <c r="P56" s="32">
        <v>0.3</v>
      </c>
      <c r="Q56" s="4">
        <f t="shared" si="1"/>
        <v>0</v>
      </c>
      <c r="R56" s="31">
        <f t="shared" si="2"/>
        <v>0</v>
      </c>
      <c r="S56" s="118" t="b">
        <f>IF(R56=kengetallen!$W$53,"Optimaal / zeer goed",IF(R56=kengetallen!$W$54,"Optimaal / goed",IF(R56=kengetallen!$W$55,"Voldoende / goed",IF(R56=kengetallen!$W$56,"Voldoende / redelijk",IF(R56=kengetallen!$W$57,"Voldoende",IF(R56=kengetallen!$W$58,"Matig / voldoende",IF(R56=kengetallen!$W$59,"Matig",IF(R56=kengetallen!$W$60,"Onvoldoende",IF(R56=kengetallen!$W$61,"Onvoldoende / slecht")))))))))</f>
        <v>0</v>
      </c>
    </row>
    <row r="57" spans="1:19" x14ac:dyDescent="0.3">
      <c r="A57" s="34">
        <f>Invulblad!B59</f>
        <v>55</v>
      </c>
      <c r="B57" s="28">
        <f>Invulblad!C59</f>
        <v>0</v>
      </c>
      <c r="C57" s="4">
        <f>Invulblad!D59</f>
        <v>0</v>
      </c>
      <c r="D57" s="4">
        <f>Invulblad!E59</f>
        <v>0</v>
      </c>
      <c r="E57" s="4">
        <f>Invulblad!F59</f>
        <v>0</v>
      </c>
      <c r="F57" s="4">
        <f>Invulblad!G59</f>
        <v>0</v>
      </c>
      <c r="G57" s="4">
        <f>Invulblad!H59</f>
        <v>0</v>
      </c>
      <c r="H57" s="48">
        <f>Invulblad!I59</f>
        <v>0</v>
      </c>
      <c r="I57" s="109">
        <f>Invulblad!O59</f>
        <v>0</v>
      </c>
      <c r="J57" s="31">
        <f>Invulblad!J59</f>
        <v>0</v>
      </c>
      <c r="K57" s="32" t="b">
        <f>IF(J57=kengetallen!$V$13,"1",IF(J57=kengetallen!$V$14,"2",IF(J57=kengetallen!$V$15,"3")))</f>
        <v>0</v>
      </c>
      <c r="L57" s="32">
        <v>0.7</v>
      </c>
      <c r="M57" s="25">
        <f t="shared" si="0"/>
        <v>0</v>
      </c>
      <c r="N57" s="39">
        <f>Invulblad!K59</f>
        <v>0</v>
      </c>
      <c r="O57" s="29" t="b">
        <f>IF(N57=kengetallen!$V$19,"1",IF(N57=kengetallen!$V$20,"2",IF(N57=kengetallen!$V$21,"3")))</f>
        <v>0</v>
      </c>
      <c r="P57" s="32">
        <v>0.3</v>
      </c>
      <c r="Q57" s="4">
        <f t="shared" si="1"/>
        <v>0</v>
      </c>
      <c r="R57" s="31">
        <f t="shared" si="2"/>
        <v>0</v>
      </c>
      <c r="S57" s="118" t="b">
        <f>IF(R57=kengetallen!$W$53,"Optimaal / zeer goed",IF(R57=kengetallen!$W$54,"Optimaal / goed",IF(R57=kengetallen!$W$55,"Voldoende / goed",IF(R57=kengetallen!$W$56,"Voldoende / redelijk",IF(R57=kengetallen!$W$57,"Voldoende",IF(R57=kengetallen!$W$58,"Matig / voldoende",IF(R57=kengetallen!$W$59,"Matig",IF(R57=kengetallen!$W$60,"Onvoldoende",IF(R57=kengetallen!$W$61,"Onvoldoende / slecht")))))))))</f>
        <v>0</v>
      </c>
    </row>
    <row r="58" spans="1:19" x14ac:dyDescent="0.3">
      <c r="A58" s="34">
        <f>Invulblad!B60</f>
        <v>56</v>
      </c>
      <c r="B58" s="28">
        <f>Invulblad!C60</f>
        <v>0</v>
      </c>
      <c r="C58" s="4">
        <f>Invulblad!D60</f>
        <v>0</v>
      </c>
      <c r="D58" s="4">
        <f>Invulblad!E60</f>
        <v>0</v>
      </c>
      <c r="E58" s="4">
        <f>Invulblad!F60</f>
        <v>0</v>
      </c>
      <c r="F58" s="4">
        <f>Invulblad!G60</f>
        <v>0</v>
      </c>
      <c r="G58" s="4">
        <f>Invulblad!H60</f>
        <v>0</v>
      </c>
      <c r="H58" s="48">
        <f>Invulblad!I60</f>
        <v>0</v>
      </c>
      <c r="I58" s="109">
        <f>Invulblad!O60</f>
        <v>0</v>
      </c>
      <c r="J58" s="31">
        <f>Invulblad!J60</f>
        <v>0</v>
      </c>
      <c r="K58" s="32" t="b">
        <f>IF(J58=kengetallen!$V$13,"1",IF(J58=kengetallen!$V$14,"2",IF(J58=kengetallen!$V$15,"3")))</f>
        <v>0</v>
      </c>
      <c r="L58" s="32">
        <v>0.7</v>
      </c>
      <c r="M58" s="25">
        <f t="shared" si="0"/>
        <v>0</v>
      </c>
      <c r="N58" s="39">
        <f>Invulblad!K60</f>
        <v>0</v>
      </c>
      <c r="O58" s="29" t="b">
        <f>IF(N58=kengetallen!$V$19,"1",IF(N58=kengetallen!$V$20,"2",IF(N58=kengetallen!$V$21,"3")))</f>
        <v>0</v>
      </c>
      <c r="P58" s="32">
        <v>0.3</v>
      </c>
      <c r="Q58" s="4">
        <f t="shared" si="1"/>
        <v>0</v>
      </c>
      <c r="R58" s="31">
        <f t="shared" si="2"/>
        <v>0</v>
      </c>
      <c r="S58" s="118" t="b">
        <f>IF(R58=kengetallen!$W$53,"Optimaal / zeer goed",IF(R58=kengetallen!$W$54,"Optimaal / goed",IF(R58=kengetallen!$W$55,"Voldoende / goed",IF(R58=kengetallen!$W$56,"Voldoende / redelijk",IF(R58=kengetallen!$W$57,"Voldoende",IF(R58=kengetallen!$W$58,"Matig / voldoende",IF(R58=kengetallen!$W$59,"Matig",IF(R58=kengetallen!$W$60,"Onvoldoende",IF(R58=kengetallen!$W$61,"Onvoldoende / slecht")))))))))</f>
        <v>0</v>
      </c>
    </row>
    <row r="59" spans="1:19" x14ac:dyDescent="0.3">
      <c r="A59" s="34">
        <f>Invulblad!B61</f>
        <v>57</v>
      </c>
      <c r="B59" s="28">
        <f>Invulblad!C61</f>
        <v>0</v>
      </c>
      <c r="C59" s="4">
        <f>Invulblad!D61</f>
        <v>0</v>
      </c>
      <c r="D59" s="4">
        <f>Invulblad!E61</f>
        <v>0</v>
      </c>
      <c r="E59" s="4">
        <f>Invulblad!F61</f>
        <v>0</v>
      </c>
      <c r="F59" s="4">
        <f>Invulblad!G61</f>
        <v>0</v>
      </c>
      <c r="G59" s="4">
        <f>Invulblad!H61</f>
        <v>0</v>
      </c>
      <c r="H59" s="48">
        <f>Invulblad!I61</f>
        <v>0</v>
      </c>
      <c r="I59" s="109">
        <f>Invulblad!O61</f>
        <v>0</v>
      </c>
      <c r="J59" s="31">
        <f>Invulblad!J61</f>
        <v>0</v>
      </c>
      <c r="K59" s="32" t="b">
        <f>IF(J59=kengetallen!$V$13,"1",IF(J59=kengetallen!$V$14,"2",IF(J59=kengetallen!$V$15,"3")))</f>
        <v>0</v>
      </c>
      <c r="L59" s="32">
        <v>0.7</v>
      </c>
      <c r="M59" s="25">
        <f t="shared" si="0"/>
        <v>0</v>
      </c>
      <c r="N59" s="39">
        <f>Invulblad!K61</f>
        <v>0</v>
      </c>
      <c r="O59" s="29" t="b">
        <f>IF(N59=kengetallen!$V$19,"1",IF(N59=kengetallen!$V$20,"2",IF(N59=kengetallen!$V$21,"3")))</f>
        <v>0</v>
      </c>
      <c r="P59" s="32">
        <v>0.3</v>
      </c>
      <c r="Q59" s="4">
        <f t="shared" si="1"/>
        <v>0</v>
      </c>
      <c r="R59" s="31">
        <f t="shared" si="2"/>
        <v>0</v>
      </c>
      <c r="S59" s="118" t="b">
        <f>IF(R59=kengetallen!$W$53,"Optimaal / zeer goed",IF(R59=kengetallen!$W$54,"Optimaal / goed",IF(R59=kengetallen!$W$55,"Voldoende / goed",IF(R59=kengetallen!$W$56,"Voldoende / redelijk",IF(R59=kengetallen!$W$57,"Voldoende",IF(R59=kengetallen!$W$58,"Matig / voldoende",IF(R59=kengetallen!$W$59,"Matig",IF(R59=kengetallen!$W$60,"Onvoldoende",IF(R59=kengetallen!$W$61,"Onvoldoende / slecht")))))))))</f>
        <v>0</v>
      </c>
    </row>
    <row r="60" spans="1:19" x14ac:dyDescent="0.3">
      <c r="A60" s="34">
        <f>Invulblad!B62</f>
        <v>58</v>
      </c>
      <c r="B60" s="28">
        <f>Invulblad!C62</f>
        <v>0</v>
      </c>
      <c r="C60" s="4">
        <f>Invulblad!D62</f>
        <v>0</v>
      </c>
      <c r="D60" s="4">
        <f>Invulblad!E62</f>
        <v>0</v>
      </c>
      <c r="E60" s="4">
        <f>Invulblad!F62</f>
        <v>0</v>
      </c>
      <c r="F60" s="4">
        <f>Invulblad!G62</f>
        <v>0</v>
      </c>
      <c r="G60" s="4">
        <f>Invulblad!H62</f>
        <v>0</v>
      </c>
      <c r="H60" s="48">
        <f>Invulblad!I62</f>
        <v>0</v>
      </c>
      <c r="I60" s="109">
        <f>Invulblad!O62</f>
        <v>0</v>
      </c>
      <c r="J60" s="31">
        <f>Invulblad!J62</f>
        <v>0</v>
      </c>
      <c r="K60" s="32" t="b">
        <f>IF(J60=kengetallen!$V$13,"1",IF(J60=kengetallen!$V$14,"2",IF(J60=kengetallen!$V$15,"3")))</f>
        <v>0</v>
      </c>
      <c r="L60" s="32">
        <v>0.7</v>
      </c>
      <c r="M60" s="25">
        <f t="shared" si="0"/>
        <v>0</v>
      </c>
      <c r="N60" s="39">
        <f>Invulblad!K62</f>
        <v>0</v>
      </c>
      <c r="O60" s="29" t="b">
        <f>IF(N60=kengetallen!$V$19,"1",IF(N60=kengetallen!$V$20,"2",IF(N60=kengetallen!$V$21,"3")))</f>
        <v>0</v>
      </c>
      <c r="P60" s="32">
        <v>0.3</v>
      </c>
      <c r="Q60" s="4">
        <f t="shared" si="1"/>
        <v>0</v>
      </c>
      <c r="R60" s="31">
        <f t="shared" si="2"/>
        <v>0</v>
      </c>
      <c r="S60" s="118" t="b">
        <f>IF(R60=kengetallen!$W$53,"Optimaal / zeer goed",IF(R60=kengetallen!$W$54,"Optimaal / goed",IF(R60=kengetallen!$W$55,"Voldoende / goed",IF(R60=kengetallen!$W$56,"Voldoende / redelijk",IF(R60=kengetallen!$W$57,"Voldoende",IF(R60=kengetallen!$W$58,"Matig / voldoende",IF(R60=kengetallen!$W$59,"Matig",IF(R60=kengetallen!$W$60,"Onvoldoende",IF(R60=kengetallen!$W$61,"Onvoldoende / slecht")))))))))</f>
        <v>0</v>
      </c>
    </row>
    <row r="61" spans="1:19" x14ac:dyDescent="0.3">
      <c r="A61" s="34">
        <f>Invulblad!B63</f>
        <v>59</v>
      </c>
      <c r="B61" s="28">
        <f>Invulblad!C63</f>
        <v>0</v>
      </c>
      <c r="C61" s="4">
        <f>Invulblad!D63</f>
        <v>0</v>
      </c>
      <c r="D61" s="4">
        <f>Invulblad!E63</f>
        <v>0</v>
      </c>
      <c r="E61" s="4">
        <f>Invulblad!F63</f>
        <v>0</v>
      </c>
      <c r="F61" s="4">
        <f>Invulblad!G63</f>
        <v>0</v>
      </c>
      <c r="G61" s="4">
        <f>Invulblad!H63</f>
        <v>0</v>
      </c>
      <c r="H61" s="48">
        <f>Invulblad!I63</f>
        <v>0</v>
      </c>
      <c r="I61" s="109">
        <f>Invulblad!O63</f>
        <v>0</v>
      </c>
      <c r="J61" s="31">
        <f>Invulblad!J63</f>
        <v>0</v>
      </c>
      <c r="K61" s="32" t="b">
        <f>IF(J61=kengetallen!$V$13,"1",IF(J61=kengetallen!$V$14,"2",IF(J61=kengetallen!$V$15,"3")))</f>
        <v>0</v>
      </c>
      <c r="L61" s="32">
        <v>0.7</v>
      </c>
      <c r="M61" s="25">
        <f t="shared" si="0"/>
        <v>0</v>
      </c>
      <c r="N61" s="39">
        <f>Invulblad!K63</f>
        <v>0</v>
      </c>
      <c r="O61" s="29" t="b">
        <f>IF(N61=kengetallen!$V$19,"1",IF(N61=kengetallen!$V$20,"2",IF(N61=kengetallen!$V$21,"3")))</f>
        <v>0</v>
      </c>
      <c r="P61" s="32">
        <v>0.3</v>
      </c>
      <c r="Q61" s="4">
        <f t="shared" si="1"/>
        <v>0</v>
      </c>
      <c r="R61" s="31">
        <f t="shared" si="2"/>
        <v>0</v>
      </c>
      <c r="S61" s="118" t="b">
        <f>IF(R61=kengetallen!$W$53,"Optimaal / zeer goed",IF(R61=kengetallen!$W$54,"Optimaal / goed",IF(R61=kengetallen!$W$55,"Voldoende / goed",IF(R61=kengetallen!$W$56,"Voldoende / redelijk",IF(R61=kengetallen!$W$57,"Voldoende",IF(R61=kengetallen!$W$58,"Matig / voldoende",IF(R61=kengetallen!$W$59,"Matig",IF(R61=kengetallen!$W$60,"Onvoldoende",IF(R61=kengetallen!$W$61,"Onvoldoende / slecht")))))))))</f>
        <v>0</v>
      </c>
    </row>
    <row r="62" spans="1:19" x14ac:dyDescent="0.3">
      <c r="A62" s="34">
        <f>Invulblad!B64</f>
        <v>60</v>
      </c>
      <c r="B62" s="28">
        <f>Invulblad!C64</f>
        <v>0</v>
      </c>
      <c r="C62" s="4">
        <f>Invulblad!D64</f>
        <v>0</v>
      </c>
      <c r="D62" s="4">
        <f>Invulblad!E64</f>
        <v>0</v>
      </c>
      <c r="E62" s="4">
        <f>Invulblad!F64</f>
        <v>0</v>
      </c>
      <c r="F62" s="4">
        <f>Invulblad!G64</f>
        <v>0</v>
      </c>
      <c r="G62" s="4">
        <f>Invulblad!H64</f>
        <v>0</v>
      </c>
      <c r="H62" s="48">
        <f>Invulblad!I64</f>
        <v>0</v>
      </c>
      <c r="I62" s="109">
        <f>Invulblad!O64</f>
        <v>0</v>
      </c>
      <c r="J62" s="31">
        <f>Invulblad!J64</f>
        <v>0</v>
      </c>
      <c r="K62" s="32" t="b">
        <f>IF(J62=kengetallen!$V$13,"1",IF(J62=kengetallen!$V$14,"2",IF(J62=kengetallen!$V$15,"3")))</f>
        <v>0</v>
      </c>
      <c r="L62" s="32">
        <v>0.7</v>
      </c>
      <c r="M62" s="25">
        <f t="shared" si="0"/>
        <v>0</v>
      </c>
      <c r="N62" s="39">
        <f>Invulblad!K64</f>
        <v>0</v>
      </c>
      <c r="O62" s="29" t="b">
        <f>IF(N62=kengetallen!$V$19,"1",IF(N62=kengetallen!$V$20,"2",IF(N62=kengetallen!$V$21,"3")))</f>
        <v>0</v>
      </c>
      <c r="P62" s="32">
        <v>0.3</v>
      </c>
      <c r="Q62" s="4">
        <f t="shared" si="1"/>
        <v>0</v>
      </c>
      <c r="R62" s="31">
        <f t="shared" si="2"/>
        <v>0</v>
      </c>
      <c r="S62" s="118" t="b">
        <f>IF(R62=kengetallen!$W$53,"Optimaal / zeer goed",IF(R62=kengetallen!$W$54,"Optimaal / goed",IF(R62=kengetallen!$W$55,"Voldoende / goed",IF(R62=kengetallen!$W$56,"Voldoende / redelijk",IF(R62=kengetallen!$W$57,"Voldoende",IF(R62=kengetallen!$W$58,"Matig / voldoende",IF(R62=kengetallen!$W$59,"Matig",IF(R62=kengetallen!$W$60,"Onvoldoende",IF(R62=kengetallen!$W$61,"Onvoldoende / slecht")))))))))</f>
        <v>0</v>
      </c>
    </row>
    <row r="63" spans="1:19" x14ac:dyDescent="0.3">
      <c r="A63" s="34">
        <f>Invulblad!B65</f>
        <v>61</v>
      </c>
      <c r="B63" s="28">
        <f>Invulblad!C65</f>
        <v>0</v>
      </c>
      <c r="C63" s="4">
        <f>Invulblad!D65</f>
        <v>0</v>
      </c>
      <c r="D63" s="4">
        <f>Invulblad!E65</f>
        <v>0</v>
      </c>
      <c r="E63" s="4">
        <f>Invulblad!F65</f>
        <v>0</v>
      </c>
      <c r="F63" s="4">
        <f>Invulblad!G65</f>
        <v>0</v>
      </c>
      <c r="G63" s="4">
        <f>Invulblad!H65</f>
        <v>0</v>
      </c>
      <c r="H63" s="48">
        <f>Invulblad!I65</f>
        <v>0</v>
      </c>
      <c r="I63" s="109">
        <f>Invulblad!O65</f>
        <v>0</v>
      </c>
      <c r="J63" s="31">
        <f>Invulblad!J65</f>
        <v>0</v>
      </c>
      <c r="K63" s="32" t="b">
        <f>IF(J63=kengetallen!$V$13,"1",IF(J63=kengetallen!$V$14,"2",IF(J63=kengetallen!$V$15,"3")))</f>
        <v>0</v>
      </c>
      <c r="L63" s="32">
        <v>0.7</v>
      </c>
      <c r="M63" s="25">
        <f t="shared" si="0"/>
        <v>0</v>
      </c>
      <c r="N63" s="39">
        <f>Invulblad!K65</f>
        <v>0</v>
      </c>
      <c r="O63" s="29" t="b">
        <f>IF(N63=kengetallen!$V$19,"1",IF(N63=kengetallen!$V$20,"2",IF(N63=kengetallen!$V$21,"3")))</f>
        <v>0</v>
      </c>
      <c r="P63" s="32">
        <v>0.3</v>
      </c>
      <c r="Q63" s="4">
        <f t="shared" si="1"/>
        <v>0</v>
      </c>
      <c r="R63" s="31">
        <f t="shared" si="2"/>
        <v>0</v>
      </c>
      <c r="S63" s="118" t="b">
        <f>IF(R63=kengetallen!$W$53,"Optimaal / zeer goed",IF(R63=kengetallen!$W$54,"Optimaal / goed",IF(R63=kengetallen!$W$55,"Voldoende / goed",IF(R63=kengetallen!$W$56,"Voldoende / redelijk",IF(R63=kengetallen!$W$57,"Voldoende",IF(R63=kengetallen!$W$58,"Matig / voldoende",IF(R63=kengetallen!$W$59,"Matig",IF(R63=kengetallen!$W$60,"Onvoldoende",IF(R63=kengetallen!$W$61,"Onvoldoende / slecht")))))))))</f>
        <v>0</v>
      </c>
    </row>
    <row r="64" spans="1:19" x14ac:dyDescent="0.3">
      <c r="A64" s="34">
        <f>Invulblad!B66</f>
        <v>62</v>
      </c>
      <c r="B64" s="28">
        <f>Invulblad!C66</f>
        <v>0</v>
      </c>
      <c r="C64" s="4">
        <f>Invulblad!D66</f>
        <v>0</v>
      </c>
      <c r="D64" s="4">
        <f>Invulblad!E66</f>
        <v>0</v>
      </c>
      <c r="E64" s="4">
        <f>Invulblad!F66</f>
        <v>0</v>
      </c>
      <c r="F64" s="4">
        <f>Invulblad!G66</f>
        <v>0</v>
      </c>
      <c r="G64" s="4">
        <f>Invulblad!H66</f>
        <v>0</v>
      </c>
      <c r="H64" s="48">
        <f>Invulblad!I66</f>
        <v>0</v>
      </c>
      <c r="I64" s="109">
        <f>Invulblad!O66</f>
        <v>0</v>
      </c>
      <c r="J64" s="31">
        <f>Invulblad!J66</f>
        <v>0</v>
      </c>
      <c r="K64" s="32" t="b">
        <f>IF(J64=kengetallen!$V$13,"1",IF(J64=kengetallen!$V$14,"2",IF(J64=kengetallen!$V$15,"3")))</f>
        <v>0</v>
      </c>
      <c r="L64" s="32">
        <v>0.7</v>
      </c>
      <c r="M64" s="25">
        <f t="shared" si="0"/>
        <v>0</v>
      </c>
      <c r="N64" s="39">
        <f>Invulblad!K66</f>
        <v>0</v>
      </c>
      <c r="O64" s="29" t="b">
        <f>IF(N64=kengetallen!$V$19,"1",IF(N64=kengetallen!$V$20,"2",IF(N64=kengetallen!$V$21,"3")))</f>
        <v>0</v>
      </c>
      <c r="P64" s="32">
        <v>0.3</v>
      </c>
      <c r="Q64" s="4">
        <f t="shared" si="1"/>
        <v>0</v>
      </c>
      <c r="R64" s="31">
        <f t="shared" si="2"/>
        <v>0</v>
      </c>
      <c r="S64" s="118" t="b">
        <f>IF(R64=kengetallen!$W$53,"Optimaal / zeer goed",IF(R64=kengetallen!$W$54,"Optimaal / goed",IF(R64=kengetallen!$W$55,"Voldoende / goed",IF(R64=kengetallen!$W$56,"Voldoende / redelijk",IF(R64=kengetallen!$W$57,"Voldoende",IF(R64=kengetallen!$W$58,"Matig / voldoende",IF(R64=kengetallen!$W$59,"Matig",IF(R64=kengetallen!$W$60,"Onvoldoende",IF(R64=kengetallen!$W$61,"Onvoldoende / slecht")))))))))</f>
        <v>0</v>
      </c>
    </row>
    <row r="65" spans="1:19" x14ac:dyDescent="0.3">
      <c r="A65" s="34">
        <f>Invulblad!B67</f>
        <v>63</v>
      </c>
      <c r="B65" s="28">
        <f>Invulblad!C67</f>
        <v>0</v>
      </c>
      <c r="C65" s="4">
        <f>Invulblad!D67</f>
        <v>0</v>
      </c>
      <c r="D65" s="4">
        <f>Invulblad!E67</f>
        <v>0</v>
      </c>
      <c r="E65" s="4">
        <f>Invulblad!F67</f>
        <v>0</v>
      </c>
      <c r="F65" s="4">
        <f>Invulblad!G67</f>
        <v>0</v>
      </c>
      <c r="G65" s="4">
        <f>Invulblad!H67</f>
        <v>0</v>
      </c>
      <c r="H65" s="48">
        <f>Invulblad!I67</f>
        <v>0</v>
      </c>
      <c r="I65" s="109">
        <f>Invulblad!O67</f>
        <v>0</v>
      </c>
      <c r="J65" s="31">
        <f>Invulblad!J67</f>
        <v>0</v>
      </c>
      <c r="K65" s="32" t="b">
        <f>IF(J65=kengetallen!$V$13,"1",IF(J65=kengetallen!$V$14,"2",IF(J65=kengetallen!$V$15,"3")))</f>
        <v>0</v>
      </c>
      <c r="L65" s="32">
        <v>0.7</v>
      </c>
      <c r="M65" s="25">
        <f t="shared" si="0"/>
        <v>0</v>
      </c>
      <c r="N65" s="39">
        <f>Invulblad!K67</f>
        <v>0</v>
      </c>
      <c r="O65" s="29" t="b">
        <f>IF(N65=kengetallen!$V$19,"1",IF(N65=kengetallen!$V$20,"2",IF(N65=kengetallen!$V$21,"3")))</f>
        <v>0</v>
      </c>
      <c r="P65" s="32">
        <v>0.3</v>
      </c>
      <c r="Q65" s="4">
        <f t="shared" si="1"/>
        <v>0</v>
      </c>
      <c r="R65" s="31">
        <f t="shared" si="2"/>
        <v>0</v>
      </c>
      <c r="S65" s="118" t="b">
        <f>IF(R65=kengetallen!$W$53,"Optimaal / zeer goed",IF(R65=kengetallen!$W$54,"Optimaal / goed",IF(R65=kengetallen!$W$55,"Voldoende / goed",IF(R65=kengetallen!$W$56,"Voldoende / redelijk",IF(R65=kengetallen!$W$57,"Voldoende",IF(R65=kengetallen!$W$58,"Matig / voldoende",IF(R65=kengetallen!$W$59,"Matig",IF(R65=kengetallen!$W$60,"Onvoldoende",IF(R65=kengetallen!$W$61,"Onvoldoende / slecht")))))))))</f>
        <v>0</v>
      </c>
    </row>
    <row r="66" spans="1:19" x14ac:dyDescent="0.3">
      <c r="A66" s="34">
        <f>Invulblad!B68</f>
        <v>64</v>
      </c>
      <c r="B66" s="28">
        <f>Invulblad!C68</f>
        <v>0</v>
      </c>
      <c r="C66" s="4">
        <f>Invulblad!D68</f>
        <v>0</v>
      </c>
      <c r="D66" s="4">
        <f>Invulblad!E68</f>
        <v>0</v>
      </c>
      <c r="E66" s="4">
        <f>Invulblad!F68</f>
        <v>0</v>
      </c>
      <c r="F66" s="4">
        <f>Invulblad!G68</f>
        <v>0</v>
      </c>
      <c r="G66" s="4">
        <f>Invulblad!H68</f>
        <v>0</v>
      </c>
      <c r="H66" s="48">
        <f>Invulblad!I68</f>
        <v>0</v>
      </c>
      <c r="I66" s="109">
        <f>Invulblad!O68</f>
        <v>0</v>
      </c>
      <c r="J66" s="31">
        <f>Invulblad!J68</f>
        <v>0</v>
      </c>
      <c r="K66" s="32" t="b">
        <f>IF(J66=kengetallen!$V$13,"1",IF(J66=kengetallen!$V$14,"2",IF(J66=kengetallen!$V$15,"3")))</f>
        <v>0</v>
      </c>
      <c r="L66" s="32">
        <v>0.7</v>
      </c>
      <c r="M66" s="25">
        <f t="shared" si="0"/>
        <v>0</v>
      </c>
      <c r="N66" s="39">
        <f>Invulblad!K68</f>
        <v>0</v>
      </c>
      <c r="O66" s="29" t="b">
        <f>IF(N66=kengetallen!$V$19,"1",IF(N66=kengetallen!$V$20,"2",IF(N66=kengetallen!$V$21,"3")))</f>
        <v>0</v>
      </c>
      <c r="P66" s="32">
        <v>0.3</v>
      </c>
      <c r="Q66" s="4">
        <f t="shared" si="1"/>
        <v>0</v>
      </c>
      <c r="R66" s="31">
        <f t="shared" si="2"/>
        <v>0</v>
      </c>
      <c r="S66" s="118" t="b">
        <f>IF(R66=kengetallen!$W$53,"Optimaal / zeer goed",IF(R66=kengetallen!$W$54,"Optimaal / goed",IF(R66=kengetallen!$W$55,"Voldoende / goed",IF(R66=kengetallen!$W$56,"Voldoende / redelijk",IF(R66=kengetallen!$W$57,"Voldoende",IF(R66=kengetallen!$W$58,"Matig / voldoende",IF(R66=kengetallen!$W$59,"Matig",IF(R66=kengetallen!$W$60,"Onvoldoende",IF(R66=kengetallen!$W$61,"Onvoldoende / slecht")))))))))</f>
        <v>0</v>
      </c>
    </row>
    <row r="67" spans="1:19" x14ac:dyDescent="0.3">
      <c r="A67" s="34">
        <f>Invulblad!B69</f>
        <v>65</v>
      </c>
      <c r="B67" s="28">
        <f>Invulblad!C69</f>
        <v>0</v>
      </c>
      <c r="C67" s="4">
        <f>Invulblad!D69</f>
        <v>0</v>
      </c>
      <c r="D67" s="4">
        <f>Invulblad!E69</f>
        <v>0</v>
      </c>
      <c r="E67" s="4">
        <f>Invulblad!F69</f>
        <v>0</v>
      </c>
      <c r="F67" s="4">
        <f>Invulblad!G69</f>
        <v>0</v>
      </c>
      <c r="G67" s="4">
        <f>Invulblad!H69</f>
        <v>0</v>
      </c>
      <c r="H67" s="48">
        <f>Invulblad!I69</f>
        <v>0</v>
      </c>
      <c r="I67" s="109">
        <f>Invulblad!O69</f>
        <v>0</v>
      </c>
      <c r="J67" s="31">
        <f>Invulblad!J69</f>
        <v>0</v>
      </c>
      <c r="K67" s="32" t="b">
        <f>IF(J67=kengetallen!$V$13,"1",IF(J67=kengetallen!$V$14,"2",IF(J67=kengetallen!$V$15,"3")))</f>
        <v>0</v>
      </c>
      <c r="L67" s="32">
        <v>0.7</v>
      </c>
      <c r="M67" s="25">
        <f t="shared" si="0"/>
        <v>0</v>
      </c>
      <c r="N67" s="39">
        <f>Invulblad!K69</f>
        <v>0</v>
      </c>
      <c r="O67" s="29" t="b">
        <f>IF(N67=kengetallen!$V$19,"1",IF(N67=kengetallen!$V$20,"2",IF(N67=kengetallen!$V$21,"3")))</f>
        <v>0</v>
      </c>
      <c r="P67" s="32">
        <v>0.3</v>
      </c>
      <c r="Q67" s="4">
        <f t="shared" si="1"/>
        <v>0</v>
      </c>
      <c r="R67" s="31">
        <f t="shared" si="2"/>
        <v>0</v>
      </c>
      <c r="S67" s="118" t="b">
        <f>IF(R67=kengetallen!$W$53,"Optimaal / zeer goed",IF(R67=kengetallen!$W$54,"Optimaal / goed",IF(R67=kengetallen!$W$55,"Voldoende / goed",IF(R67=kengetallen!$W$56,"Voldoende / redelijk",IF(R67=kengetallen!$W$57,"Voldoende",IF(R67=kengetallen!$W$58,"Matig / voldoende",IF(R67=kengetallen!$W$59,"Matig",IF(R67=kengetallen!$W$60,"Onvoldoende",IF(R67=kengetallen!$W$61,"Onvoldoende / slecht")))))))))</f>
        <v>0</v>
      </c>
    </row>
    <row r="68" spans="1:19" x14ac:dyDescent="0.3">
      <c r="A68" s="34">
        <f>Invulblad!B70</f>
        <v>66</v>
      </c>
      <c r="B68" s="28">
        <f>Invulblad!C70</f>
        <v>0</v>
      </c>
      <c r="C68" s="4">
        <f>Invulblad!D70</f>
        <v>0</v>
      </c>
      <c r="D68" s="4">
        <f>Invulblad!E70</f>
        <v>0</v>
      </c>
      <c r="E68" s="4">
        <f>Invulblad!F70</f>
        <v>0</v>
      </c>
      <c r="F68" s="4">
        <f>Invulblad!G70</f>
        <v>0</v>
      </c>
      <c r="G68" s="4">
        <f>Invulblad!H70</f>
        <v>0</v>
      </c>
      <c r="H68" s="48">
        <f>Invulblad!I70</f>
        <v>0</v>
      </c>
      <c r="I68" s="109">
        <f>Invulblad!O70</f>
        <v>0</v>
      </c>
      <c r="J68" s="31">
        <f>Invulblad!J70</f>
        <v>0</v>
      </c>
      <c r="K68" s="32" t="b">
        <f>IF(J68=kengetallen!$V$13,"1",IF(J68=kengetallen!$V$14,"2",IF(J68=kengetallen!$V$15,"3")))</f>
        <v>0</v>
      </c>
      <c r="L68" s="32">
        <v>0.7</v>
      </c>
      <c r="M68" s="25">
        <f t="shared" ref="M68:M131" si="3">K68*L68</f>
        <v>0</v>
      </c>
      <c r="N68" s="39">
        <f>Invulblad!K70</f>
        <v>0</v>
      </c>
      <c r="O68" s="29" t="b">
        <f>IF(N68=kengetallen!$V$19,"1",IF(N68=kengetallen!$V$20,"2",IF(N68=kengetallen!$V$21,"3")))</f>
        <v>0</v>
      </c>
      <c r="P68" s="32">
        <v>0.3</v>
      </c>
      <c r="Q68" s="4">
        <f t="shared" ref="Q68:Q131" si="4">O68*P68</f>
        <v>0</v>
      </c>
      <c r="R68" s="31">
        <f t="shared" ref="R68:R131" si="5">M68+Q68</f>
        <v>0</v>
      </c>
      <c r="S68" s="118" t="b">
        <f>IF(R68=kengetallen!$W$53,"Optimaal / zeer goed",IF(R68=kengetallen!$W$54,"Optimaal / goed",IF(R68=kengetallen!$W$55,"Voldoende / goed",IF(R68=kengetallen!$W$56,"Voldoende / redelijk",IF(R68=kengetallen!$W$57,"Voldoende",IF(R68=kengetallen!$W$58,"Matig / voldoende",IF(R68=kengetallen!$W$59,"Matig",IF(R68=kengetallen!$W$60,"Onvoldoende",IF(R68=kengetallen!$W$61,"Onvoldoende / slecht")))))))))</f>
        <v>0</v>
      </c>
    </row>
    <row r="69" spans="1:19" x14ac:dyDescent="0.3">
      <c r="A69" s="34">
        <f>Invulblad!B71</f>
        <v>67</v>
      </c>
      <c r="B69" s="28">
        <f>Invulblad!C71</f>
        <v>0</v>
      </c>
      <c r="C69" s="4">
        <f>Invulblad!D71</f>
        <v>0</v>
      </c>
      <c r="D69" s="4">
        <f>Invulblad!E71</f>
        <v>0</v>
      </c>
      <c r="E69" s="4">
        <f>Invulblad!F71</f>
        <v>0</v>
      </c>
      <c r="F69" s="4">
        <f>Invulblad!G71</f>
        <v>0</v>
      </c>
      <c r="G69" s="4">
        <f>Invulblad!H71</f>
        <v>0</v>
      </c>
      <c r="H69" s="48">
        <f>Invulblad!I71</f>
        <v>0</v>
      </c>
      <c r="I69" s="109">
        <f>Invulblad!O71</f>
        <v>0</v>
      </c>
      <c r="J69" s="31">
        <f>Invulblad!J71</f>
        <v>0</v>
      </c>
      <c r="K69" s="32" t="b">
        <f>IF(J69=kengetallen!$V$13,"1",IF(J69=kengetallen!$V$14,"2",IF(J69=kengetallen!$V$15,"3")))</f>
        <v>0</v>
      </c>
      <c r="L69" s="32">
        <v>0.7</v>
      </c>
      <c r="M69" s="25">
        <f t="shared" si="3"/>
        <v>0</v>
      </c>
      <c r="N69" s="39">
        <f>Invulblad!K71</f>
        <v>0</v>
      </c>
      <c r="O69" s="29" t="b">
        <f>IF(N69=kengetallen!$V$19,"1",IF(N69=kengetallen!$V$20,"2",IF(N69=kengetallen!$V$21,"3")))</f>
        <v>0</v>
      </c>
      <c r="P69" s="32">
        <v>0.3</v>
      </c>
      <c r="Q69" s="4">
        <f t="shared" si="4"/>
        <v>0</v>
      </c>
      <c r="R69" s="31">
        <f t="shared" si="5"/>
        <v>0</v>
      </c>
      <c r="S69" s="118" t="b">
        <f>IF(R69=kengetallen!$W$53,"Optimaal / zeer goed",IF(R69=kengetallen!$W$54,"Optimaal / goed",IF(R69=kengetallen!$W$55,"Voldoende / goed",IF(R69=kengetallen!$W$56,"Voldoende / redelijk",IF(R69=kengetallen!$W$57,"Voldoende",IF(R69=kengetallen!$W$58,"Matig / voldoende",IF(R69=kengetallen!$W$59,"Matig",IF(R69=kengetallen!$W$60,"Onvoldoende",IF(R69=kengetallen!$W$61,"Onvoldoende / slecht")))))))))</f>
        <v>0</v>
      </c>
    </row>
    <row r="70" spans="1:19" x14ac:dyDescent="0.3">
      <c r="A70" s="34">
        <f>Invulblad!B72</f>
        <v>68</v>
      </c>
      <c r="B70" s="28">
        <f>Invulblad!C72</f>
        <v>0</v>
      </c>
      <c r="C70" s="4">
        <f>Invulblad!D72</f>
        <v>0</v>
      </c>
      <c r="D70" s="4">
        <f>Invulblad!E72</f>
        <v>0</v>
      </c>
      <c r="E70" s="4">
        <f>Invulblad!F72</f>
        <v>0</v>
      </c>
      <c r="F70" s="4">
        <f>Invulblad!G72</f>
        <v>0</v>
      </c>
      <c r="G70" s="4">
        <f>Invulblad!H72</f>
        <v>0</v>
      </c>
      <c r="H70" s="48">
        <f>Invulblad!I72</f>
        <v>0</v>
      </c>
      <c r="I70" s="109">
        <f>Invulblad!O72</f>
        <v>0</v>
      </c>
      <c r="J70" s="31">
        <f>Invulblad!J72</f>
        <v>0</v>
      </c>
      <c r="K70" s="32" t="b">
        <f>IF(J70=kengetallen!$V$13,"1",IF(J70=kengetallen!$V$14,"2",IF(J70=kengetallen!$V$15,"3")))</f>
        <v>0</v>
      </c>
      <c r="L70" s="32">
        <v>0.7</v>
      </c>
      <c r="M70" s="25">
        <f t="shared" si="3"/>
        <v>0</v>
      </c>
      <c r="N70" s="39">
        <f>Invulblad!K72</f>
        <v>0</v>
      </c>
      <c r="O70" s="29" t="b">
        <f>IF(N70=kengetallen!$V$19,"1",IF(N70=kengetallen!$V$20,"2",IF(N70=kengetallen!$V$21,"3")))</f>
        <v>0</v>
      </c>
      <c r="P70" s="32">
        <v>0.3</v>
      </c>
      <c r="Q70" s="4">
        <f t="shared" si="4"/>
        <v>0</v>
      </c>
      <c r="R70" s="31">
        <f t="shared" si="5"/>
        <v>0</v>
      </c>
      <c r="S70" s="118" t="b">
        <f>IF(R70=kengetallen!$W$53,"Optimaal / zeer goed",IF(R70=kengetallen!$W$54,"Optimaal / goed",IF(R70=kengetallen!$W$55,"Voldoende / goed",IF(R70=kengetallen!$W$56,"Voldoende / redelijk",IF(R70=kengetallen!$W$57,"Voldoende",IF(R70=kengetallen!$W$58,"Matig / voldoende",IF(R70=kengetallen!$W$59,"Matig",IF(R70=kengetallen!$W$60,"Onvoldoende",IF(R70=kengetallen!$W$61,"Onvoldoende / slecht")))))))))</f>
        <v>0</v>
      </c>
    </row>
    <row r="71" spans="1:19" x14ac:dyDescent="0.3">
      <c r="A71" s="34">
        <f>Invulblad!B73</f>
        <v>69</v>
      </c>
      <c r="B71" s="28">
        <f>Invulblad!C73</f>
        <v>0</v>
      </c>
      <c r="C71" s="4">
        <f>Invulblad!D73</f>
        <v>0</v>
      </c>
      <c r="D71" s="4">
        <f>Invulblad!E73</f>
        <v>0</v>
      </c>
      <c r="E71" s="4">
        <f>Invulblad!F73</f>
        <v>0</v>
      </c>
      <c r="F71" s="4">
        <f>Invulblad!G73</f>
        <v>0</v>
      </c>
      <c r="G71" s="4">
        <f>Invulblad!H73</f>
        <v>0</v>
      </c>
      <c r="H71" s="48">
        <f>Invulblad!I73</f>
        <v>0</v>
      </c>
      <c r="I71" s="109">
        <f>Invulblad!O73</f>
        <v>0</v>
      </c>
      <c r="J71" s="31">
        <f>Invulblad!J73</f>
        <v>0</v>
      </c>
      <c r="K71" s="32" t="b">
        <f>IF(J71=kengetallen!$V$13,"1",IF(J71=kengetallen!$V$14,"2",IF(J71=kengetallen!$V$15,"3")))</f>
        <v>0</v>
      </c>
      <c r="L71" s="32">
        <v>0.7</v>
      </c>
      <c r="M71" s="25">
        <f t="shared" si="3"/>
        <v>0</v>
      </c>
      <c r="N71" s="39">
        <f>Invulblad!K73</f>
        <v>0</v>
      </c>
      <c r="O71" s="29" t="b">
        <f>IF(N71=kengetallen!$V$19,"1",IF(N71=kengetallen!$V$20,"2",IF(N71=kengetallen!$V$21,"3")))</f>
        <v>0</v>
      </c>
      <c r="P71" s="32">
        <v>0.3</v>
      </c>
      <c r="Q71" s="4">
        <f t="shared" si="4"/>
        <v>0</v>
      </c>
      <c r="R71" s="31">
        <f t="shared" si="5"/>
        <v>0</v>
      </c>
      <c r="S71" s="118" t="b">
        <f>IF(R71=kengetallen!$W$53,"Optimaal / zeer goed",IF(R71=kengetallen!$W$54,"Optimaal / goed",IF(R71=kengetallen!$W$55,"Voldoende / goed",IF(R71=kengetallen!$W$56,"Voldoende / redelijk",IF(R71=kengetallen!$W$57,"Voldoende",IF(R71=kengetallen!$W$58,"Matig / voldoende",IF(R71=kengetallen!$W$59,"Matig",IF(R71=kengetallen!$W$60,"Onvoldoende",IF(R71=kengetallen!$W$61,"Onvoldoende / slecht")))))))))</f>
        <v>0</v>
      </c>
    </row>
    <row r="72" spans="1:19" x14ac:dyDescent="0.3">
      <c r="A72" s="34">
        <f>Invulblad!B74</f>
        <v>70</v>
      </c>
      <c r="B72" s="28">
        <f>Invulblad!C74</f>
        <v>0</v>
      </c>
      <c r="C72" s="4">
        <f>Invulblad!D74</f>
        <v>0</v>
      </c>
      <c r="D72" s="4">
        <f>Invulblad!E74</f>
        <v>0</v>
      </c>
      <c r="E72" s="4">
        <f>Invulblad!F74</f>
        <v>0</v>
      </c>
      <c r="F72" s="4">
        <f>Invulblad!G74</f>
        <v>0</v>
      </c>
      <c r="G72" s="4">
        <f>Invulblad!H74</f>
        <v>0</v>
      </c>
      <c r="H72" s="48">
        <f>Invulblad!I74</f>
        <v>0</v>
      </c>
      <c r="I72" s="109">
        <f>Invulblad!O74</f>
        <v>0</v>
      </c>
      <c r="J72" s="31">
        <f>Invulblad!J74</f>
        <v>0</v>
      </c>
      <c r="K72" s="32" t="b">
        <f>IF(J72=kengetallen!$V$13,"1",IF(J72=kengetallen!$V$14,"2",IF(J72=kengetallen!$V$15,"3")))</f>
        <v>0</v>
      </c>
      <c r="L72" s="32">
        <v>0.7</v>
      </c>
      <c r="M72" s="25">
        <f t="shared" si="3"/>
        <v>0</v>
      </c>
      <c r="N72" s="39">
        <f>Invulblad!K74</f>
        <v>0</v>
      </c>
      <c r="O72" s="29" t="b">
        <f>IF(N72=kengetallen!$V$19,"1",IF(N72=kengetallen!$V$20,"2",IF(N72=kengetallen!$V$21,"3")))</f>
        <v>0</v>
      </c>
      <c r="P72" s="32">
        <v>0.3</v>
      </c>
      <c r="Q72" s="4">
        <f t="shared" si="4"/>
        <v>0</v>
      </c>
      <c r="R72" s="31">
        <f t="shared" si="5"/>
        <v>0</v>
      </c>
      <c r="S72" s="118" t="b">
        <f>IF(R72=kengetallen!$W$53,"Optimaal / zeer goed",IF(R72=kengetallen!$W$54,"Optimaal / goed",IF(R72=kengetallen!$W$55,"Voldoende / goed",IF(R72=kengetallen!$W$56,"Voldoende / redelijk",IF(R72=kengetallen!$W$57,"Voldoende",IF(R72=kengetallen!$W$58,"Matig / voldoende",IF(R72=kengetallen!$W$59,"Matig",IF(R72=kengetallen!$W$60,"Onvoldoende",IF(R72=kengetallen!$W$61,"Onvoldoende / slecht")))))))))</f>
        <v>0</v>
      </c>
    </row>
    <row r="73" spans="1:19" x14ac:dyDescent="0.3">
      <c r="A73" s="34">
        <f>Invulblad!B75</f>
        <v>71</v>
      </c>
      <c r="B73" s="28">
        <f>Invulblad!C75</f>
        <v>0</v>
      </c>
      <c r="C73" s="4">
        <f>Invulblad!D75</f>
        <v>0</v>
      </c>
      <c r="D73" s="4">
        <f>Invulblad!E75</f>
        <v>0</v>
      </c>
      <c r="E73" s="4">
        <f>Invulblad!F75</f>
        <v>0</v>
      </c>
      <c r="F73" s="4">
        <f>Invulblad!G75</f>
        <v>0</v>
      </c>
      <c r="G73" s="4">
        <f>Invulblad!H75</f>
        <v>0</v>
      </c>
      <c r="H73" s="48">
        <f>Invulblad!I75</f>
        <v>0</v>
      </c>
      <c r="I73" s="109">
        <f>Invulblad!O75</f>
        <v>0</v>
      </c>
      <c r="J73" s="31">
        <f>Invulblad!J75</f>
        <v>0</v>
      </c>
      <c r="K73" s="32" t="b">
        <f>IF(J73=kengetallen!$V$13,"1",IF(J73=kengetallen!$V$14,"2",IF(J73=kengetallen!$V$15,"3")))</f>
        <v>0</v>
      </c>
      <c r="L73" s="32">
        <v>0.7</v>
      </c>
      <c r="M73" s="25">
        <f t="shared" si="3"/>
        <v>0</v>
      </c>
      <c r="N73" s="39">
        <f>Invulblad!K75</f>
        <v>0</v>
      </c>
      <c r="O73" s="29" t="b">
        <f>IF(N73=kengetallen!$V$19,"1",IF(N73=kengetallen!$V$20,"2",IF(N73=kengetallen!$V$21,"3")))</f>
        <v>0</v>
      </c>
      <c r="P73" s="32">
        <v>0.3</v>
      </c>
      <c r="Q73" s="4">
        <f t="shared" si="4"/>
        <v>0</v>
      </c>
      <c r="R73" s="31">
        <f t="shared" si="5"/>
        <v>0</v>
      </c>
      <c r="S73" s="118" t="b">
        <f>IF(R73=kengetallen!$W$53,"Optimaal / zeer goed",IF(R73=kengetallen!$W$54,"Optimaal / goed",IF(R73=kengetallen!$W$55,"Voldoende / goed",IF(R73=kengetallen!$W$56,"Voldoende / redelijk",IF(R73=kengetallen!$W$57,"Voldoende",IF(R73=kengetallen!$W$58,"Matig / voldoende",IF(R73=kengetallen!$W$59,"Matig",IF(R73=kengetallen!$W$60,"Onvoldoende",IF(R73=kengetallen!$W$61,"Onvoldoende / slecht")))))))))</f>
        <v>0</v>
      </c>
    </row>
    <row r="74" spans="1:19" x14ac:dyDescent="0.3">
      <c r="A74" s="34">
        <f>Invulblad!B76</f>
        <v>72</v>
      </c>
      <c r="B74" s="28">
        <f>Invulblad!C76</f>
        <v>0</v>
      </c>
      <c r="C74" s="4">
        <f>Invulblad!D76</f>
        <v>0</v>
      </c>
      <c r="D74" s="4">
        <f>Invulblad!E76</f>
        <v>0</v>
      </c>
      <c r="E74" s="4">
        <f>Invulblad!F76</f>
        <v>0</v>
      </c>
      <c r="F74" s="4">
        <f>Invulblad!G76</f>
        <v>0</v>
      </c>
      <c r="G74" s="4">
        <f>Invulblad!H76</f>
        <v>0</v>
      </c>
      <c r="H74" s="48">
        <f>Invulblad!I76</f>
        <v>0</v>
      </c>
      <c r="I74" s="109">
        <f>Invulblad!O76</f>
        <v>0</v>
      </c>
      <c r="J74" s="31">
        <f>Invulblad!J76</f>
        <v>0</v>
      </c>
      <c r="K74" s="32" t="b">
        <f>IF(J74=kengetallen!$V$13,"1",IF(J74=kengetallen!$V$14,"2",IF(J74=kengetallen!$V$15,"3")))</f>
        <v>0</v>
      </c>
      <c r="L74" s="32">
        <v>0.7</v>
      </c>
      <c r="M74" s="25">
        <f t="shared" si="3"/>
        <v>0</v>
      </c>
      <c r="N74" s="39">
        <f>Invulblad!K76</f>
        <v>0</v>
      </c>
      <c r="O74" s="29" t="b">
        <f>IF(N74=kengetallen!$V$19,"1",IF(N74=kengetallen!$V$20,"2",IF(N74=kengetallen!$V$21,"3")))</f>
        <v>0</v>
      </c>
      <c r="P74" s="32">
        <v>0.3</v>
      </c>
      <c r="Q74" s="4">
        <f t="shared" si="4"/>
        <v>0</v>
      </c>
      <c r="R74" s="31">
        <f t="shared" si="5"/>
        <v>0</v>
      </c>
      <c r="S74" s="118" t="b">
        <f>IF(R74=kengetallen!$W$53,"Optimaal / zeer goed",IF(R74=kengetallen!$W$54,"Optimaal / goed",IF(R74=kengetallen!$W$55,"Voldoende / goed",IF(R74=kengetallen!$W$56,"Voldoende / redelijk",IF(R74=kengetallen!$W$57,"Voldoende",IF(R74=kengetallen!$W$58,"Matig / voldoende",IF(R74=kengetallen!$W$59,"Matig",IF(R74=kengetallen!$W$60,"Onvoldoende",IF(R74=kengetallen!$W$61,"Onvoldoende / slecht")))))))))</f>
        <v>0</v>
      </c>
    </row>
    <row r="75" spans="1:19" x14ac:dyDescent="0.3">
      <c r="A75" s="34">
        <f>Invulblad!B77</f>
        <v>73</v>
      </c>
      <c r="B75" s="28">
        <f>Invulblad!C77</f>
        <v>0</v>
      </c>
      <c r="C75" s="4">
        <f>Invulblad!D77</f>
        <v>0</v>
      </c>
      <c r="D75" s="4">
        <f>Invulblad!E77</f>
        <v>0</v>
      </c>
      <c r="E75" s="4">
        <f>Invulblad!F77</f>
        <v>0</v>
      </c>
      <c r="F75" s="4">
        <f>Invulblad!G77</f>
        <v>0</v>
      </c>
      <c r="G75" s="4">
        <f>Invulblad!H77</f>
        <v>0</v>
      </c>
      <c r="H75" s="48">
        <f>Invulblad!I77</f>
        <v>0</v>
      </c>
      <c r="I75" s="109">
        <f>Invulblad!O77</f>
        <v>0</v>
      </c>
      <c r="J75" s="31">
        <f>Invulblad!J77</f>
        <v>0</v>
      </c>
      <c r="K75" s="32" t="b">
        <f>IF(J75=kengetallen!$V$13,"1",IF(J75=kengetallen!$V$14,"2",IF(J75=kengetallen!$V$15,"3")))</f>
        <v>0</v>
      </c>
      <c r="L75" s="32">
        <v>0.7</v>
      </c>
      <c r="M75" s="25">
        <f t="shared" si="3"/>
        <v>0</v>
      </c>
      <c r="N75" s="39">
        <f>Invulblad!K77</f>
        <v>0</v>
      </c>
      <c r="O75" s="29" t="b">
        <f>IF(N75=kengetallen!$V$19,"1",IF(N75=kengetallen!$V$20,"2",IF(N75=kengetallen!$V$21,"3")))</f>
        <v>0</v>
      </c>
      <c r="P75" s="32">
        <v>0.3</v>
      </c>
      <c r="Q75" s="4">
        <f t="shared" si="4"/>
        <v>0</v>
      </c>
      <c r="R75" s="31">
        <f t="shared" si="5"/>
        <v>0</v>
      </c>
      <c r="S75" s="118" t="b">
        <f>IF(R75=kengetallen!$W$53,"Optimaal / zeer goed",IF(R75=kengetallen!$W$54,"Optimaal / goed",IF(R75=kengetallen!$W$55,"Voldoende / goed",IF(R75=kengetallen!$W$56,"Voldoende / redelijk",IF(R75=kengetallen!$W$57,"Voldoende",IF(R75=kengetallen!$W$58,"Matig / voldoende",IF(R75=kengetallen!$W$59,"Matig",IF(R75=kengetallen!$W$60,"Onvoldoende",IF(R75=kengetallen!$W$61,"Onvoldoende / slecht")))))))))</f>
        <v>0</v>
      </c>
    </row>
    <row r="76" spans="1:19" x14ac:dyDescent="0.3">
      <c r="A76" s="34">
        <f>Invulblad!B78</f>
        <v>74</v>
      </c>
      <c r="B76" s="28">
        <f>Invulblad!C78</f>
        <v>0</v>
      </c>
      <c r="C76" s="4">
        <f>Invulblad!D78</f>
        <v>0</v>
      </c>
      <c r="D76" s="4">
        <f>Invulblad!E78</f>
        <v>0</v>
      </c>
      <c r="E76" s="4">
        <f>Invulblad!F78</f>
        <v>0</v>
      </c>
      <c r="F76" s="4">
        <f>Invulblad!G78</f>
        <v>0</v>
      </c>
      <c r="G76" s="4">
        <f>Invulblad!H78</f>
        <v>0</v>
      </c>
      <c r="H76" s="48">
        <f>Invulblad!I78</f>
        <v>0</v>
      </c>
      <c r="I76" s="109">
        <f>Invulblad!O78</f>
        <v>0</v>
      </c>
      <c r="J76" s="31">
        <f>Invulblad!J78</f>
        <v>0</v>
      </c>
      <c r="K76" s="32" t="b">
        <f>IF(J76=kengetallen!$V$13,"1",IF(J76=kengetallen!$V$14,"2",IF(J76=kengetallen!$V$15,"3")))</f>
        <v>0</v>
      </c>
      <c r="L76" s="32">
        <v>0.7</v>
      </c>
      <c r="M76" s="25">
        <f t="shared" si="3"/>
        <v>0</v>
      </c>
      <c r="N76" s="39">
        <f>Invulblad!K78</f>
        <v>0</v>
      </c>
      <c r="O76" s="29" t="b">
        <f>IF(N76=kengetallen!$V$19,"1",IF(N76=kengetallen!$V$20,"2",IF(N76=kengetallen!$V$21,"3")))</f>
        <v>0</v>
      </c>
      <c r="P76" s="32">
        <v>0.3</v>
      </c>
      <c r="Q76" s="4">
        <f t="shared" si="4"/>
        <v>0</v>
      </c>
      <c r="R76" s="31">
        <f t="shared" si="5"/>
        <v>0</v>
      </c>
      <c r="S76" s="118" t="b">
        <f>IF(R76=kengetallen!$W$53,"Optimaal / zeer goed",IF(R76=kengetallen!$W$54,"Optimaal / goed",IF(R76=kengetallen!$W$55,"Voldoende / goed",IF(R76=kengetallen!$W$56,"Voldoende / redelijk",IF(R76=kengetallen!$W$57,"Voldoende",IF(R76=kengetallen!$W$58,"Matig / voldoende",IF(R76=kengetallen!$W$59,"Matig",IF(R76=kengetallen!$W$60,"Onvoldoende",IF(R76=kengetallen!$W$61,"Onvoldoende / slecht")))))))))</f>
        <v>0</v>
      </c>
    </row>
    <row r="77" spans="1:19" x14ac:dyDescent="0.3">
      <c r="A77" s="34">
        <f>Invulblad!B79</f>
        <v>75</v>
      </c>
      <c r="B77" s="28">
        <f>Invulblad!C79</f>
        <v>0</v>
      </c>
      <c r="C77" s="4">
        <f>Invulblad!D79</f>
        <v>0</v>
      </c>
      <c r="D77" s="4">
        <f>Invulblad!E79</f>
        <v>0</v>
      </c>
      <c r="E77" s="4">
        <f>Invulblad!F79</f>
        <v>0</v>
      </c>
      <c r="F77" s="4">
        <f>Invulblad!G79</f>
        <v>0</v>
      </c>
      <c r="G77" s="4">
        <f>Invulblad!H79</f>
        <v>0</v>
      </c>
      <c r="H77" s="48">
        <f>Invulblad!I79</f>
        <v>0</v>
      </c>
      <c r="I77" s="109">
        <f>Invulblad!O79</f>
        <v>0</v>
      </c>
      <c r="J77" s="31">
        <f>Invulblad!J79</f>
        <v>0</v>
      </c>
      <c r="K77" s="32" t="b">
        <f>IF(J77=kengetallen!$V$13,"1",IF(J77=kengetallen!$V$14,"2",IF(J77=kengetallen!$V$15,"3")))</f>
        <v>0</v>
      </c>
      <c r="L77" s="32">
        <v>0.7</v>
      </c>
      <c r="M77" s="25">
        <f t="shared" si="3"/>
        <v>0</v>
      </c>
      <c r="N77" s="39">
        <f>Invulblad!K79</f>
        <v>0</v>
      </c>
      <c r="O77" s="29" t="b">
        <f>IF(N77=kengetallen!$V$19,"1",IF(N77=kengetallen!$V$20,"2",IF(N77=kengetallen!$V$21,"3")))</f>
        <v>0</v>
      </c>
      <c r="P77" s="32">
        <v>0.3</v>
      </c>
      <c r="Q77" s="4">
        <f t="shared" si="4"/>
        <v>0</v>
      </c>
      <c r="R77" s="31">
        <f t="shared" si="5"/>
        <v>0</v>
      </c>
      <c r="S77" s="118" t="b">
        <f>IF(R77=kengetallen!$W$53,"Optimaal / zeer goed",IF(R77=kengetallen!$W$54,"Optimaal / goed",IF(R77=kengetallen!$W$55,"Voldoende / goed",IF(R77=kengetallen!$W$56,"Voldoende / redelijk",IF(R77=kengetallen!$W$57,"Voldoende",IF(R77=kengetallen!$W$58,"Matig / voldoende",IF(R77=kengetallen!$W$59,"Matig",IF(R77=kengetallen!$W$60,"Onvoldoende",IF(R77=kengetallen!$W$61,"Onvoldoende / slecht")))))))))</f>
        <v>0</v>
      </c>
    </row>
    <row r="78" spans="1:19" x14ac:dyDescent="0.3">
      <c r="A78" s="34">
        <f>Invulblad!B80</f>
        <v>76</v>
      </c>
      <c r="B78" s="28">
        <f>Invulblad!C80</f>
        <v>0</v>
      </c>
      <c r="C78" s="4">
        <f>Invulblad!D80</f>
        <v>0</v>
      </c>
      <c r="D78" s="4">
        <f>Invulblad!E80</f>
        <v>0</v>
      </c>
      <c r="E78" s="4">
        <f>Invulblad!F80</f>
        <v>0</v>
      </c>
      <c r="F78" s="4">
        <f>Invulblad!G80</f>
        <v>0</v>
      </c>
      <c r="G78" s="4">
        <f>Invulblad!H80</f>
        <v>0</v>
      </c>
      <c r="H78" s="48">
        <f>Invulblad!I80</f>
        <v>0</v>
      </c>
      <c r="I78" s="109">
        <f>Invulblad!O80</f>
        <v>0</v>
      </c>
      <c r="J78" s="31">
        <f>Invulblad!J80</f>
        <v>0</v>
      </c>
      <c r="K78" s="32" t="b">
        <f>IF(J78=kengetallen!$V$13,"1",IF(J78=kengetallen!$V$14,"2",IF(J78=kengetallen!$V$15,"3")))</f>
        <v>0</v>
      </c>
      <c r="L78" s="32">
        <v>0.7</v>
      </c>
      <c r="M78" s="25">
        <f t="shared" si="3"/>
        <v>0</v>
      </c>
      <c r="N78" s="39">
        <f>Invulblad!K80</f>
        <v>0</v>
      </c>
      <c r="O78" s="29" t="b">
        <f>IF(N78=kengetallen!$V$19,"1",IF(N78=kengetallen!$V$20,"2",IF(N78=kengetallen!$V$21,"3")))</f>
        <v>0</v>
      </c>
      <c r="P78" s="32">
        <v>0.3</v>
      </c>
      <c r="Q78" s="4">
        <f t="shared" si="4"/>
        <v>0</v>
      </c>
      <c r="R78" s="31">
        <f t="shared" si="5"/>
        <v>0</v>
      </c>
      <c r="S78" s="118" t="b">
        <f>IF(R78=kengetallen!$W$53,"Optimaal / zeer goed",IF(R78=kengetallen!$W$54,"Optimaal / goed",IF(R78=kengetallen!$W$55,"Voldoende / goed",IF(R78=kengetallen!$W$56,"Voldoende / redelijk",IF(R78=kengetallen!$W$57,"Voldoende",IF(R78=kengetallen!$W$58,"Matig / voldoende",IF(R78=kengetallen!$W$59,"Matig",IF(R78=kengetallen!$W$60,"Onvoldoende",IF(R78=kengetallen!$W$61,"Onvoldoende / slecht")))))))))</f>
        <v>0</v>
      </c>
    </row>
    <row r="79" spans="1:19" x14ac:dyDescent="0.3">
      <c r="A79" s="34">
        <f>Invulblad!B81</f>
        <v>77</v>
      </c>
      <c r="B79" s="28">
        <f>Invulblad!C81</f>
        <v>0</v>
      </c>
      <c r="C79" s="4">
        <f>Invulblad!D81</f>
        <v>0</v>
      </c>
      <c r="D79" s="4">
        <f>Invulblad!E81</f>
        <v>0</v>
      </c>
      <c r="E79" s="4">
        <f>Invulblad!F81</f>
        <v>0</v>
      </c>
      <c r="F79" s="4">
        <f>Invulblad!G81</f>
        <v>0</v>
      </c>
      <c r="G79" s="4">
        <f>Invulblad!H81</f>
        <v>0</v>
      </c>
      <c r="H79" s="48">
        <f>Invulblad!I81</f>
        <v>0</v>
      </c>
      <c r="I79" s="109">
        <f>Invulblad!O81</f>
        <v>0</v>
      </c>
      <c r="J79" s="31">
        <f>Invulblad!J81</f>
        <v>0</v>
      </c>
      <c r="K79" s="32" t="b">
        <f>IF(J79=kengetallen!$V$13,"1",IF(J79=kengetallen!$V$14,"2",IF(J79=kengetallen!$V$15,"3")))</f>
        <v>0</v>
      </c>
      <c r="L79" s="32">
        <v>0.7</v>
      </c>
      <c r="M79" s="25">
        <f t="shared" si="3"/>
        <v>0</v>
      </c>
      <c r="N79" s="39">
        <f>Invulblad!K81</f>
        <v>0</v>
      </c>
      <c r="O79" s="29" t="b">
        <f>IF(N79=kengetallen!$V$19,"1",IF(N79=kengetallen!$V$20,"2",IF(N79=kengetallen!$V$21,"3")))</f>
        <v>0</v>
      </c>
      <c r="P79" s="32">
        <v>0.3</v>
      </c>
      <c r="Q79" s="4">
        <f t="shared" si="4"/>
        <v>0</v>
      </c>
      <c r="R79" s="31">
        <f t="shared" si="5"/>
        <v>0</v>
      </c>
      <c r="S79" s="118" t="b">
        <f>IF(R79=kengetallen!$W$53,"Optimaal / zeer goed",IF(R79=kengetallen!$W$54,"Optimaal / goed",IF(R79=kengetallen!$W$55,"Voldoende / goed",IF(R79=kengetallen!$W$56,"Voldoende / redelijk",IF(R79=kengetallen!$W$57,"Voldoende",IF(R79=kengetallen!$W$58,"Matig / voldoende",IF(R79=kengetallen!$W$59,"Matig",IF(R79=kengetallen!$W$60,"Onvoldoende",IF(R79=kengetallen!$W$61,"Onvoldoende / slecht")))))))))</f>
        <v>0</v>
      </c>
    </row>
    <row r="80" spans="1:19" x14ac:dyDescent="0.3">
      <c r="A80" s="34">
        <f>Invulblad!B82</f>
        <v>78</v>
      </c>
      <c r="B80" s="28">
        <f>Invulblad!C82</f>
        <v>0</v>
      </c>
      <c r="C80" s="4">
        <f>Invulblad!D82</f>
        <v>0</v>
      </c>
      <c r="D80" s="4">
        <f>Invulblad!E82</f>
        <v>0</v>
      </c>
      <c r="E80" s="4">
        <f>Invulblad!F82</f>
        <v>0</v>
      </c>
      <c r="F80" s="4">
        <f>Invulblad!G82</f>
        <v>0</v>
      </c>
      <c r="G80" s="4">
        <f>Invulblad!H82</f>
        <v>0</v>
      </c>
      <c r="H80" s="48">
        <f>Invulblad!I82</f>
        <v>0</v>
      </c>
      <c r="I80" s="109">
        <f>Invulblad!O82</f>
        <v>0</v>
      </c>
      <c r="J80" s="31">
        <f>Invulblad!J82</f>
        <v>0</v>
      </c>
      <c r="K80" s="32" t="b">
        <f>IF(J80=kengetallen!$V$13,"1",IF(J80=kengetallen!$V$14,"2",IF(J80=kengetallen!$V$15,"3")))</f>
        <v>0</v>
      </c>
      <c r="L80" s="32">
        <v>0.7</v>
      </c>
      <c r="M80" s="25">
        <f t="shared" si="3"/>
        <v>0</v>
      </c>
      <c r="N80" s="39">
        <f>Invulblad!K82</f>
        <v>0</v>
      </c>
      <c r="O80" s="29" t="b">
        <f>IF(N80=kengetallen!$V$19,"1",IF(N80=kengetallen!$V$20,"2",IF(N80=kengetallen!$V$21,"3")))</f>
        <v>0</v>
      </c>
      <c r="P80" s="32">
        <v>0.3</v>
      </c>
      <c r="Q80" s="4">
        <f t="shared" si="4"/>
        <v>0</v>
      </c>
      <c r="R80" s="31">
        <f t="shared" si="5"/>
        <v>0</v>
      </c>
      <c r="S80" s="118" t="b">
        <f>IF(R80=kengetallen!$W$53,"Optimaal / zeer goed",IF(R80=kengetallen!$W$54,"Optimaal / goed",IF(R80=kengetallen!$W$55,"Voldoende / goed",IF(R80=kengetallen!$W$56,"Voldoende / redelijk",IF(R80=kengetallen!$W$57,"Voldoende",IF(R80=kengetallen!$W$58,"Matig / voldoende",IF(R80=kengetallen!$W$59,"Matig",IF(R80=kengetallen!$W$60,"Onvoldoende",IF(R80=kengetallen!$W$61,"Onvoldoende / slecht")))))))))</f>
        <v>0</v>
      </c>
    </row>
    <row r="81" spans="1:19" x14ac:dyDescent="0.3">
      <c r="A81" s="34">
        <f>Invulblad!B83</f>
        <v>79</v>
      </c>
      <c r="B81" s="28">
        <f>Invulblad!C83</f>
        <v>0</v>
      </c>
      <c r="C81" s="4">
        <f>Invulblad!D83</f>
        <v>0</v>
      </c>
      <c r="D81" s="4">
        <f>Invulblad!E83</f>
        <v>0</v>
      </c>
      <c r="E81" s="4">
        <f>Invulblad!F83</f>
        <v>0</v>
      </c>
      <c r="F81" s="4">
        <f>Invulblad!G83</f>
        <v>0</v>
      </c>
      <c r="G81" s="4">
        <f>Invulblad!H83</f>
        <v>0</v>
      </c>
      <c r="H81" s="48">
        <f>Invulblad!I83</f>
        <v>0</v>
      </c>
      <c r="I81" s="109">
        <f>Invulblad!O83</f>
        <v>0</v>
      </c>
      <c r="J81" s="31">
        <f>Invulblad!J83</f>
        <v>0</v>
      </c>
      <c r="K81" s="32" t="b">
        <f>IF(J81=kengetallen!$V$13,"1",IF(J81=kengetallen!$V$14,"2",IF(J81=kengetallen!$V$15,"3")))</f>
        <v>0</v>
      </c>
      <c r="L81" s="32">
        <v>0.7</v>
      </c>
      <c r="M81" s="25">
        <f t="shared" si="3"/>
        <v>0</v>
      </c>
      <c r="N81" s="39">
        <f>Invulblad!K83</f>
        <v>0</v>
      </c>
      <c r="O81" s="29" t="b">
        <f>IF(N81=kengetallen!$V$19,"1",IF(N81=kengetallen!$V$20,"2",IF(N81=kengetallen!$V$21,"3")))</f>
        <v>0</v>
      </c>
      <c r="P81" s="32">
        <v>0.3</v>
      </c>
      <c r="Q81" s="4">
        <f t="shared" si="4"/>
        <v>0</v>
      </c>
      <c r="R81" s="31">
        <f t="shared" si="5"/>
        <v>0</v>
      </c>
      <c r="S81" s="118" t="b">
        <f>IF(R81=kengetallen!$W$53,"Optimaal / zeer goed",IF(R81=kengetallen!$W$54,"Optimaal / goed",IF(R81=kengetallen!$W$55,"Voldoende / goed",IF(R81=kengetallen!$W$56,"Voldoende / redelijk",IF(R81=kengetallen!$W$57,"Voldoende",IF(R81=kengetallen!$W$58,"Matig / voldoende",IF(R81=kengetallen!$W$59,"Matig",IF(R81=kengetallen!$W$60,"Onvoldoende",IF(R81=kengetallen!$W$61,"Onvoldoende / slecht")))))))))</f>
        <v>0</v>
      </c>
    </row>
    <row r="82" spans="1:19" x14ac:dyDescent="0.3">
      <c r="A82" s="34">
        <f>Invulblad!B84</f>
        <v>80</v>
      </c>
      <c r="B82" s="28">
        <f>Invulblad!C84</f>
        <v>0</v>
      </c>
      <c r="C82" s="4">
        <f>Invulblad!D84</f>
        <v>0</v>
      </c>
      <c r="D82" s="4">
        <f>Invulblad!E84</f>
        <v>0</v>
      </c>
      <c r="E82" s="4">
        <f>Invulblad!F84</f>
        <v>0</v>
      </c>
      <c r="F82" s="4">
        <f>Invulblad!G84</f>
        <v>0</v>
      </c>
      <c r="G82" s="4">
        <f>Invulblad!H84</f>
        <v>0</v>
      </c>
      <c r="H82" s="48">
        <f>Invulblad!I84</f>
        <v>0</v>
      </c>
      <c r="I82" s="109">
        <f>Invulblad!O84</f>
        <v>0</v>
      </c>
      <c r="J82" s="31">
        <f>Invulblad!J84</f>
        <v>0</v>
      </c>
      <c r="K82" s="32" t="b">
        <f>IF(J82=kengetallen!$V$13,"1",IF(J82=kengetallen!$V$14,"2",IF(J82=kengetallen!$V$15,"3")))</f>
        <v>0</v>
      </c>
      <c r="L82" s="32">
        <v>0.7</v>
      </c>
      <c r="M82" s="25">
        <f t="shared" si="3"/>
        <v>0</v>
      </c>
      <c r="N82" s="39">
        <f>Invulblad!K84</f>
        <v>0</v>
      </c>
      <c r="O82" s="29" t="b">
        <f>IF(N82=kengetallen!$V$19,"1",IF(N82=kengetallen!$V$20,"2",IF(N82=kengetallen!$V$21,"3")))</f>
        <v>0</v>
      </c>
      <c r="P82" s="32">
        <v>0.3</v>
      </c>
      <c r="Q82" s="4">
        <f t="shared" si="4"/>
        <v>0</v>
      </c>
      <c r="R82" s="31">
        <f t="shared" si="5"/>
        <v>0</v>
      </c>
      <c r="S82" s="118" t="b">
        <f>IF(R82=kengetallen!$W$53,"Optimaal / zeer goed",IF(R82=kengetallen!$W$54,"Optimaal / goed",IF(R82=kengetallen!$W$55,"Voldoende / goed",IF(R82=kengetallen!$W$56,"Voldoende / redelijk",IF(R82=kengetallen!$W$57,"Voldoende",IF(R82=kengetallen!$W$58,"Matig / voldoende",IF(R82=kengetallen!$W$59,"Matig",IF(R82=kengetallen!$W$60,"Onvoldoende",IF(R82=kengetallen!$W$61,"Onvoldoende / slecht")))))))))</f>
        <v>0</v>
      </c>
    </row>
    <row r="83" spans="1:19" x14ac:dyDescent="0.3">
      <c r="A83" s="34">
        <f>Invulblad!B85</f>
        <v>81</v>
      </c>
      <c r="B83" s="28">
        <f>Invulblad!C85</f>
        <v>0</v>
      </c>
      <c r="C83" s="4">
        <f>Invulblad!D85</f>
        <v>0</v>
      </c>
      <c r="D83" s="4">
        <f>Invulblad!E85</f>
        <v>0</v>
      </c>
      <c r="E83" s="4">
        <f>Invulblad!F85</f>
        <v>0</v>
      </c>
      <c r="F83" s="4">
        <f>Invulblad!G85</f>
        <v>0</v>
      </c>
      <c r="G83" s="4">
        <f>Invulblad!H85</f>
        <v>0</v>
      </c>
      <c r="H83" s="48">
        <f>Invulblad!I85</f>
        <v>0</v>
      </c>
      <c r="I83" s="109">
        <f>Invulblad!O85</f>
        <v>0</v>
      </c>
      <c r="J83" s="31">
        <f>Invulblad!J85</f>
        <v>0</v>
      </c>
      <c r="K83" s="32" t="b">
        <f>IF(J83=kengetallen!$V$13,"1",IF(J83=kengetallen!$V$14,"2",IF(J83=kengetallen!$V$15,"3")))</f>
        <v>0</v>
      </c>
      <c r="L83" s="32">
        <v>0.7</v>
      </c>
      <c r="M83" s="25">
        <f t="shared" si="3"/>
        <v>0</v>
      </c>
      <c r="N83" s="39">
        <f>Invulblad!K85</f>
        <v>0</v>
      </c>
      <c r="O83" s="29" t="b">
        <f>IF(N83=kengetallen!$V$19,"1",IF(N83=kengetallen!$V$20,"2",IF(N83=kengetallen!$V$21,"3")))</f>
        <v>0</v>
      </c>
      <c r="P83" s="32">
        <v>0.3</v>
      </c>
      <c r="Q83" s="4">
        <f t="shared" si="4"/>
        <v>0</v>
      </c>
      <c r="R83" s="31">
        <f t="shared" si="5"/>
        <v>0</v>
      </c>
      <c r="S83" s="118" t="b">
        <f>IF(R83=kengetallen!$W$53,"Optimaal / zeer goed",IF(R83=kengetallen!$W$54,"Optimaal / goed",IF(R83=kengetallen!$W$55,"Voldoende / goed",IF(R83=kengetallen!$W$56,"Voldoende / redelijk",IF(R83=kengetallen!$W$57,"Voldoende",IF(R83=kengetallen!$W$58,"Matig / voldoende",IF(R83=kengetallen!$W$59,"Matig",IF(R83=kengetallen!$W$60,"Onvoldoende",IF(R83=kengetallen!$W$61,"Onvoldoende / slecht")))))))))</f>
        <v>0</v>
      </c>
    </row>
    <row r="84" spans="1:19" x14ac:dyDescent="0.3">
      <c r="A84" s="34">
        <f>Invulblad!B86</f>
        <v>82</v>
      </c>
      <c r="B84" s="28">
        <f>Invulblad!C86</f>
        <v>0</v>
      </c>
      <c r="C84" s="4">
        <f>Invulblad!D86</f>
        <v>0</v>
      </c>
      <c r="D84" s="4">
        <f>Invulblad!E86</f>
        <v>0</v>
      </c>
      <c r="E84" s="4">
        <f>Invulblad!F86</f>
        <v>0</v>
      </c>
      <c r="F84" s="4">
        <f>Invulblad!G86</f>
        <v>0</v>
      </c>
      <c r="G84" s="4">
        <f>Invulblad!H86</f>
        <v>0</v>
      </c>
      <c r="H84" s="48">
        <f>Invulblad!I86</f>
        <v>0</v>
      </c>
      <c r="I84" s="109">
        <f>Invulblad!O86</f>
        <v>0</v>
      </c>
      <c r="J84" s="31">
        <f>Invulblad!J86</f>
        <v>0</v>
      </c>
      <c r="K84" s="32" t="b">
        <f>IF(J84=kengetallen!$V$13,"1",IF(J84=kengetallen!$V$14,"2",IF(J84=kengetallen!$V$15,"3")))</f>
        <v>0</v>
      </c>
      <c r="L84" s="32">
        <v>0.7</v>
      </c>
      <c r="M84" s="25">
        <f t="shared" si="3"/>
        <v>0</v>
      </c>
      <c r="N84" s="39">
        <f>Invulblad!K86</f>
        <v>0</v>
      </c>
      <c r="O84" s="29" t="b">
        <f>IF(N84=kengetallen!$V$19,"1",IF(N84=kengetallen!$V$20,"2",IF(N84=kengetallen!$V$21,"3")))</f>
        <v>0</v>
      </c>
      <c r="P84" s="32">
        <v>0.3</v>
      </c>
      <c r="Q84" s="4">
        <f t="shared" si="4"/>
        <v>0</v>
      </c>
      <c r="R84" s="31">
        <f t="shared" si="5"/>
        <v>0</v>
      </c>
      <c r="S84" s="118" t="b">
        <f>IF(R84=kengetallen!$W$53,"Optimaal / zeer goed",IF(R84=kengetallen!$W$54,"Optimaal / goed",IF(R84=kengetallen!$W$55,"Voldoende / goed",IF(R84=kengetallen!$W$56,"Voldoende / redelijk",IF(R84=kengetallen!$W$57,"Voldoende",IF(R84=kengetallen!$W$58,"Matig / voldoende",IF(R84=kengetallen!$W$59,"Matig",IF(R84=kengetallen!$W$60,"Onvoldoende",IF(R84=kengetallen!$W$61,"Onvoldoende / slecht")))))))))</f>
        <v>0</v>
      </c>
    </row>
    <row r="85" spans="1:19" x14ac:dyDescent="0.3">
      <c r="A85" s="34">
        <f>Invulblad!B87</f>
        <v>83</v>
      </c>
      <c r="B85" s="28">
        <f>Invulblad!C87</f>
        <v>0</v>
      </c>
      <c r="C85" s="4">
        <f>Invulblad!D87</f>
        <v>0</v>
      </c>
      <c r="D85" s="4">
        <f>Invulblad!E87</f>
        <v>0</v>
      </c>
      <c r="E85" s="4">
        <f>Invulblad!F87</f>
        <v>0</v>
      </c>
      <c r="F85" s="4">
        <f>Invulblad!G87</f>
        <v>0</v>
      </c>
      <c r="G85" s="4">
        <f>Invulblad!H87</f>
        <v>0</v>
      </c>
      <c r="H85" s="48">
        <f>Invulblad!I87</f>
        <v>0</v>
      </c>
      <c r="I85" s="109">
        <f>Invulblad!O87</f>
        <v>0</v>
      </c>
      <c r="J85" s="31">
        <f>Invulblad!J87</f>
        <v>0</v>
      </c>
      <c r="K85" s="32" t="b">
        <f>IF(J85=kengetallen!$V$13,"1",IF(J85=kengetallen!$V$14,"2",IF(J85=kengetallen!$V$15,"3")))</f>
        <v>0</v>
      </c>
      <c r="L85" s="32">
        <v>0.7</v>
      </c>
      <c r="M85" s="25">
        <f t="shared" si="3"/>
        <v>0</v>
      </c>
      <c r="N85" s="39">
        <f>Invulblad!K87</f>
        <v>0</v>
      </c>
      <c r="O85" s="29" t="b">
        <f>IF(N85=kengetallen!$V$19,"1",IF(N85=kengetallen!$V$20,"2",IF(N85=kengetallen!$V$21,"3")))</f>
        <v>0</v>
      </c>
      <c r="P85" s="32">
        <v>0.3</v>
      </c>
      <c r="Q85" s="4">
        <f t="shared" si="4"/>
        <v>0</v>
      </c>
      <c r="R85" s="31">
        <f t="shared" si="5"/>
        <v>0</v>
      </c>
      <c r="S85" s="118" t="b">
        <f>IF(R85=kengetallen!$W$53,"Optimaal / zeer goed",IF(R85=kengetallen!$W$54,"Optimaal / goed",IF(R85=kengetallen!$W$55,"Voldoende / goed",IF(R85=kengetallen!$W$56,"Voldoende / redelijk",IF(R85=kengetallen!$W$57,"Voldoende",IF(R85=kengetallen!$W$58,"Matig / voldoende",IF(R85=kengetallen!$W$59,"Matig",IF(R85=kengetallen!$W$60,"Onvoldoende",IF(R85=kengetallen!$W$61,"Onvoldoende / slecht")))))))))</f>
        <v>0</v>
      </c>
    </row>
    <row r="86" spans="1:19" x14ac:dyDescent="0.3">
      <c r="A86" s="34">
        <f>Invulblad!B88</f>
        <v>84</v>
      </c>
      <c r="B86" s="28">
        <f>Invulblad!C88</f>
        <v>0</v>
      </c>
      <c r="C86" s="4">
        <f>Invulblad!D88</f>
        <v>0</v>
      </c>
      <c r="D86" s="4">
        <f>Invulblad!E88</f>
        <v>0</v>
      </c>
      <c r="E86" s="4">
        <f>Invulblad!F88</f>
        <v>0</v>
      </c>
      <c r="F86" s="4">
        <f>Invulblad!G88</f>
        <v>0</v>
      </c>
      <c r="G86" s="4">
        <f>Invulblad!H88</f>
        <v>0</v>
      </c>
      <c r="H86" s="48">
        <f>Invulblad!I88</f>
        <v>0</v>
      </c>
      <c r="I86" s="109">
        <f>Invulblad!O88</f>
        <v>0</v>
      </c>
      <c r="J86" s="31">
        <f>Invulblad!J88</f>
        <v>0</v>
      </c>
      <c r="K86" s="32" t="b">
        <f>IF(J86=kengetallen!$V$13,"1",IF(J86=kengetallen!$V$14,"2",IF(J86=kengetallen!$V$15,"3")))</f>
        <v>0</v>
      </c>
      <c r="L86" s="32">
        <v>0.7</v>
      </c>
      <c r="M86" s="25">
        <f t="shared" si="3"/>
        <v>0</v>
      </c>
      <c r="N86" s="39">
        <f>Invulblad!K88</f>
        <v>0</v>
      </c>
      <c r="O86" s="29" t="b">
        <f>IF(N86=kengetallen!$V$19,"1",IF(N86=kengetallen!$V$20,"2",IF(N86=kengetallen!$V$21,"3")))</f>
        <v>0</v>
      </c>
      <c r="P86" s="32">
        <v>0.3</v>
      </c>
      <c r="Q86" s="4">
        <f t="shared" si="4"/>
        <v>0</v>
      </c>
      <c r="R86" s="31">
        <f t="shared" si="5"/>
        <v>0</v>
      </c>
      <c r="S86" s="118" t="b">
        <f>IF(R86=kengetallen!$W$53,"Optimaal / zeer goed",IF(R86=kengetallen!$W$54,"Optimaal / goed",IF(R86=kengetallen!$W$55,"Voldoende / goed",IF(R86=kengetallen!$W$56,"Voldoende / redelijk",IF(R86=kengetallen!$W$57,"Voldoende",IF(R86=kengetallen!$W$58,"Matig / voldoende",IF(R86=kengetallen!$W$59,"Matig",IF(R86=kengetallen!$W$60,"Onvoldoende",IF(R86=kengetallen!$W$61,"Onvoldoende / slecht")))))))))</f>
        <v>0</v>
      </c>
    </row>
    <row r="87" spans="1:19" x14ac:dyDescent="0.3">
      <c r="A87" s="34">
        <f>Invulblad!B89</f>
        <v>85</v>
      </c>
      <c r="B87" s="28">
        <f>Invulblad!C89</f>
        <v>0</v>
      </c>
      <c r="C87" s="4">
        <f>Invulblad!D89</f>
        <v>0</v>
      </c>
      <c r="D87" s="4">
        <f>Invulblad!E89</f>
        <v>0</v>
      </c>
      <c r="E87" s="4">
        <f>Invulblad!F89</f>
        <v>0</v>
      </c>
      <c r="F87" s="4">
        <f>Invulblad!G89</f>
        <v>0</v>
      </c>
      <c r="G87" s="4">
        <f>Invulblad!H89</f>
        <v>0</v>
      </c>
      <c r="H87" s="48">
        <f>Invulblad!I89</f>
        <v>0</v>
      </c>
      <c r="I87" s="109">
        <f>Invulblad!O89</f>
        <v>0</v>
      </c>
      <c r="J87" s="31">
        <f>Invulblad!J89</f>
        <v>0</v>
      </c>
      <c r="K87" s="32" t="b">
        <f>IF(J87=kengetallen!$V$13,"1",IF(J87=kengetallen!$V$14,"2",IF(J87=kengetallen!$V$15,"3")))</f>
        <v>0</v>
      </c>
      <c r="L87" s="32">
        <v>0.7</v>
      </c>
      <c r="M87" s="25">
        <f t="shared" si="3"/>
        <v>0</v>
      </c>
      <c r="N87" s="39">
        <f>Invulblad!K89</f>
        <v>0</v>
      </c>
      <c r="O87" s="29" t="b">
        <f>IF(N87=kengetallen!$V$19,"1",IF(N87=kengetallen!$V$20,"2",IF(N87=kengetallen!$V$21,"3")))</f>
        <v>0</v>
      </c>
      <c r="P87" s="32">
        <v>0.3</v>
      </c>
      <c r="Q87" s="4">
        <f t="shared" si="4"/>
        <v>0</v>
      </c>
      <c r="R87" s="31">
        <f t="shared" si="5"/>
        <v>0</v>
      </c>
      <c r="S87" s="118" t="b">
        <f>IF(R87=kengetallen!$W$53,"Optimaal / zeer goed",IF(R87=kengetallen!$W$54,"Optimaal / goed",IF(R87=kengetallen!$W$55,"Voldoende / goed",IF(R87=kengetallen!$W$56,"Voldoende / redelijk",IF(R87=kengetallen!$W$57,"Voldoende",IF(R87=kengetallen!$W$58,"Matig / voldoende",IF(R87=kengetallen!$W$59,"Matig",IF(R87=kengetallen!$W$60,"Onvoldoende",IF(R87=kengetallen!$W$61,"Onvoldoende / slecht")))))))))</f>
        <v>0</v>
      </c>
    </row>
    <row r="88" spans="1:19" x14ac:dyDescent="0.3">
      <c r="A88" s="34">
        <f>Invulblad!B90</f>
        <v>86</v>
      </c>
      <c r="B88" s="28">
        <f>Invulblad!C90</f>
        <v>0</v>
      </c>
      <c r="C88" s="4">
        <f>Invulblad!D90</f>
        <v>0</v>
      </c>
      <c r="D88" s="4">
        <f>Invulblad!E90</f>
        <v>0</v>
      </c>
      <c r="E88" s="4">
        <f>Invulblad!F90</f>
        <v>0</v>
      </c>
      <c r="F88" s="4">
        <f>Invulblad!G90</f>
        <v>0</v>
      </c>
      <c r="G88" s="4">
        <f>Invulblad!H90</f>
        <v>0</v>
      </c>
      <c r="H88" s="48">
        <f>Invulblad!I90</f>
        <v>0</v>
      </c>
      <c r="I88" s="109">
        <f>Invulblad!O90</f>
        <v>0</v>
      </c>
      <c r="J88" s="31">
        <f>Invulblad!J90</f>
        <v>0</v>
      </c>
      <c r="K88" s="32" t="b">
        <f>IF(J88=kengetallen!$V$13,"1",IF(J88=kengetallen!$V$14,"2",IF(J88=kengetallen!$V$15,"3")))</f>
        <v>0</v>
      </c>
      <c r="L88" s="32">
        <v>0.7</v>
      </c>
      <c r="M88" s="25">
        <f t="shared" si="3"/>
        <v>0</v>
      </c>
      <c r="N88" s="39">
        <f>Invulblad!K90</f>
        <v>0</v>
      </c>
      <c r="O88" s="29" t="b">
        <f>IF(N88=kengetallen!$V$19,"1",IF(N88=kengetallen!$V$20,"2",IF(N88=kengetallen!$V$21,"3")))</f>
        <v>0</v>
      </c>
      <c r="P88" s="32">
        <v>0.3</v>
      </c>
      <c r="Q88" s="4">
        <f t="shared" si="4"/>
        <v>0</v>
      </c>
      <c r="R88" s="31">
        <f t="shared" si="5"/>
        <v>0</v>
      </c>
      <c r="S88" s="118" t="b">
        <f>IF(R88=kengetallen!$W$53,"Optimaal / zeer goed",IF(R88=kengetallen!$W$54,"Optimaal / goed",IF(R88=kengetallen!$W$55,"Voldoende / goed",IF(R88=kengetallen!$W$56,"Voldoende / redelijk",IF(R88=kengetallen!$W$57,"Voldoende",IF(R88=kengetallen!$W$58,"Matig / voldoende",IF(R88=kengetallen!$W$59,"Matig",IF(R88=kengetallen!$W$60,"Onvoldoende",IF(R88=kengetallen!$W$61,"Onvoldoende / slecht")))))))))</f>
        <v>0</v>
      </c>
    </row>
    <row r="89" spans="1:19" x14ac:dyDescent="0.3">
      <c r="A89" s="34">
        <f>Invulblad!B91</f>
        <v>87</v>
      </c>
      <c r="B89" s="28">
        <f>Invulblad!C91</f>
        <v>0</v>
      </c>
      <c r="C89" s="4">
        <f>Invulblad!D91</f>
        <v>0</v>
      </c>
      <c r="D89" s="4">
        <f>Invulblad!E91</f>
        <v>0</v>
      </c>
      <c r="E89" s="4">
        <f>Invulblad!F91</f>
        <v>0</v>
      </c>
      <c r="F89" s="4">
        <f>Invulblad!G91</f>
        <v>0</v>
      </c>
      <c r="G89" s="4">
        <f>Invulblad!H91</f>
        <v>0</v>
      </c>
      <c r="H89" s="48">
        <f>Invulblad!I91</f>
        <v>0</v>
      </c>
      <c r="I89" s="109">
        <f>Invulblad!O91</f>
        <v>0</v>
      </c>
      <c r="J89" s="31">
        <f>Invulblad!J91</f>
        <v>0</v>
      </c>
      <c r="K89" s="32" t="b">
        <f>IF(J89=kengetallen!$V$13,"1",IF(J89=kengetallen!$V$14,"2",IF(J89=kengetallen!$V$15,"3")))</f>
        <v>0</v>
      </c>
      <c r="L89" s="32">
        <v>0.7</v>
      </c>
      <c r="M89" s="25">
        <f t="shared" si="3"/>
        <v>0</v>
      </c>
      <c r="N89" s="39">
        <f>Invulblad!K91</f>
        <v>0</v>
      </c>
      <c r="O89" s="29" t="b">
        <f>IF(N89=kengetallen!$V$19,"1",IF(N89=kengetallen!$V$20,"2",IF(N89=kengetallen!$V$21,"3")))</f>
        <v>0</v>
      </c>
      <c r="P89" s="32">
        <v>0.3</v>
      </c>
      <c r="Q89" s="4">
        <f t="shared" si="4"/>
        <v>0</v>
      </c>
      <c r="R89" s="31">
        <f t="shared" si="5"/>
        <v>0</v>
      </c>
      <c r="S89" s="118" t="b">
        <f>IF(R89=kengetallen!$W$53,"Optimaal / zeer goed",IF(R89=kengetallen!$W$54,"Optimaal / goed",IF(R89=kengetallen!$W$55,"Voldoende / goed",IF(R89=kengetallen!$W$56,"Voldoende / redelijk",IF(R89=kengetallen!$W$57,"Voldoende",IF(R89=kengetallen!$W$58,"Matig / voldoende",IF(R89=kengetallen!$W$59,"Matig",IF(R89=kengetallen!$W$60,"Onvoldoende",IF(R89=kengetallen!$W$61,"Onvoldoende / slecht")))))))))</f>
        <v>0</v>
      </c>
    </row>
    <row r="90" spans="1:19" x14ac:dyDescent="0.3">
      <c r="A90" s="34">
        <f>Invulblad!B92</f>
        <v>88</v>
      </c>
      <c r="B90" s="28">
        <f>Invulblad!C92</f>
        <v>0</v>
      </c>
      <c r="C90" s="4">
        <f>Invulblad!D92</f>
        <v>0</v>
      </c>
      <c r="D90" s="4">
        <f>Invulblad!E92</f>
        <v>0</v>
      </c>
      <c r="E90" s="4">
        <f>Invulblad!F92</f>
        <v>0</v>
      </c>
      <c r="F90" s="4">
        <f>Invulblad!G92</f>
        <v>0</v>
      </c>
      <c r="G90" s="4">
        <f>Invulblad!H92</f>
        <v>0</v>
      </c>
      <c r="H90" s="48">
        <f>Invulblad!I92</f>
        <v>0</v>
      </c>
      <c r="I90" s="109">
        <f>Invulblad!O92</f>
        <v>0</v>
      </c>
      <c r="J90" s="31">
        <f>Invulblad!J92</f>
        <v>0</v>
      </c>
      <c r="K90" s="32" t="b">
        <f>IF(J90=kengetallen!$V$13,"1",IF(J90=kengetallen!$V$14,"2",IF(J90=kengetallen!$V$15,"3")))</f>
        <v>0</v>
      </c>
      <c r="L90" s="32">
        <v>0.7</v>
      </c>
      <c r="M90" s="25">
        <f t="shared" si="3"/>
        <v>0</v>
      </c>
      <c r="N90" s="39">
        <f>Invulblad!K92</f>
        <v>0</v>
      </c>
      <c r="O90" s="29" t="b">
        <f>IF(N90=kengetallen!$V$19,"1",IF(N90=kengetallen!$V$20,"2",IF(N90=kengetallen!$V$21,"3")))</f>
        <v>0</v>
      </c>
      <c r="P90" s="32">
        <v>0.3</v>
      </c>
      <c r="Q90" s="4">
        <f t="shared" si="4"/>
        <v>0</v>
      </c>
      <c r="R90" s="31">
        <f t="shared" si="5"/>
        <v>0</v>
      </c>
      <c r="S90" s="118" t="b">
        <f>IF(R90=kengetallen!$W$53,"Optimaal / zeer goed",IF(R90=kengetallen!$W$54,"Optimaal / goed",IF(R90=kengetallen!$W$55,"Voldoende / goed",IF(R90=kengetallen!$W$56,"Voldoende / redelijk",IF(R90=kengetallen!$W$57,"Voldoende",IF(R90=kengetallen!$W$58,"Matig / voldoende",IF(R90=kengetallen!$W$59,"Matig",IF(R90=kengetallen!$W$60,"Onvoldoende",IF(R90=kengetallen!$W$61,"Onvoldoende / slecht")))))))))</f>
        <v>0</v>
      </c>
    </row>
    <row r="91" spans="1:19" x14ac:dyDescent="0.3">
      <c r="A91" s="34">
        <f>Invulblad!B93</f>
        <v>89</v>
      </c>
      <c r="B91" s="28">
        <f>Invulblad!C93</f>
        <v>0</v>
      </c>
      <c r="C91" s="4">
        <f>Invulblad!D93</f>
        <v>0</v>
      </c>
      <c r="D91" s="4">
        <f>Invulblad!E93</f>
        <v>0</v>
      </c>
      <c r="E91" s="4">
        <f>Invulblad!F93</f>
        <v>0</v>
      </c>
      <c r="F91" s="4">
        <f>Invulblad!G93</f>
        <v>0</v>
      </c>
      <c r="G91" s="4">
        <f>Invulblad!H93</f>
        <v>0</v>
      </c>
      <c r="H91" s="48">
        <f>Invulblad!I93</f>
        <v>0</v>
      </c>
      <c r="I91" s="109">
        <f>Invulblad!O93</f>
        <v>0</v>
      </c>
      <c r="J91" s="31">
        <f>Invulblad!J93</f>
        <v>0</v>
      </c>
      <c r="K91" s="32" t="b">
        <f>IF(J91=kengetallen!$V$13,"1",IF(J91=kengetallen!$V$14,"2",IF(J91=kengetallen!$V$15,"3")))</f>
        <v>0</v>
      </c>
      <c r="L91" s="32">
        <v>0.7</v>
      </c>
      <c r="M91" s="25">
        <f t="shared" si="3"/>
        <v>0</v>
      </c>
      <c r="N91" s="39">
        <f>Invulblad!K93</f>
        <v>0</v>
      </c>
      <c r="O91" s="29" t="b">
        <f>IF(N91=kengetallen!$V$19,"1",IF(N91=kengetallen!$V$20,"2",IF(N91=kengetallen!$V$21,"3")))</f>
        <v>0</v>
      </c>
      <c r="P91" s="32">
        <v>0.3</v>
      </c>
      <c r="Q91" s="4">
        <f t="shared" si="4"/>
        <v>0</v>
      </c>
      <c r="R91" s="31">
        <f t="shared" si="5"/>
        <v>0</v>
      </c>
      <c r="S91" s="118" t="b">
        <f>IF(R91=kengetallen!$W$53,"Optimaal / zeer goed",IF(R91=kengetallen!$W$54,"Optimaal / goed",IF(R91=kengetallen!$W$55,"Voldoende / goed",IF(R91=kengetallen!$W$56,"Voldoende / redelijk",IF(R91=kengetallen!$W$57,"Voldoende",IF(R91=kengetallen!$W$58,"Matig / voldoende",IF(R91=kengetallen!$W$59,"Matig",IF(R91=kengetallen!$W$60,"Onvoldoende",IF(R91=kengetallen!$W$61,"Onvoldoende / slecht")))))))))</f>
        <v>0</v>
      </c>
    </row>
    <row r="92" spans="1:19" x14ac:dyDescent="0.3">
      <c r="A92" s="34">
        <f>Invulblad!B94</f>
        <v>90</v>
      </c>
      <c r="B92" s="28">
        <f>Invulblad!C94</f>
        <v>0</v>
      </c>
      <c r="C92" s="4">
        <f>Invulblad!D94</f>
        <v>0</v>
      </c>
      <c r="D92" s="4">
        <f>Invulblad!E94</f>
        <v>0</v>
      </c>
      <c r="E92" s="4">
        <f>Invulblad!F94</f>
        <v>0</v>
      </c>
      <c r="F92" s="4">
        <f>Invulblad!G94</f>
        <v>0</v>
      </c>
      <c r="G92" s="4">
        <f>Invulblad!H94</f>
        <v>0</v>
      </c>
      <c r="H92" s="48">
        <f>Invulblad!I94</f>
        <v>0</v>
      </c>
      <c r="I92" s="109">
        <f>Invulblad!O94</f>
        <v>0</v>
      </c>
      <c r="J92" s="31">
        <f>Invulblad!J94</f>
        <v>0</v>
      </c>
      <c r="K92" s="32" t="b">
        <f>IF(J92=kengetallen!$V$13,"1",IF(J92=kengetallen!$V$14,"2",IF(J92=kengetallen!$V$15,"3")))</f>
        <v>0</v>
      </c>
      <c r="L92" s="32">
        <v>0.7</v>
      </c>
      <c r="M92" s="25">
        <f t="shared" si="3"/>
        <v>0</v>
      </c>
      <c r="N92" s="39">
        <f>Invulblad!K94</f>
        <v>0</v>
      </c>
      <c r="O92" s="29" t="b">
        <f>IF(N92=kengetallen!$V$19,"1",IF(N92=kengetallen!$V$20,"2",IF(N92=kengetallen!$V$21,"3")))</f>
        <v>0</v>
      </c>
      <c r="P92" s="32">
        <v>0.3</v>
      </c>
      <c r="Q92" s="4">
        <f t="shared" si="4"/>
        <v>0</v>
      </c>
      <c r="R92" s="31">
        <f t="shared" si="5"/>
        <v>0</v>
      </c>
      <c r="S92" s="118" t="b">
        <f>IF(R92=kengetallen!$W$53,"Optimaal / zeer goed",IF(R92=kengetallen!$W$54,"Optimaal / goed",IF(R92=kengetallen!$W$55,"Voldoende / goed",IF(R92=kengetallen!$W$56,"Voldoende / redelijk",IF(R92=kengetallen!$W$57,"Voldoende",IF(R92=kengetallen!$W$58,"Matig / voldoende",IF(R92=kengetallen!$W$59,"Matig",IF(R92=kengetallen!$W$60,"Onvoldoende",IF(R92=kengetallen!$W$61,"Onvoldoende / slecht")))))))))</f>
        <v>0</v>
      </c>
    </row>
    <row r="93" spans="1:19" x14ac:dyDescent="0.3">
      <c r="A93" s="34">
        <f>Invulblad!B95</f>
        <v>91</v>
      </c>
      <c r="B93" s="28">
        <f>Invulblad!C95</f>
        <v>0</v>
      </c>
      <c r="C93" s="4">
        <f>Invulblad!D95</f>
        <v>0</v>
      </c>
      <c r="D93" s="4">
        <f>Invulblad!E95</f>
        <v>0</v>
      </c>
      <c r="E93" s="4">
        <f>Invulblad!F95</f>
        <v>0</v>
      </c>
      <c r="F93" s="4">
        <f>Invulblad!G95</f>
        <v>0</v>
      </c>
      <c r="G93" s="4">
        <f>Invulblad!H95</f>
        <v>0</v>
      </c>
      <c r="H93" s="48">
        <f>Invulblad!I95</f>
        <v>0</v>
      </c>
      <c r="I93" s="109">
        <f>Invulblad!O95</f>
        <v>0</v>
      </c>
      <c r="J93" s="31">
        <f>Invulblad!J95</f>
        <v>0</v>
      </c>
      <c r="K93" s="32" t="b">
        <f>IF(J93=kengetallen!$V$13,"1",IF(J93=kengetallen!$V$14,"2",IF(J93=kengetallen!$V$15,"3")))</f>
        <v>0</v>
      </c>
      <c r="L93" s="32">
        <v>0.7</v>
      </c>
      <c r="M93" s="25">
        <f t="shared" si="3"/>
        <v>0</v>
      </c>
      <c r="N93" s="39">
        <f>Invulblad!K95</f>
        <v>0</v>
      </c>
      <c r="O93" s="29" t="b">
        <f>IF(N93=kengetallen!$V$19,"1",IF(N93=kengetallen!$V$20,"2",IF(N93=kengetallen!$V$21,"3")))</f>
        <v>0</v>
      </c>
      <c r="P93" s="32">
        <v>0.3</v>
      </c>
      <c r="Q93" s="4">
        <f t="shared" si="4"/>
        <v>0</v>
      </c>
      <c r="R93" s="31">
        <f t="shared" si="5"/>
        <v>0</v>
      </c>
      <c r="S93" s="118" t="b">
        <f>IF(R93=kengetallen!$W$53,"Optimaal / zeer goed",IF(R93=kengetallen!$W$54,"Optimaal / goed",IF(R93=kengetallen!$W$55,"Voldoende / goed",IF(R93=kengetallen!$W$56,"Voldoende / redelijk",IF(R93=kengetallen!$W$57,"Voldoende",IF(R93=kengetallen!$W$58,"Matig / voldoende",IF(R93=kengetallen!$W$59,"Matig",IF(R93=kengetallen!$W$60,"Onvoldoende",IF(R93=kengetallen!$W$61,"Onvoldoende / slecht")))))))))</f>
        <v>0</v>
      </c>
    </row>
    <row r="94" spans="1:19" x14ac:dyDescent="0.3">
      <c r="A94" s="34">
        <f>Invulblad!B96</f>
        <v>92</v>
      </c>
      <c r="B94" s="28">
        <f>Invulblad!C96</f>
        <v>0</v>
      </c>
      <c r="C94" s="4">
        <f>Invulblad!D96</f>
        <v>0</v>
      </c>
      <c r="D94" s="4">
        <f>Invulblad!E96</f>
        <v>0</v>
      </c>
      <c r="E94" s="4">
        <f>Invulblad!F96</f>
        <v>0</v>
      </c>
      <c r="F94" s="4">
        <f>Invulblad!G96</f>
        <v>0</v>
      </c>
      <c r="G94" s="4">
        <f>Invulblad!H96</f>
        <v>0</v>
      </c>
      <c r="H94" s="48">
        <f>Invulblad!I96</f>
        <v>0</v>
      </c>
      <c r="I94" s="109">
        <f>Invulblad!O96</f>
        <v>0</v>
      </c>
      <c r="J94" s="31">
        <f>Invulblad!J96</f>
        <v>0</v>
      </c>
      <c r="K94" s="32" t="b">
        <f>IF(J94=kengetallen!$V$13,"1",IF(J94=kengetallen!$V$14,"2",IF(J94=kengetallen!$V$15,"3")))</f>
        <v>0</v>
      </c>
      <c r="L94" s="32">
        <v>0.7</v>
      </c>
      <c r="M94" s="25">
        <f t="shared" si="3"/>
        <v>0</v>
      </c>
      <c r="N94" s="39">
        <f>Invulblad!K96</f>
        <v>0</v>
      </c>
      <c r="O94" s="29" t="b">
        <f>IF(N94=kengetallen!$V$19,"1",IF(N94=kengetallen!$V$20,"2",IF(N94=kengetallen!$V$21,"3")))</f>
        <v>0</v>
      </c>
      <c r="P94" s="32">
        <v>0.3</v>
      </c>
      <c r="Q94" s="4">
        <f t="shared" si="4"/>
        <v>0</v>
      </c>
      <c r="R94" s="31">
        <f t="shared" si="5"/>
        <v>0</v>
      </c>
      <c r="S94" s="118" t="b">
        <f>IF(R94=kengetallen!$W$53,"Optimaal / zeer goed",IF(R94=kengetallen!$W$54,"Optimaal / goed",IF(R94=kengetallen!$W$55,"Voldoende / goed",IF(R94=kengetallen!$W$56,"Voldoende / redelijk",IF(R94=kengetallen!$W$57,"Voldoende",IF(R94=kengetallen!$W$58,"Matig / voldoende",IF(R94=kengetallen!$W$59,"Matig",IF(R94=kengetallen!$W$60,"Onvoldoende",IF(R94=kengetallen!$W$61,"Onvoldoende / slecht")))))))))</f>
        <v>0</v>
      </c>
    </row>
    <row r="95" spans="1:19" x14ac:dyDescent="0.3">
      <c r="A95" s="34">
        <f>Invulblad!B97</f>
        <v>93</v>
      </c>
      <c r="B95" s="28">
        <f>Invulblad!C97</f>
        <v>0</v>
      </c>
      <c r="C95" s="4">
        <f>Invulblad!D97</f>
        <v>0</v>
      </c>
      <c r="D95" s="4">
        <f>Invulblad!E97</f>
        <v>0</v>
      </c>
      <c r="E95" s="4">
        <f>Invulblad!F97</f>
        <v>0</v>
      </c>
      <c r="F95" s="4">
        <f>Invulblad!G97</f>
        <v>0</v>
      </c>
      <c r="G95" s="4">
        <f>Invulblad!H97</f>
        <v>0</v>
      </c>
      <c r="H95" s="48">
        <f>Invulblad!I97</f>
        <v>0</v>
      </c>
      <c r="I95" s="109">
        <f>Invulblad!O97</f>
        <v>0</v>
      </c>
      <c r="J95" s="31">
        <f>Invulblad!J97</f>
        <v>0</v>
      </c>
      <c r="K95" s="32" t="b">
        <f>IF(J95=kengetallen!$V$13,"1",IF(J95=kengetallen!$V$14,"2",IF(J95=kengetallen!$V$15,"3")))</f>
        <v>0</v>
      </c>
      <c r="L95" s="32">
        <v>0.7</v>
      </c>
      <c r="M95" s="25">
        <f t="shared" si="3"/>
        <v>0</v>
      </c>
      <c r="N95" s="39">
        <f>Invulblad!K97</f>
        <v>0</v>
      </c>
      <c r="O95" s="29" t="b">
        <f>IF(N95=kengetallen!$V$19,"1",IF(N95=kengetallen!$V$20,"2",IF(N95=kengetallen!$V$21,"3")))</f>
        <v>0</v>
      </c>
      <c r="P95" s="32">
        <v>0.3</v>
      </c>
      <c r="Q95" s="4">
        <f t="shared" si="4"/>
        <v>0</v>
      </c>
      <c r="R95" s="31">
        <f t="shared" si="5"/>
        <v>0</v>
      </c>
      <c r="S95" s="118" t="b">
        <f>IF(R95=kengetallen!$W$53,"Optimaal / zeer goed",IF(R95=kengetallen!$W$54,"Optimaal / goed",IF(R95=kengetallen!$W$55,"Voldoende / goed",IF(R95=kengetallen!$W$56,"Voldoende / redelijk",IF(R95=kengetallen!$W$57,"Voldoende",IF(R95=kengetallen!$W$58,"Matig / voldoende",IF(R95=kengetallen!$W$59,"Matig",IF(R95=kengetallen!$W$60,"Onvoldoende",IF(R95=kengetallen!$W$61,"Onvoldoende / slecht")))))))))</f>
        <v>0</v>
      </c>
    </row>
    <row r="96" spans="1:19" x14ac:dyDescent="0.3">
      <c r="A96" s="34">
        <f>Invulblad!B98</f>
        <v>94</v>
      </c>
      <c r="B96" s="28">
        <f>Invulblad!C98</f>
        <v>0</v>
      </c>
      <c r="C96" s="4">
        <f>Invulblad!D98</f>
        <v>0</v>
      </c>
      <c r="D96" s="4">
        <f>Invulblad!E98</f>
        <v>0</v>
      </c>
      <c r="E96" s="4">
        <f>Invulblad!F98</f>
        <v>0</v>
      </c>
      <c r="F96" s="4">
        <f>Invulblad!G98</f>
        <v>0</v>
      </c>
      <c r="G96" s="4">
        <f>Invulblad!H98</f>
        <v>0</v>
      </c>
      <c r="H96" s="48">
        <f>Invulblad!I98</f>
        <v>0</v>
      </c>
      <c r="I96" s="109">
        <f>Invulblad!O98</f>
        <v>0</v>
      </c>
      <c r="J96" s="31">
        <f>Invulblad!J98</f>
        <v>0</v>
      </c>
      <c r="K96" s="32" t="b">
        <f>IF(J96=kengetallen!$V$13,"1",IF(J96=kengetallen!$V$14,"2",IF(J96=kengetallen!$V$15,"3")))</f>
        <v>0</v>
      </c>
      <c r="L96" s="32">
        <v>0.7</v>
      </c>
      <c r="M96" s="25">
        <f t="shared" si="3"/>
        <v>0</v>
      </c>
      <c r="N96" s="39">
        <f>Invulblad!K98</f>
        <v>0</v>
      </c>
      <c r="O96" s="29" t="b">
        <f>IF(N96=kengetallen!$V$19,"1",IF(N96=kengetallen!$V$20,"2",IF(N96=kengetallen!$V$21,"3")))</f>
        <v>0</v>
      </c>
      <c r="P96" s="32">
        <v>0.3</v>
      </c>
      <c r="Q96" s="4">
        <f t="shared" si="4"/>
        <v>0</v>
      </c>
      <c r="R96" s="31">
        <f t="shared" si="5"/>
        <v>0</v>
      </c>
      <c r="S96" s="118" t="b">
        <f>IF(R96=kengetallen!$W$53,"Optimaal / zeer goed",IF(R96=kengetallen!$W$54,"Optimaal / goed",IF(R96=kengetallen!$W$55,"Voldoende / goed",IF(R96=kengetallen!$W$56,"Voldoende / redelijk",IF(R96=kengetallen!$W$57,"Voldoende",IF(R96=kengetallen!$W$58,"Matig / voldoende",IF(R96=kengetallen!$W$59,"Matig",IF(R96=kengetallen!$W$60,"Onvoldoende",IF(R96=kengetallen!$W$61,"Onvoldoende / slecht")))))))))</f>
        <v>0</v>
      </c>
    </row>
    <row r="97" spans="1:19" x14ac:dyDescent="0.3">
      <c r="A97" s="34">
        <f>Invulblad!B99</f>
        <v>95</v>
      </c>
      <c r="B97" s="28">
        <f>Invulblad!C99</f>
        <v>0</v>
      </c>
      <c r="C97" s="4">
        <f>Invulblad!D99</f>
        <v>0</v>
      </c>
      <c r="D97" s="4">
        <f>Invulblad!E99</f>
        <v>0</v>
      </c>
      <c r="E97" s="4">
        <f>Invulblad!F99</f>
        <v>0</v>
      </c>
      <c r="F97" s="4">
        <f>Invulblad!G99</f>
        <v>0</v>
      </c>
      <c r="G97" s="4">
        <f>Invulblad!H99</f>
        <v>0</v>
      </c>
      <c r="H97" s="48">
        <f>Invulblad!I99</f>
        <v>0</v>
      </c>
      <c r="I97" s="109">
        <f>Invulblad!O99</f>
        <v>0</v>
      </c>
      <c r="J97" s="31">
        <f>Invulblad!J99</f>
        <v>0</v>
      </c>
      <c r="K97" s="32" t="b">
        <f>IF(J97=kengetallen!$V$13,"1",IF(J97=kengetallen!$V$14,"2",IF(J97=kengetallen!$V$15,"3")))</f>
        <v>0</v>
      </c>
      <c r="L97" s="32">
        <v>0.7</v>
      </c>
      <c r="M97" s="25">
        <f t="shared" si="3"/>
        <v>0</v>
      </c>
      <c r="N97" s="39">
        <f>Invulblad!K99</f>
        <v>0</v>
      </c>
      <c r="O97" s="29" t="b">
        <f>IF(N97=kengetallen!$V$19,"1",IF(N97=kengetallen!$V$20,"2",IF(N97=kengetallen!$V$21,"3")))</f>
        <v>0</v>
      </c>
      <c r="P97" s="32">
        <v>0.3</v>
      </c>
      <c r="Q97" s="4">
        <f t="shared" si="4"/>
        <v>0</v>
      </c>
      <c r="R97" s="31">
        <f t="shared" si="5"/>
        <v>0</v>
      </c>
      <c r="S97" s="118" t="b">
        <f>IF(R97=kengetallen!$W$53,"Optimaal / zeer goed",IF(R97=kengetallen!$W$54,"Optimaal / goed",IF(R97=kengetallen!$W$55,"Voldoende / goed",IF(R97=kengetallen!$W$56,"Voldoende / redelijk",IF(R97=kengetallen!$W$57,"Voldoende",IF(R97=kengetallen!$W$58,"Matig / voldoende",IF(R97=kengetallen!$W$59,"Matig",IF(R97=kengetallen!$W$60,"Onvoldoende",IF(R97=kengetallen!$W$61,"Onvoldoende / slecht")))))))))</f>
        <v>0</v>
      </c>
    </row>
    <row r="98" spans="1:19" x14ac:dyDescent="0.3">
      <c r="A98" s="34">
        <f>Invulblad!B100</f>
        <v>96</v>
      </c>
      <c r="B98" s="28">
        <f>Invulblad!C100</f>
        <v>0</v>
      </c>
      <c r="C98" s="4">
        <f>Invulblad!D100</f>
        <v>0</v>
      </c>
      <c r="D98" s="4">
        <f>Invulblad!E100</f>
        <v>0</v>
      </c>
      <c r="E98" s="4">
        <f>Invulblad!F100</f>
        <v>0</v>
      </c>
      <c r="F98" s="4">
        <f>Invulblad!G100</f>
        <v>0</v>
      </c>
      <c r="G98" s="4">
        <f>Invulblad!H100</f>
        <v>0</v>
      </c>
      <c r="H98" s="48">
        <f>Invulblad!I100</f>
        <v>0</v>
      </c>
      <c r="I98" s="109">
        <f>Invulblad!O100</f>
        <v>0</v>
      </c>
      <c r="J98" s="31">
        <f>Invulblad!J100</f>
        <v>0</v>
      </c>
      <c r="K98" s="32" t="b">
        <f>IF(J98=kengetallen!$V$13,"1",IF(J98=kengetallen!$V$14,"2",IF(J98=kengetallen!$V$15,"3")))</f>
        <v>0</v>
      </c>
      <c r="L98" s="32">
        <v>0.7</v>
      </c>
      <c r="M98" s="25">
        <f t="shared" si="3"/>
        <v>0</v>
      </c>
      <c r="N98" s="39">
        <f>Invulblad!K100</f>
        <v>0</v>
      </c>
      <c r="O98" s="29" t="b">
        <f>IF(N98=kengetallen!$V$19,"1",IF(N98=kengetallen!$V$20,"2",IF(N98=kengetallen!$V$21,"3")))</f>
        <v>0</v>
      </c>
      <c r="P98" s="32">
        <v>0.3</v>
      </c>
      <c r="Q98" s="4">
        <f t="shared" si="4"/>
        <v>0</v>
      </c>
      <c r="R98" s="31">
        <f t="shared" si="5"/>
        <v>0</v>
      </c>
      <c r="S98" s="118" t="b">
        <f>IF(R98=kengetallen!$W$53,"Optimaal / zeer goed",IF(R98=kengetallen!$W$54,"Optimaal / goed",IF(R98=kengetallen!$W$55,"Voldoende / goed",IF(R98=kengetallen!$W$56,"Voldoende / redelijk",IF(R98=kengetallen!$W$57,"Voldoende",IF(R98=kengetallen!$W$58,"Matig / voldoende",IF(R98=kengetallen!$W$59,"Matig",IF(R98=kengetallen!$W$60,"Onvoldoende",IF(R98=kengetallen!$W$61,"Onvoldoende / slecht")))))))))</f>
        <v>0</v>
      </c>
    </row>
    <row r="99" spans="1:19" x14ac:dyDescent="0.3">
      <c r="A99" s="34">
        <f>Invulblad!B101</f>
        <v>97</v>
      </c>
      <c r="B99" s="28">
        <f>Invulblad!C101</f>
        <v>0</v>
      </c>
      <c r="C99" s="4">
        <f>Invulblad!D101</f>
        <v>0</v>
      </c>
      <c r="D99" s="4">
        <f>Invulblad!E101</f>
        <v>0</v>
      </c>
      <c r="E99" s="4">
        <f>Invulblad!F101</f>
        <v>0</v>
      </c>
      <c r="F99" s="4">
        <f>Invulblad!G101</f>
        <v>0</v>
      </c>
      <c r="G99" s="4">
        <f>Invulblad!H101</f>
        <v>0</v>
      </c>
      <c r="H99" s="48">
        <f>Invulblad!I101</f>
        <v>0</v>
      </c>
      <c r="I99" s="109">
        <f>Invulblad!O101</f>
        <v>0</v>
      </c>
      <c r="J99" s="31">
        <f>Invulblad!J101</f>
        <v>0</v>
      </c>
      <c r="K99" s="32" t="b">
        <f>IF(J99=kengetallen!$V$13,"1",IF(J99=kengetallen!$V$14,"2",IF(J99=kengetallen!$V$15,"3")))</f>
        <v>0</v>
      </c>
      <c r="L99" s="32">
        <v>0.7</v>
      </c>
      <c r="M99" s="25">
        <f t="shared" si="3"/>
        <v>0</v>
      </c>
      <c r="N99" s="39">
        <f>Invulblad!K101</f>
        <v>0</v>
      </c>
      <c r="O99" s="29" t="b">
        <f>IF(N99=kengetallen!$V$19,"1",IF(N99=kengetallen!$V$20,"2",IF(N99=kengetallen!$V$21,"3")))</f>
        <v>0</v>
      </c>
      <c r="P99" s="32">
        <v>0.3</v>
      </c>
      <c r="Q99" s="4">
        <f t="shared" si="4"/>
        <v>0</v>
      </c>
      <c r="R99" s="31">
        <f t="shared" si="5"/>
        <v>0</v>
      </c>
      <c r="S99" s="118" t="b">
        <f>IF(R99=kengetallen!$W$53,"Optimaal / zeer goed",IF(R99=kengetallen!$W$54,"Optimaal / goed",IF(R99=kengetallen!$W$55,"Voldoende / goed",IF(R99=kengetallen!$W$56,"Voldoende / redelijk",IF(R99=kengetallen!$W$57,"Voldoende",IF(R99=kengetallen!$W$58,"Matig / voldoende",IF(R99=kengetallen!$W$59,"Matig",IF(R99=kengetallen!$W$60,"Onvoldoende",IF(R99=kengetallen!$W$61,"Onvoldoende / slecht")))))))))</f>
        <v>0</v>
      </c>
    </row>
    <row r="100" spans="1:19" x14ac:dyDescent="0.3">
      <c r="A100" s="34">
        <f>Invulblad!B102</f>
        <v>98</v>
      </c>
      <c r="B100" s="28">
        <f>Invulblad!C102</f>
        <v>0</v>
      </c>
      <c r="C100" s="4">
        <f>Invulblad!D102</f>
        <v>0</v>
      </c>
      <c r="D100" s="4">
        <f>Invulblad!E102</f>
        <v>0</v>
      </c>
      <c r="E100" s="4">
        <f>Invulblad!F102</f>
        <v>0</v>
      </c>
      <c r="F100" s="4">
        <f>Invulblad!G102</f>
        <v>0</v>
      </c>
      <c r="G100" s="4">
        <f>Invulblad!H102</f>
        <v>0</v>
      </c>
      <c r="H100" s="48">
        <f>Invulblad!I102</f>
        <v>0</v>
      </c>
      <c r="I100" s="109">
        <f>Invulblad!O102</f>
        <v>0</v>
      </c>
      <c r="J100" s="31">
        <f>Invulblad!J102</f>
        <v>0</v>
      </c>
      <c r="K100" s="32" t="b">
        <f>IF(J100=kengetallen!$V$13,"1",IF(J100=kengetallen!$V$14,"2",IF(J100=kengetallen!$V$15,"3")))</f>
        <v>0</v>
      </c>
      <c r="L100" s="32">
        <v>0.7</v>
      </c>
      <c r="M100" s="25">
        <f t="shared" si="3"/>
        <v>0</v>
      </c>
      <c r="N100" s="39">
        <f>Invulblad!K102</f>
        <v>0</v>
      </c>
      <c r="O100" s="29" t="b">
        <f>IF(N100=kengetallen!$V$19,"1",IF(N100=kengetallen!$V$20,"2",IF(N100=kengetallen!$V$21,"3")))</f>
        <v>0</v>
      </c>
      <c r="P100" s="32">
        <v>0.3</v>
      </c>
      <c r="Q100" s="4">
        <f t="shared" si="4"/>
        <v>0</v>
      </c>
      <c r="R100" s="31">
        <f t="shared" si="5"/>
        <v>0</v>
      </c>
      <c r="S100" s="118" t="b">
        <f>IF(R100=kengetallen!$W$53,"Optimaal / zeer goed",IF(R100=kengetallen!$W$54,"Optimaal / goed",IF(R100=kengetallen!$W$55,"Voldoende / goed",IF(R100=kengetallen!$W$56,"Voldoende / redelijk",IF(R100=kengetallen!$W$57,"Voldoende",IF(R100=kengetallen!$W$58,"Matig / voldoende",IF(R100=kengetallen!$W$59,"Matig",IF(R100=kengetallen!$W$60,"Onvoldoende",IF(R100=kengetallen!$W$61,"Onvoldoende / slecht")))))))))</f>
        <v>0</v>
      </c>
    </row>
    <row r="101" spans="1:19" x14ac:dyDescent="0.3">
      <c r="A101" s="34">
        <f>Invulblad!B103</f>
        <v>99</v>
      </c>
      <c r="B101" s="28">
        <f>Invulblad!C103</f>
        <v>0</v>
      </c>
      <c r="C101" s="4">
        <f>Invulblad!D103</f>
        <v>0</v>
      </c>
      <c r="D101" s="4">
        <f>Invulblad!E103</f>
        <v>0</v>
      </c>
      <c r="E101" s="4">
        <f>Invulblad!F103</f>
        <v>0</v>
      </c>
      <c r="F101" s="4">
        <f>Invulblad!G103</f>
        <v>0</v>
      </c>
      <c r="G101" s="4">
        <f>Invulblad!H103</f>
        <v>0</v>
      </c>
      <c r="H101" s="48">
        <f>Invulblad!I103</f>
        <v>0</v>
      </c>
      <c r="I101" s="109">
        <f>Invulblad!O103</f>
        <v>0</v>
      </c>
      <c r="J101" s="31">
        <f>Invulblad!J103</f>
        <v>0</v>
      </c>
      <c r="K101" s="32" t="b">
        <f>IF(J101=kengetallen!$V$13,"1",IF(J101=kengetallen!$V$14,"2",IF(J101=kengetallen!$V$15,"3")))</f>
        <v>0</v>
      </c>
      <c r="L101" s="32">
        <v>0.7</v>
      </c>
      <c r="M101" s="25">
        <f t="shared" si="3"/>
        <v>0</v>
      </c>
      <c r="N101" s="39">
        <f>Invulblad!K103</f>
        <v>0</v>
      </c>
      <c r="O101" s="29" t="b">
        <f>IF(N101=kengetallen!$V$19,"1",IF(N101=kengetallen!$V$20,"2",IF(N101=kengetallen!$V$21,"3")))</f>
        <v>0</v>
      </c>
      <c r="P101" s="32">
        <v>0.3</v>
      </c>
      <c r="Q101" s="4">
        <f t="shared" si="4"/>
        <v>0</v>
      </c>
      <c r="R101" s="31">
        <f t="shared" si="5"/>
        <v>0</v>
      </c>
      <c r="S101" s="118" t="b">
        <f>IF(R101=kengetallen!$W$53,"Optimaal / zeer goed",IF(R101=kengetallen!$W$54,"Optimaal / goed",IF(R101=kengetallen!$W$55,"Voldoende / goed",IF(R101=kengetallen!$W$56,"Voldoende / redelijk",IF(R101=kengetallen!$W$57,"Voldoende",IF(R101=kengetallen!$W$58,"Matig / voldoende",IF(R101=kengetallen!$W$59,"Matig",IF(R101=kengetallen!$W$60,"Onvoldoende",IF(R101=kengetallen!$W$61,"Onvoldoende / slecht")))))))))</f>
        <v>0</v>
      </c>
    </row>
    <row r="102" spans="1:19" x14ac:dyDescent="0.3">
      <c r="A102" s="34">
        <f>Invulblad!B104</f>
        <v>100</v>
      </c>
      <c r="B102" s="28">
        <f>Invulblad!C104</f>
        <v>0</v>
      </c>
      <c r="C102" s="4">
        <f>Invulblad!D104</f>
        <v>0</v>
      </c>
      <c r="D102" s="4">
        <f>Invulblad!E104</f>
        <v>0</v>
      </c>
      <c r="E102" s="4">
        <f>Invulblad!F104</f>
        <v>0</v>
      </c>
      <c r="F102" s="4">
        <f>Invulblad!G104</f>
        <v>0</v>
      </c>
      <c r="G102" s="4">
        <f>Invulblad!H104</f>
        <v>0</v>
      </c>
      <c r="H102" s="48">
        <f>Invulblad!I104</f>
        <v>0</v>
      </c>
      <c r="I102" s="109">
        <f>Invulblad!O104</f>
        <v>0</v>
      </c>
      <c r="J102" s="31">
        <f>Invulblad!J104</f>
        <v>0</v>
      </c>
      <c r="K102" s="32" t="b">
        <f>IF(J102=kengetallen!$V$13,"1",IF(J102=kengetallen!$V$14,"2",IF(J102=kengetallen!$V$15,"3")))</f>
        <v>0</v>
      </c>
      <c r="L102" s="32">
        <v>0.7</v>
      </c>
      <c r="M102" s="25">
        <f t="shared" si="3"/>
        <v>0</v>
      </c>
      <c r="N102" s="39">
        <f>Invulblad!K104</f>
        <v>0</v>
      </c>
      <c r="O102" s="29" t="b">
        <f>IF(N102=kengetallen!$V$19,"1",IF(N102=kengetallen!$V$20,"2",IF(N102=kengetallen!$V$21,"3")))</f>
        <v>0</v>
      </c>
      <c r="P102" s="32">
        <v>0.3</v>
      </c>
      <c r="Q102" s="4">
        <f t="shared" si="4"/>
        <v>0</v>
      </c>
      <c r="R102" s="31">
        <f t="shared" si="5"/>
        <v>0</v>
      </c>
      <c r="S102" s="118" t="b">
        <f>IF(R102=kengetallen!$W$53,"Optimaal / zeer goed",IF(R102=kengetallen!$W$54,"Optimaal / goed",IF(R102=kengetallen!$W$55,"Voldoende / goed",IF(R102=kengetallen!$W$56,"Voldoende / redelijk",IF(R102=kengetallen!$W$57,"Voldoende",IF(R102=kengetallen!$W$58,"Matig / voldoende",IF(R102=kengetallen!$W$59,"Matig",IF(R102=kengetallen!$W$60,"Onvoldoende",IF(R102=kengetallen!$W$61,"Onvoldoende / slecht")))))))))</f>
        <v>0</v>
      </c>
    </row>
    <row r="103" spans="1:19" x14ac:dyDescent="0.3">
      <c r="A103" s="34">
        <f>Invulblad!B105</f>
        <v>101</v>
      </c>
      <c r="B103" s="28">
        <f>Invulblad!C105</f>
        <v>0</v>
      </c>
      <c r="C103" s="4">
        <f>Invulblad!D105</f>
        <v>0</v>
      </c>
      <c r="D103" s="4">
        <f>Invulblad!E105</f>
        <v>0</v>
      </c>
      <c r="E103" s="4">
        <f>Invulblad!F105</f>
        <v>0</v>
      </c>
      <c r="F103" s="4">
        <f>Invulblad!G105</f>
        <v>0</v>
      </c>
      <c r="G103" s="4">
        <f>Invulblad!H105</f>
        <v>0</v>
      </c>
      <c r="H103" s="48">
        <f>Invulblad!I105</f>
        <v>0</v>
      </c>
      <c r="I103" s="109">
        <f>Invulblad!O105</f>
        <v>0</v>
      </c>
      <c r="J103" s="31">
        <f>Invulblad!J105</f>
        <v>0</v>
      </c>
      <c r="K103" s="32" t="b">
        <f>IF(J103=kengetallen!$V$13,"1",IF(J103=kengetallen!$V$14,"2",IF(J103=kengetallen!$V$15,"3")))</f>
        <v>0</v>
      </c>
      <c r="L103" s="32">
        <v>0.7</v>
      </c>
      <c r="M103" s="25">
        <f t="shared" si="3"/>
        <v>0</v>
      </c>
      <c r="N103" s="39">
        <f>Invulblad!K105</f>
        <v>0</v>
      </c>
      <c r="O103" s="29" t="b">
        <f>IF(N103=kengetallen!$V$19,"1",IF(N103=kengetallen!$V$20,"2",IF(N103=kengetallen!$V$21,"3")))</f>
        <v>0</v>
      </c>
      <c r="P103" s="32">
        <v>0.3</v>
      </c>
      <c r="Q103" s="4">
        <f t="shared" si="4"/>
        <v>0</v>
      </c>
      <c r="R103" s="31">
        <f t="shared" si="5"/>
        <v>0</v>
      </c>
      <c r="S103" s="118" t="b">
        <f>IF(R103=kengetallen!$W$53,"Optimaal / zeer goed",IF(R103=kengetallen!$W$54,"Optimaal / goed",IF(R103=kengetallen!$W$55,"Voldoende / goed",IF(R103=kengetallen!$W$56,"Voldoende / redelijk",IF(R103=kengetallen!$W$57,"Voldoende",IF(R103=kengetallen!$W$58,"Matig / voldoende",IF(R103=kengetallen!$W$59,"Matig",IF(R103=kengetallen!$W$60,"Onvoldoende",IF(R103=kengetallen!$W$61,"Onvoldoende / slecht")))))))))</f>
        <v>0</v>
      </c>
    </row>
    <row r="104" spans="1:19" x14ac:dyDescent="0.3">
      <c r="A104" s="34">
        <f>Invulblad!B106</f>
        <v>102</v>
      </c>
      <c r="B104" s="28">
        <f>Invulblad!C106</f>
        <v>0</v>
      </c>
      <c r="C104" s="4">
        <f>Invulblad!D106</f>
        <v>0</v>
      </c>
      <c r="D104" s="4">
        <f>Invulblad!E106</f>
        <v>0</v>
      </c>
      <c r="E104" s="4">
        <f>Invulblad!F106</f>
        <v>0</v>
      </c>
      <c r="F104" s="4">
        <f>Invulblad!G106</f>
        <v>0</v>
      </c>
      <c r="G104" s="4">
        <f>Invulblad!H106</f>
        <v>0</v>
      </c>
      <c r="H104" s="48">
        <f>Invulblad!I106</f>
        <v>0</v>
      </c>
      <c r="I104" s="109">
        <f>Invulblad!O106</f>
        <v>0</v>
      </c>
      <c r="J104" s="31">
        <f>Invulblad!J106</f>
        <v>0</v>
      </c>
      <c r="K104" s="32" t="b">
        <f>IF(J104=kengetallen!$V$13,"1",IF(J104=kengetallen!$V$14,"2",IF(J104=kengetallen!$V$15,"3")))</f>
        <v>0</v>
      </c>
      <c r="L104" s="32">
        <v>0.7</v>
      </c>
      <c r="M104" s="25">
        <f t="shared" si="3"/>
        <v>0</v>
      </c>
      <c r="N104" s="39">
        <f>Invulblad!K106</f>
        <v>0</v>
      </c>
      <c r="O104" s="29" t="b">
        <f>IF(N104=kengetallen!$V$19,"1",IF(N104=kengetallen!$V$20,"2",IF(N104=kengetallen!$V$21,"3")))</f>
        <v>0</v>
      </c>
      <c r="P104" s="32">
        <v>0.3</v>
      </c>
      <c r="Q104" s="4">
        <f t="shared" si="4"/>
        <v>0</v>
      </c>
      <c r="R104" s="31">
        <f t="shared" si="5"/>
        <v>0</v>
      </c>
      <c r="S104" s="118" t="b">
        <f>IF(R104=kengetallen!$W$53,"Optimaal / zeer goed",IF(R104=kengetallen!$W$54,"Optimaal / goed",IF(R104=kengetallen!$W$55,"Voldoende / goed",IF(R104=kengetallen!$W$56,"Voldoende / redelijk",IF(R104=kengetallen!$W$57,"Voldoende",IF(R104=kengetallen!$W$58,"Matig / voldoende",IF(R104=kengetallen!$W$59,"Matig",IF(R104=kengetallen!$W$60,"Onvoldoende",IF(R104=kengetallen!$W$61,"Onvoldoende / slecht")))))))))</f>
        <v>0</v>
      </c>
    </row>
    <row r="105" spans="1:19" x14ac:dyDescent="0.3">
      <c r="A105" s="34">
        <f>Invulblad!B107</f>
        <v>103</v>
      </c>
      <c r="B105" s="28">
        <f>Invulblad!C107</f>
        <v>0</v>
      </c>
      <c r="C105" s="4">
        <f>Invulblad!D107</f>
        <v>0</v>
      </c>
      <c r="D105" s="4">
        <f>Invulblad!E107</f>
        <v>0</v>
      </c>
      <c r="E105" s="4">
        <f>Invulblad!F107</f>
        <v>0</v>
      </c>
      <c r="F105" s="4">
        <f>Invulblad!G107</f>
        <v>0</v>
      </c>
      <c r="G105" s="4">
        <f>Invulblad!H107</f>
        <v>0</v>
      </c>
      <c r="H105" s="48">
        <f>Invulblad!I107</f>
        <v>0</v>
      </c>
      <c r="I105" s="109">
        <f>Invulblad!O107</f>
        <v>0</v>
      </c>
      <c r="J105" s="31">
        <f>Invulblad!J107</f>
        <v>0</v>
      </c>
      <c r="K105" s="32" t="b">
        <f>IF(J105=kengetallen!$V$13,"1",IF(J105=kengetallen!$V$14,"2",IF(J105=kengetallen!$V$15,"3")))</f>
        <v>0</v>
      </c>
      <c r="L105" s="32">
        <v>0.7</v>
      </c>
      <c r="M105" s="25">
        <f t="shared" si="3"/>
        <v>0</v>
      </c>
      <c r="N105" s="39">
        <f>Invulblad!K107</f>
        <v>0</v>
      </c>
      <c r="O105" s="29" t="b">
        <f>IF(N105=kengetallen!$V$19,"1",IF(N105=kengetallen!$V$20,"2",IF(N105=kengetallen!$V$21,"3")))</f>
        <v>0</v>
      </c>
      <c r="P105" s="32">
        <v>0.3</v>
      </c>
      <c r="Q105" s="4">
        <f t="shared" si="4"/>
        <v>0</v>
      </c>
      <c r="R105" s="31">
        <f t="shared" si="5"/>
        <v>0</v>
      </c>
      <c r="S105" s="118" t="b">
        <f>IF(R105=kengetallen!$W$53,"Optimaal / zeer goed",IF(R105=kengetallen!$W$54,"Optimaal / goed",IF(R105=kengetallen!$W$55,"Voldoende / goed",IF(R105=kengetallen!$W$56,"Voldoende / redelijk",IF(R105=kengetallen!$W$57,"Voldoende",IF(R105=kengetallen!$W$58,"Matig / voldoende",IF(R105=kengetallen!$W$59,"Matig",IF(R105=kengetallen!$W$60,"Onvoldoende",IF(R105=kengetallen!$W$61,"Onvoldoende / slecht")))))))))</f>
        <v>0</v>
      </c>
    </row>
    <row r="106" spans="1:19" x14ac:dyDescent="0.3">
      <c r="A106" s="34">
        <f>Invulblad!B108</f>
        <v>104</v>
      </c>
      <c r="B106" s="28">
        <f>Invulblad!C108</f>
        <v>0</v>
      </c>
      <c r="C106" s="4">
        <f>Invulblad!D108</f>
        <v>0</v>
      </c>
      <c r="D106" s="4">
        <f>Invulblad!E108</f>
        <v>0</v>
      </c>
      <c r="E106" s="4">
        <f>Invulblad!F108</f>
        <v>0</v>
      </c>
      <c r="F106" s="4">
        <f>Invulblad!G108</f>
        <v>0</v>
      </c>
      <c r="G106" s="4">
        <f>Invulblad!H108</f>
        <v>0</v>
      </c>
      <c r="H106" s="48">
        <f>Invulblad!I108</f>
        <v>0</v>
      </c>
      <c r="I106" s="109">
        <f>Invulblad!O108</f>
        <v>0</v>
      </c>
      <c r="J106" s="31">
        <f>Invulblad!J108</f>
        <v>0</v>
      </c>
      <c r="K106" s="32" t="b">
        <f>IF(J106=kengetallen!$V$13,"1",IF(J106=kengetallen!$V$14,"2",IF(J106=kengetallen!$V$15,"3")))</f>
        <v>0</v>
      </c>
      <c r="L106" s="32">
        <v>0.7</v>
      </c>
      <c r="M106" s="25">
        <f t="shared" si="3"/>
        <v>0</v>
      </c>
      <c r="N106" s="39">
        <f>Invulblad!K108</f>
        <v>0</v>
      </c>
      <c r="O106" s="29" t="b">
        <f>IF(N106=kengetallen!$V$19,"1",IF(N106=kengetallen!$V$20,"2",IF(N106=kengetallen!$V$21,"3")))</f>
        <v>0</v>
      </c>
      <c r="P106" s="32">
        <v>0.3</v>
      </c>
      <c r="Q106" s="4">
        <f t="shared" si="4"/>
        <v>0</v>
      </c>
      <c r="R106" s="31">
        <f t="shared" si="5"/>
        <v>0</v>
      </c>
      <c r="S106" s="118" t="b">
        <f>IF(R106=kengetallen!$W$53,"Optimaal / zeer goed",IF(R106=kengetallen!$W$54,"Optimaal / goed",IF(R106=kengetallen!$W$55,"Voldoende / goed",IF(R106=kengetallen!$W$56,"Voldoende / redelijk",IF(R106=kengetallen!$W$57,"Voldoende",IF(R106=kengetallen!$W$58,"Matig / voldoende",IF(R106=kengetallen!$W$59,"Matig",IF(R106=kengetallen!$W$60,"Onvoldoende",IF(R106=kengetallen!$W$61,"Onvoldoende / slecht")))))))))</f>
        <v>0</v>
      </c>
    </row>
    <row r="107" spans="1:19" x14ac:dyDescent="0.3">
      <c r="A107" s="34">
        <f>Invulblad!B109</f>
        <v>105</v>
      </c>
      <c r="B107" s="28">
        <f>Invulblad!C109</f>
        <v>0</v>
      </c>
      <c r="C107" s="4">
        <f>Invulblad!D109</f>
        <v>0</v>
      </c>
      <c r="D107" s="4">
        <f>Invulblad!E109</f>
        <v>0</v>
      </c>
      <c r="E107" s="4">
        <f>Invulblad!F109</f>
        <v>0</v>
      </c>
      <c r="F107" s="4">
        <f>Invulblad!G109</f>
        <v>0</v>
      </c>
      <c r="G107" s="4">
        <f>Invulblad!H109</f>
        <v>0</v>
      </c>
      <c r="H107" s="48">
        <f>Invulblad!I109</f>
        <v>0</v>
      </c>
      <c r="I107" s="109">
        <f>Invulblad!O109</f>
        <v>0</v>
      </c>
      <c r="J107" s="31">
        <f>Invulblad!J109</f>
        <v>0</v>
      </c>
      <c r="K107" s="32" t="b">
        <f>IF(J107=kengetallen!$V$13,"1",IF(J107=kengetallen!$V$14,"2",IF(J107=kengetallen!$V$15,"3")))</f>
        <v>0</v>
      </c>
      <c r="L107" s="32">
        <v>0.7</v>
      </c>
      <c r="M107" s="25">
        <f t="shared" si="3"/>
        <v>0</v>
      </c>
      <c r="N107" s="39">
        <f>Invulblad!K109</f>
        <v>0</v>
      </c>
      <c r="O107" s="29" t="b">
        <f>IF(N107=kengetallen!$V$19,"1",IF(N107=kengetallen!$V$20,"2",IF(N107=kengetallen!$V$21,"3")))</f>
        <v>0</v>
      </c>
      <c r="P107" s="32">
        <v>0.3</v>
      </c>
      <c r="Q107" s="4">
        <f t="shared" si="4"/>
        <v>0</v>
      </c>
      <c r="R107" s="31">
        <f t="shared" si="5"/>
        <v>0</v>
      </c>
      <c r="S107" s="118" t="b">
        <f>IF(R107=kengetallen!$W$53,"Optimaal / zeer goed",IF(R107=kengetallen!$W$54,"Optimaal / goed",IF(R107=kengetallen!$W$55,"Voldoende / goed",IF(R107=kengetallen!$W$56,"Voldoende / redelijk",IF(R107=kengetallen!$W$57,"Voldoende",IF(R107=kengetallen!$W$58,"Matig / voldoende",IF(R107=kengetallen!$W$59,"Matig",IF(R107=kengetallen!$W$60,"Onvoldoende",IF(R107=kengetallen!$W$61,"Onvoldoende / slecht")))))))))</f>
        <v>0</v>
      </c>
    </row>
    <row r="108" spans="1:19" x14ac:dyDescent="0.3">
      <c r="A108" s="34">
        <f>Invulblad!B110</f>
        <v>106</v>
      </c>
      <c r="B108" s="28">
        <f>Invulblad!C110</f>
        <v>0</v>
      </c>
      <c r="C108" s="4">
        <f>Invulblad!D110</f>
        <v>0</v>
      </c>
      <c r="D108" s="4">
        <f>Invulblad!E110</f>
        <v>0</v>
      </c>
      <c r="E108" s="4">
        <f>Invulblad!F110</f>
        <v>0</v>
      </c>
      <c r="F108" s="4">
        <f>Invulblad!G110</f>
        <v>0</v>
      </c>
      <c r="G108" s="4">
        <f>Invulblad!H110</f>
        <v>0</v>
      </c>
      <c r="H108" s="48">
        <f>Invulblad!I110</f>
        <v>0</v>
      </c>
      <c r="I108" s="109">
        <f>Invulblad!O110</f>
        <v>0</v>
      </c>
      <c r="J108" s="31">
        <f>Invulblad!J110</f>
        <v>0</v>
      </c>
      <c r="K108" s="32" t="b">
        <f>IF(J108=kengetallen!$V$13,"1",IF(J108=kengetallen!$V$14,"2",IF(J108=kengetallen!$V$15,"3")))</f>
        <v>0</v>
      </c>
      <c r="L108" s="32">
        <v>0.7</v>
      </c>
      <c r="M108" s="25">
        <f t="shared" si="3"/>
        <v>0</v>
      </c>
      <c r="N108" s="39">
        <f>Invulblad!K110</f>
        <v>0</v>
      </c>
      <c r="O108" s="29" t="b">
        <f>IF(N108=kengetallen!$V$19,"1",IF(N108=kengetallen!$V$20,"2",IF(N108=kengetallen!$V$21,"3")))</f>
        <v>0</v>
      </c>
      <c r="P108" s="32">
        <v>0.3</v>
      </c>
      <c r="Q108" s="4">
        <f t="shared" si="4"/>
        <v>0</v>
      </c>
      <c r="R108" s="31">
        <f t="shared" si="5"/>
        <v>0</v>
      </c>
      <c r="S108" s="118" t="b">
        <f>IF(R108=kengetallen!$W$53,"Optimaal / zeer goed",IF(R108=kengetallen!$W$54,"Optimaal / goed",IF(R108=kengetallen!$W$55,"Voldoende / goed",IF(R108=kengetallen!$W$56,"Voldoende / redelijk",IF(R108=kengetallen!$W$57,"Voldoende",IF(R108=kengetallen!$W$58,"Matig / voldoende",IF(R108=kengetallen!$W$59,"Matig",IF(R108=kengetallen!$W$60,"Onvoldoende",IF(R108=kengetallen!$W$61,"Onvoldoende / slecht")))))))))</f>
        <v>0</v>
      </c>
    </row>
    <row r="109" spans="1:19" x14ac:dyDescent="0.3">
      <c r="A109" s="34">
        <f>Invulblad!B111</f>
        <v>107</v>
      </c>
      <c r="B109" s="28">
        <f>Invulblad!C111</f>
        <v>0</v>
      </c>
      <c r="C109" s="4">
        <f>Invulblad!D111</f>
        <v>0</v>
      </c>
      <c r="D109" s="4">
        <f>Invulblad!E111</f>
        <v>0</v>
      </c>
      <c r="E109" s="4">
        <f>Invulblad!F111</f>
        <v>0</v>
      </c>
      <c r="F109" s="4">
        <f>Invulblad!G111</f>
        <v>0</v>
      </c>
      <c r="G109" s="4">
        <f>Invulblad!H111</f>
        <v>0</v>
      </c>
      <c r="H109" s="48">
        <f>Invulblad!I111</f>
        <v>0</v>
      </c>
      <c r="I109" s="109">
        <f>Invulblad!O111</f>
        <v>0</v>
      </c>
      <c r="J109" s="31">
        <f>Invulblad!J111</f>
        <v>0</v>
      </c>
      <c r="K109" s="32" t="b">
        <f>IF(J109=kengetallen!$V$13,"1",IF(J109=kengetallen!$V$14,"2",IF(J109=kengetallen!$V$15,"3")))</f>
        <v>0</v>
      </c>
      <c r="L109" s="32">
        <v>0.7</v>
      </c>
      <c r="M109" s="25">
        <f t="shared" si="3"/>
        <v>0</v>
      </c>
      <c r="N109" s="39">
        <f>Invulblad!K111</f>
        <v>0</v>
      </c>
      <c r="O109" s="29" t="b">
        <f>IF(N109=kengetallen!$V$19,"1",IF(N109=kengetallen!$V$20,"2",IF(N109=kengetallen!$V$21,"3")))</f>
        <v>0</v>
      </c>
      <c r="P109" s="32">
        <v>0.3</v>
      </c>
      <c r="Q109" s="4">
        <f t="shared" si="4"/>
        <v>0</v>
      </c>
      <c r="R109" s="31">
        <f t="shared" si="5"/>
        <v>0</v>
      </c>
      <c r="S109" s="118" t="b">
        <f>IF(R109=kengetallen!$W$53,"Optimaal / zeer goed",IF(R109=kengetallen!$W$54,"Optimaal / goed",IF(R109=kengetallen!$W$55,"Voldoende / goed",IF(R109=kengetallen!$W$56,"Voldoende / redelijk",IF(R109=kengetallen!$W$57,"Voldoende",IF(R109=kengetallen!$W$58,"Matig / voldoende",IF(R109=kengetallen!$W$59,"Matig",IF(R109=kengetallen!$W$60,"Onvoldoende",IF(R109=kengetallen!$W$61,"Onvoldoende / slecht")))))))))</f>
        <v>0</v>
      </c>
    </row>
    <row r="110" spans="1:19" x14ac:dyDescent="0.3">
      <c r="A110" s="34">
        <f>Invulblad!B112</f>
        <v>108</v>
      </c>
      <c r="B110" s="28">
        <f>Invulblad!C112</f>
        <v>0</v>
      </c>
      <c r="C110" s="4">
        <f>Invulblad!D112</f>
        <v>0</v>
      </c>
      <c r="D110" s="4">
        <f>Invulblad!E112</f>
        <v>0</v>
      </c>
      <c r="E110" s="4">
        <f>Invulblad!F112</f>
        <v>0</v>
      </c>
      <c r="F110" s="4">
        <f>Invulblad!G112</f>
        <v>0</v>
      </c>
      <c r="G110" s="4">
        <f>Invulblad!H112</f>
        <v>0</v>
      </c>
      <c r="H110" s="48">
        <f>Invulblad!I112</f>
        <v>0</v>
      </c>
      <c r="I110" s="109">
        <f>Invulblad!O112</f>
        <v>0</v>
      </c>
      <c r="J110" s="31">
        <f>Invulblad!J112</f>
        <v>0</v>
      </c>
      <c r="K110" s="32" t="b">
        <f>IF(J110=kengetallen!$V$13,"1",IF(J110=kengetallen!$V$14,"2",IF(J110=kengetallen!$V$15,"3")))</f>
        <v>0</v>
      </c>
      <c r="L110" s="32">
        <v>0.7</v>
      </c>
      <c r="M110" s="25">
        <f t="shared" si="3"/>
        <v>0</v>
      </c>
      <c r="N110" s="39">
        <f>Invulblad!K112</f>
        <v>0</v>
      </c>
      <c r="O110" s="29" t="b">
        <f>IF(N110=kengetallen!$V$19,"1",IF(N110=kengetallen!$V$20,"2",IF(N110=kengetallen!$V$21,"3")))</f>
        <v>0</v>
      </c>
      <c r="P110" s="32">
        <v>0.3</v>
      </c>
      <c r="Q110" s="4">
        <f t="shared" si="4"/>
        <v>0</v>
      </c>
      <c r="R110" s="31">
        <f t="shared" si="5"/>
        <v>0</v>
      </c>
      <c r="S110" s="118" t="b">
        <f>IF(R110=kengetallen!$W$53,"Optimaal / zeer goed",IF(R110=kengetallen!$W$54,"Optimaal / goed",IF(R110=kengetallen!$W$55,"Voldoende / goed",IF(R110=kengetallen!$W$56,"Voldoende / redelijk",IF(R110=kengetallen!$W$57,"Voldoende",IF(R110=kengetallen!$W$58,"Matig / voldoende",IF(R110=kengetallen!$W$59,"Matig",IF(R110=kengetallen!$W$60,"Onvoldoende",IF(R110=kengetallen!$W$61,"Onvoldoende / slecht")))))))))</f>
        <v>0</v>
      </c>
    </row>
    <row r="111" spans="1:19" x14ac:dyDescent="0.3">
      <c r="A111" s="34">
        <f>Invulblad!B113</f>
        <v>109</v>
      </c>
      <c r="B111" s="28">
        <f>Invulblad!C113</f>
        <v>0</v>
      </c>
      <c r="C111" s="4">
        <f>Invulblad!D113</f>
        <v>0</v>
      </c>
      <c r="D111" s="4">
        <f>Invulblad!E113</f>
        <v>0</v>
      </c>
      <c r="E111" s="4">
        <f>Invulblad!F113</f>
        <v>0</v>
      </c>
      <c r="F111" s="4">
        <f>Invulblad!G113</f>
        <v>0</v>
      </c>
      <c r="G111" s="4">
        <f>Invulblad!H113</f>
        <v>0</v>
      </c>
      <c r="H111" s="48">
        <f>Invulblad!I113</f>
        <v>0</v>
      </c>
      <c r="I111" s="109">
        <f>Invulblad!O113</f>
        <v>0</v>
      </c>
      <c r="J111" s="31">
        <f>Invulblad!J113</f>
        <v>0</v>
      </c>
      <c r="K111" s="32" t="b">
        <f>IF(J111=kengetallen!$V$13,"1",IF(J111=kengetallen!$V$14,"2",IF(J111=kengetallen!$V$15,"3")))</f>
        <v>0</v>
      </c>
      <c r="L111" s="32">
        <v>0.7</v>
      </c>
      <c r="M111" s="25">
        <f t="shared" si="3"/>
        <v>0</v>
      </c>
      <c r="N111" s="39">
        <f>Invulblad!K113</f>
        <v>0</v>
      </c>
      <c r="O111" s="29" t="b">
        <f>IF(N111=kengetallen!$V$19,"1",IF(N111=kengetallen!$V$20,"2",IF(N111=kengetallen!$V$21,"3")))</f>
        <v>0</v>
      </c>
      <c r="P111" s="32">
        <v>0.3</v>
      </c>
      <c r="Q111" s="4">
        <f t="shared" si="4"/>
        <v>0</v>
      </c>
      <c r="R111" s="31">
        <f t="shared" si="5"/>
        <v>0</v>
      </c>
      <c r="S111" s="118" t="b">
        <f>IF(R111=kengetallen!$W$53,"Optimaal / zeer goed",IF(R111=kengetallen!$W$54,"Optimaal / goed",IF(R111=kengetallen!$W$55,"Voldoende / goed",IF(R111=kengetallen!$W$56,"Voldoende / redelijk",IF(R111=kengetallen!$W$57,"Voldoende",IF(R111=kengetallen!$W$58,"Matig / voldoende",IF(R111=kengetallen!$W$59,"Matig",IF(R111=kengetallen!$W$60,"Onvoldoende",IF(R111=kengetallen!$W$61,"Onvoldoende / slecht")))))))))</f>
        <v>0</v>
      </c>
    </row>
    <row r="112" spans="1:19" x14ac:dyDescent="0.3">
      <c r="A112" s="34">
        <f>Invulblad!B114</f>
        <v>110</v>
      </c>
      <c r="B112" s="28">
        <f>Invulblad!C114</f>
        <v>0</v>
      </c>
      <c r="C112" s="4">
        <f>Invulblad!D114</f>
        <v>0</v>
      </c>
      <c r="D112" s="4">
        <f>Invulblad!E114</f>
        <v>0</v>
      </c>
      <c r="E112" s="4">
        <f>Invulblad!F114</f>
        <v>0</v>
      </c>
      <c r="F112" s="4">
        <f>Invulblad!G114</f>
        <v>0</v>
      </c>
      <c r="G112" s="4">
        <f>Invulblad!H114</f>
        <v>0</v>
      </c>
      <c r="H112" s="48">
        <f>Invulblad!I114</f>
        <v>0</v>
      </c>
      <c r="I112" s="109">
        <f>Invulblad!O114</f>
        <v>0</v>
      </c>
      <c r="J112" s="31">
        <f>Invulblad!J114</f>
        <v>0</v>
      </c>
      <c r="K112" s="32" t="b">
        <f>IF(J112=kengetallen!$V$13,"1",IF(J112=kengetallen!$V$14,"2",IF(J112=kengetallen!$V$15,"3")))</f>
        <v>0</v>
      </c>
      <c r="L112" s="32">
        <v>0.7</v>
      </c>
      <c r="M112" s="25">
        <f t="shared" si="3"/>
        <v>0</v>
      </c>
      <c r="N112" s="39">
        <f>Invulblad!K114</f>
        <v>0</v>
      </c>
      <c r="O112" s="29" t="b">
        <f>IF(N112=kengetallen!$V$19,"1",IF(N112=kengetallen!$V$20,"2",IF(N112=kengetallen!$V$21,"3")))</f>
        <v>0</v>
      </c>
      <c r="P112" s="32">
        <v>0.3</v>
      </c>
      <c r="Q112" s="4">
        <f t="shared" si="4"/>
        <v>0</v>
      </c>
      <c r="R112" s="31">
        <f t="shared" si="5"/>
        <v>0</v>
      </c>
      <c r="S112" s="118" t="b">
        <f>IF(R112=kengetallen!$W$53,"Optimaal / zeer goed",IF(R112=kengetallen!$W$54,"Optimaal / goed",IF(R112=kengetallen!$W$55,"Voldoende / goed",IF(R112=kengetallen!$W$56,"Voldoende / redelijk",IF(R112=kengetallen!$W$57,"Voldoende",IF(R112=kengetallen!$W$58,"Matig / voldoende",IF(R112=kengetallen!$W$59,"Matig",IF(R112=kengetallen!$W$60,"Onvoldoende",IF(R112=kengetallen!$W$61,"Onvoldoende / slecht")))))))))</f>
        <v>0</v>
      </c>
    </row>
    <row r="113" spans="1:19" x14ac:dyDescent="0.3">
      <c r="A113" s="34">
        <f>Invulblad!B115</f>
        <v>111</v>
      </c>
      <c r="B113" s="28">
        <f>Invulblad!C115</f>
        <v>0</v>
      </c>
      <c r="C113" s="4">
        <f>Invulblad!D115</f>
        <v>0</v>
      </c>
      <c r="D113" s="4">
        <f>Invulblad!E115</f>
        <v>0</v>
      </c>
      <c r="E113" s="4">
        <f>Invulblad!F115</f>
        <v>0</v>
      </c>
      <c r="F113" s="4">
        <f>Invulblad!G115</f>
        <v>0</v>
      </c>
      <c r="G113" s="4">
        <f>Invulblad!H115</f>
        <v>0</v>
      </c>
      <c r="H113" s="48">
        <f>Invulblad!I115</f>
        <v>0</v>
      </c>
      <c r="I113" s="109">
        <f>Invulblad!O115</f>
        <v>0</v>
      </c>
      <c r="J113" s="31">
        <f>Invulblad!J115</f>
        <v>0</v>
      </c>
      <c r="K113" s="32" t="b">
        <f>IF(J113=kengetallen!$V$13,"1",IF(J113=kengetallen!$V$14,"2",IF(J113=kengetallen!$V$15,"3")))</f>
        <v>0</v>
      </c>
      <c r="L113" s="32">
        <v>0.7</v>
      </c>
      <c r="M113" s="25">
        <f t="shared" si="3"/>
        <v>0</v>
      </c>
      <c r="N113" s="39">
        <f>Invulblad!K115</f>
        <v>0</v>
      </c>
      <c r="O113" s="29" t="b">
        <f>IF(N113=kengetallen!$V$19,"1",IF(N113=kengetallen!$V$20,"2",IF(N113=kengetallen!$V$21,"3")))</f>
        <v>0</v>
      </c>
      <c r="P113" s="32">
        <v>0.3</v>
      </c>
      <c r="Q113" s="4">
        <f t="shared" si="4"/>
        <v>0</v>
      </c>
      <c r="R113" s="31">
        <f t="shared" si="5"/>
        <v>0</v>
      </c>
      <c r="S113" s="118" t="b">
        <f>IF(R113=kengetallen!$W$53,"Optimaal / zeer goed",IF(R113=kengetallen!$W$54,"Optimaal / goed",IF(R113=kengetallen!$W$55,"Voldoende / goed",IF(R113=kengetallen!$W$56,"Voldoende / redelijk",IF(R113=kengetallen!$W$57,"Voldoende",IF(R113=kengetallen!$W$58,"Matig / voldoende",IF(R113=kengetallen!$W$59,"Matig",IF(R113=kengetallen!$W$60,"Onvoldoende",IF(R113=kengetallen!$W$61,"Onvoldoende / slecht")))))))))</f>
        <v>0</v>
      </c>
    </row>
    <row r="114" spans="1:19" x14ac:dyDescent="0.3">
      <c r="A114" s="34">
        <f>Invulblad!B116</f>
        <v>112</v>
      </c>
      <c r="B114" s="28">
        <f>Invulblad!C116</f>
        <v>0</v>
      </c>
      <c r="C114" s="4">
        <f>Invulblad!D116</f>
        <v>0</v>
      </c>
      <c r="D114" s="4">
        <f>Invulblad!E116</f>
        <v>0</v>
      </c>
      <c r="E114" s="4">
        <f>Invulblad!F116</f>
        <v>0</v>
      </c>
      <c r="F114" s="4">
        <f>Invulblad!G116</f>
        <v>0</v>
      </c>
      <c r="G114" s="4">
        <f>Invulblad!H116</f>
        <v>0</v>
      </c>
      <c r="H114" s="48">
        <f>Invulblad!I116</f>
        <v>0</v>
      </c>
      <c r="I114" s="109">
        <f>Invulblad!O116</f>
        <v>0</v>
      </c>
      <c r="J114" s="31">
        <f>Invulblad!J116</f>
        <v>0</v>
      </c>
      <c r="K114" s="32" t="b">
        <f>IF(J114=kengetallen!$V$13,"1",IF(J114=kengetallen!$V$14,"2",IF(J114=kengetallen!$V$15,"3")))</f>
        <v>0</v>
      </c>
      <c r="L114" s="32">
        <v>0.7</v>
      </c>
      <c r="M114" s="25">
        <f t="shared" si="3"/>
        <v>0</v>
      </c>
      <c r="N114" s="39">
        <f>Invulblad!K116</f>
        <v>0</v>
      </c>
      <c r="O114" s="29" t="b">
        <f>IF(N114=kengetallen!$V$19,"1",IF(N114=kengetallen!$V$20,"2",IF(N114=kengetallen!$V$21,"3")))</f>
        <v>0</v>
      </c>
      <c r="P114" s="32">
        <v>0.3</v>
      </c>
      <c r="Q114" s="4">
        <f t="shared" si="4"/>
        <v>0</v>
      </c>
      <c r="R114" s="31">
        <f t="shared" si="5"/>
        <v>0</v>
      </c>
      <c r="S114" s="118" t="b">
        <f>IF(R114=kengetallen!$W$53,"Optimaal / zeer goed",IF(R114=kengetallen!$W$54,"Optimaal / goed",IF(R114=kengetallen!$W$55,"Voldoende / goed",IF(R114=kengetallen!$W$56,"Voldoende / redelijk",IF(R114=kengetallen!$W$57,"Voldoende",IF(R114=kengetallen!$W$58,"Matig / voldoende",IF(R114=kengetallen!$W$59,"Matig",IF(R114=kengetallen!$W$60,"Onvoldoende",IF(R114=kengetallen!$W$61,"Onvoldoende / slecht")))))))))</f>
        <v>0</v>
      </c>
    </row>
    <row r="115" spans="1:19" x14ac:dyDescent="0.3">
      <c r="A115" s="34">
        <f>Invulblad!B117</f>
        <v>113</v>
      </c>
      <c r="B115" s="28">
        <f>Invulblad!C117</f>
        <v>0</v>
      </c>
      <c r="C115" s="4">
        <f>Invulblad!D117</f>
        <v>0</v>
      </c>
      <c r="D115" s="4">
        <f>Invulblad!E117</f>
        <v>0</v>
      </c>
      <c r="E115" s="4">
        <f>Invulblad!F117</f>
        <v>0</v>
      </c>
      <c r="F115" s="4">
        <f>Invulblad!G117</f>
        <v>0</v>
      </c>
      <c r="G115" s="4">
        <f>Invulblad!H117</f>
        <v>0</v>
      </c>
      <c r="H115" s="48">
        <f>Invulblad!I117</f>
        <v>0</v>
      </c>
      <c r="I115" s="109">
        <f>Invulblad!O117</f>
        <v>0</v>
      </c>
      <c r="J115" s="31">
        <f>Invulblad!J117</f>
        <v>0</v>
      </c>
      <c r="K115" s="32" t="b">
        <f>IF(J115=kengetallen!$V$13,"1",IF(J115=kengetallen!$V$14,"2",IF(J115=kengetallen!$V$15,"3")))</f>
        <v>0</v>
      </c>
      <c r="L115" s="32">
        <v>0.7</v>
      </c>
      <c r="M115" s="25">
        <f t="shared" si="3"/>
        <v>0</v>
      </c>
      <c r="N115" s="39">
        <f>Invulblad!K117</f>
        <v>0</v>
      </c>
      <c r="O115" s="29" t="b">
        <f>IF(N115=kengetallen!$V$19,"1",IF(N115=kengetallen!$V$20,"2",IF(N115=kengetallen!$V$21,"3")))</f>
        <v>0</v>
      </c>
      <c r="P115" s="32">
        <v>0.3</v>
      </c>
      <c r="Q115" s="4">
        <f t="shared" si="4"/>
        <v>0</v>
      </c>
      <c r="R115" s="31">
        <f t="shared" si="5"/>
        <v>0</v>
      </c>
      <c r="S115" s="118" t="b">
        <f>IF(R115=kengetallen!$W$53,"Optimaal / zeer goed",IF(R115=kengetallen!$W$54,"Optimaal / goed",IF(R115=kengetallen!$W$55,"Voldoende / goed",IF(R115=kengetallen!$W$56,"Voldoende / redelijk",IF(R115=kengetallen!$W$57,"Voldoende",IF(R115=kengetallen!$W$58,"Matig / voldoende",IF(R115=kengetallen!$W$59,"Matig",IF(R115=kengetallen!$W$60,"Onvoldoende",IF(R115=kengetallen!$W$61,"Onvoldoende / slecht")))))))))</f>
        <v>0</v>
      </c>
    </row>
    <row r="116" spans="1:19" x14ac:dyDescent="0.3">
      <c r="A116" s="34">
        <f>Invulblad!B118</f>
        <v>114</v>
      </c>
      <c r="B116" s="28">
        <f>Invulblad!C118</f>
        <v>0</v>
      </c>
      <c r="C116" s="4">
        <f>Invulblad!D118</f>
        <v>0</v>
      </c>
      <c r="D116" s="4">
        <f>Invulblad!E118</f>
        <v>0</v>
      </c>
      <c r="E116" s="4">
        <f>Invulblad!F118</f>
        <v>0</v>
      </c>
      <c r="F116" s="4">
        <f>Invulblad!G118</f>
        <v>0</v>
      </c>
      <c r="G116" s="4">
        <f>Invulblad!H118</f>
        <v>0</v>
      </c>
      <c r="H116" s="48">
        <f>Invulblad!I118</f>
        <v>0</v>
      </c>
      <c r="I116" s="109">
        <f>Invulblad!O118</f>
        <v>0</v>
      </c>
      <c r="J116" s="31">
        <f>Invulblad!J118</f>
        <v>0</v>
      </c>
      <c r="K116" s="32" t="b">
        <f>IF(J116=kengetallen!$V$13,"1",IF(J116=kengetallen!$V$14,"2",IF(J116=kengetallen!$V$15,"3")))</f>
        <v>0</v>
      </c>
      <c r="L116" s="32">
        <v>0.7</v>
      </c>
      <c r="M116" s="25">
        <f t="shared" si="3"/>
        <v>0</v>
      </c>
      <c r="N116" s="39">
        <f>Invulblad!K118</f>
        <v>0</v>
      </c>
      <c r="O116" s="29" t="b">
        <f>IF(N116=kengetallen!$V$19,"1",IF(N116=kengetallen!$V$20,"2",IF(N116=kengetallen!$V$21,"3")))</f>
        <v>0</v>
      </c>
      <c r="P116" s="32">
        <v>0.3</v>
      </c>
      <c r="Q116" s="4">
        <f t="shared" si="4"/>
        <v>0</v>
      </c>
      <c r="R116" s="31">
        <f t="shared" si="5"/>
        <v>0</v>
      </c>
      <c r="S116" s="118" t="b">
        <f>IF(R116=kengetallen!$W$53,"Optimaal / zeer goed",IF(R116=kengetallen!$W$54,"Optimaal / goed",IF(R116=kengetallen!$W$55,"Voldoende / goed",IF(R116=kengetallen!$W$56,"Voldoende / redelijk",IF(R116=kengetallen!$W$57,"Voldoende",IF(R116=kengetallen!$W$58,"Matig / voldoende",IF(R116=kengetallen!$W$59,"Matig",IF(R116=kengetallen!$W$60,"Onvoldoende",IF(R116=kengetallen!$W$61,"Onvoldoende / slecht")))))))))</f>
        <v>0</v>
      </c>
    </row>
    <row r="117" spans="1:19" x14ac:dyDescent="0.3">
      <c r="A117" s="34">
        <f>Invulblad!B119</f>
        <v>115</v>
      </c>
      <c r="B117" s="28">
        <f>Invulblad!C119</f>
        <v>0</v>
      </c>
      <c r="C117" s="4">
        <f>Invulblad!D119</f>
        <v>0</v>
      </c>
      <c r="D117" s="4">
        <f>Invulblad!E119</f>
        <v>0</v>
      </c>
      <c r="E117" s="4">
        <f>Invulblad!F119</f>
        <v>0</v>
      </c>
      <c r="F117" s="4">
        <f>Invulblad!G119</f>
        <v>0</v>
      </c>
      <c r="G117" s="4">
        <f>Invulblad!H119</f>
        <v>0</v>
      </c>
      <c r="H117" s="48">
        <f>Invulblad!I119</f>
        <v>0</v>
      </c>
      <c r="I117" s="109">
        <f>Invulblad!O119</f>
        <v>0</v>
      </c>
      <c r="J117" s="31">
        <f>Invulblad!J119</f>
        <v>0</v>
      </c>
      <c r="K117" s="32" t="b">
        <f>IF(J117=kengetallen!$V$13,"1",IF(J117=kengetallen!$V$14,"2",IF(J117=kengetallen!$V$15,"3")))</f>
        <v>0</v>
      </c>
      <c r="L117" s="32">
        <v>0.7</v>
      </c>
      <c r="M117" s="25">
        <f t="shared" si="3"/>
        <v>0</v>
      </c>
      <c r="N117" s="39">
        <f>Invulblad!K119</f>
        <v>0</v>
      </c>
      <c r="O117" s="29" t="b">
        <f>IF(N117=kengetallen!$V$19,"1",IF(N117=kengetallen!$V$20,"2",IF(N117=kengetallen!$V$21,"3")))</f>
        <v>0</v>
      </c>
      <c r="P117" s="32">
        <v>0.3</v>
      </c>
      <c r="Q117" s="4">
        <f t="shared" si="4"/>
        <v>0</v>
      </c>
      <c r="R117" s="31">
        <f t="shared" si="5"/>
        <v>0</v>
      </c>
      <c r="S117" s="118" t="b">
        <f>IF(R117=kengetallen!$W$53,"Optimaal / zeer goed",IF(R117=kengetallen!$W$54,"Optimaal / goed",IF(R117=kengetallen!$W$55,"Voldoende / goed",IF(R117=kengetallen!$W$56,"Voldoende / redelijk",IF(R117=kengetallen!$W$57,"Voldoende",IF(R117=kengetallen!$W$58,"Matig / voldoende",IF(R117=kengetallen!$W$59,"Matig",IF(R117=kengetallen!$W$60,"Onvoldoende",IF(R117=kengetallen!$W$61,"Onvoldoende / slecht")))))))))</f>
        <v>0</v>
      </c>
    </row>
    <row r="118" spans="1:19" x14ac:dyDescent="0.3">
      <c r="A118" s="34">
        <f>Invulblad!B120</f>
        <v>116</v>
      </c>
      <c r="B118" s="28">
        <f>Invulblad!C120</f>
        <v>0</v>
      </c>
      <c r="C118" s="4">
        <f>Invulblad!D120</f>
        <v>0</v>
      </c>
      <c r="D118" s="4">
        <f>Invulblad!E120</f>
        <v>0</v>
      </c>
      <c r="E118" s="4">
        <f>Invulblad!F120</f>
        <v>0</v>
      </c>
      <c r="F118" s="4">
        <f>Invulblad!G120</f>
        <v>0</v>
      </c>
      <c r="G118" s="4">
        <f>Invulblad!H120</f>
        <v>0</v>
      </c>
      <c r="H118" s="48">
        <f>Invulblad!I120</f>
        <v>0</v>
      </c>
      <c r="I118" s="109">
        <f>Invulblad!O120</f>
        <v>0</v>
      </c>
      <c r="J118" s="31">
        <f>Invulblad!J120</f>
        <v>0</v>
      </c>
      <c r="K118" s="32" t="b">
        <f>IF(J118=kengetallen!$V$13,"1",IF(J118=kengetallen!$V$14,"2",IF(J118=kengetallen!$V$15,"3")))</f>
        <v>0</v>
      </c>
      <c r="L118" s="32">
        <v>0.7</v>
      </c>
      <c r="M118" s="25">
        <f t="shared" si="3"/>
        <v>0</v>
      </c>
      <c r="N118" s="39">
        <f>Invulblad!K120</f>
        <v>0</v>
      </c>
      <c r="O118" s="29" t="b">
        <f>IF(N118=kengetallen!$V$19,"1",IF(N118=kengetallen!$V$20,"2",IF(N118=kengetallen!$V$21,"3")))</f>
        <v>0</v>
      </c>
      <c r="P118" s="32">
        <v>0.3</v>
      </c>
      <c r="Q118" s="4">
        <f t="shared" si="4"/>
        <v>0</v>
      </c>
      <c r="R118" s="31">
        <f t="shared" si="5"/>
        <v>0</v>
      </c>
      <c r="S118" s="118" t="b">
        <f>IF(R118=kengetallen!$W$53,"Optimaal / zeer goed",IF(R118=kengetallen!$W$54,"Optimaal / goed",IF(R118=kengetallen!$W$55,"Voldoende / goed",IF(R118=kengetallen!$W$56,"Voldoende / redelijk",IF(R118=kengetallen!$W$57,"Voldoende",IF(R118=kengetallen!$W$58,"Matig / voldoende",IF(R118=kengetallen!$W$59,"Matig",IF(R118=kengetallen!$W$60,"Onvoldoende",IF(R118=kengetallen!$W$61,"Onvoldoende / slecht")))))))))</f>
        <v>0</v>
      </c>
    </row>
    <row r="119" spans="1:19" x14ac:dyDescent="0.3">
      <c r="A119" s="34">
        <f>Invulblad!B121</f>
        <v>117</v>
      </c>
      <c r="B119" s="28">
        <f>Invulblad!C121</f>
        <v>0</v>
      </c>
      <c r="C119" s="4">
        <f>Invulblad!D121</f>
        <v>0</v>
      </c>
      <c r="D119" s="4">
        <f>Invulblad!E121</f>
        <v>0</v>
      </c>
      <c r="E119" s="4">
        <f>Invulblad!F121</f>
        <v>0</v>
      </c>
      <c r="F119" s="4">
        <f>Invulblad!G121</f>
        <v>0</v>
      </c>
      <c r="G119" s="4">
        <f>Invulblad!H121</f>
        <v>0</v>
      </c>
      <c r="H119" s="48">
        <f>Invulblad!I121</f>
        <v>0</v>
      </c>
      <c r="I119" s="109">
        <f>Invulblad!O121</f>
        <v>0</v>
      </c>
      <c r="J119" s="31">
        <f>Invulblad!J121</f>
        <v>0</v>
      </c>
      <c r="K119" s="32" t="b">
        <f>IF(J119=kengetallen!$V$13,"1",IF(J119=kengetallen!$V$14,"2",IF(J119=kengetallen!$V$15,"3")))</f>
        <v>0</v>
      </c>
      <c r="L119" s="32">
        <v>0.7</v>
      </c>
      <c r="M119" s="25">
        <f t="shared" si="3"/>
        <v>0</v>
      </c>
      <c r="N119" s="39">
        <f>Invulblad!K121</f>
        <v>0</v>
      </c>
      <c r="O119" s="29" t="b">
        <f>IF(N119=kengetallen!$V$19,"1",IF(N119=kengetallen!$V$20,"2",IF(N119=kengetallen!$V$21,"3")))</f>
        <v>0</v>
      </c>
      <c r="P119" s="32">
        <v>0.3</v>
      </c>
      <c r="Q119" s="4">
        <f t="shared" si="4"/>
        <v>0</v>
      </c>
      <c r="R119" s="31">
        <f t="shared" si="5"/>
        <v>0</v>
      </c>
      <c r="S119" s="118" t="b">
        <f>IF(R119=kengetallen!$W$53,"Optimaal / zeer goed",IF(R119=kengetallen!$W$54,"Optimaal / goed",IF(R119=kengetallen!$W$55,"Voldoende / goed",IF(R119=kengetallen!$W$56,"Voldoende / redelijk",IF(R119=kengetallen!$W$57,"Voldoende",IF(R119=kengetallen!$W$58,"Matig / voldoende",IF(R119=kengetallen!$W$59,"Matig",IF(R119=kengetallen!$W$60,"Onvoldoende",IF(R119=kengetallen!$W$61,"Onvoldoende / slecht")))))))))</f>
        <v>0</v>
      </c>
    </row>
    <row r="120" spans="1:19" x14ac:dyDescent="0.3">
      <c r="A120" s="34">
        <f>Invulblad!B122</f>
        <v>118</v>
      </c>
      <c r="B120" s="28">
        <f>Invulblad!C122</f>
        <v>0</v>
      </c>
      <c r="C120" s="4">
        <f>Invulblad!D122</f>
        <v>0</v>
      </c>
      <c r="D120" s="4">
        <f>Invulblad!E122</f>
        <v>0</v>
      </c>
      <c r="E120" s="4">
        <f>Invulblad!F122</f>
        <v>0</v>
      </c>
      <c r="F120" s="4">
        <f>Invulblad!G122</f>
        <v>0</v>
      </c>
      <c r="G120" s="4">
        <f>Invulblad!H122</f>
        <v>0</v>
      </c>
      <c r="H120" s="48">
        <f>Invulblad!I122</f>
        <v>0</v>
      </c>
      <c r="I120" s="109">
        <f>Invulblad!O122</f>
        <v>0</v>
      </c>
      <c r="J120" s="31">
        <f>Invulblad!J122</f>
        <v>0</v>
      </c>
      <c r="K120" s="32" t="b">
        <f>IF(J120=kengetallen!$V$13,"1",IF(J120=kengetallen!$V$14,"2",IF(J120=kengetallen!$V$15,"3")))</f>
        <v>0</v>
      </c>
      <c r="L120" s="32">
        <v>0.7</v>
      </c>
      <c r="M120" s="25">
        <f t="shared" si="3"/>
        <v>0</v>
      </c>
      <c r="N120" s="39">
        <f>Invulblad!K122</f>
        <v>0</v>
      </c>
      <c r="O120" s="29" t="b">
        <f>IF(N120=kengetallen!$V$19,"1",IF(N120=kengetallen!$V$20,"2",IF(N120=kengetallen!$V$21,"3")))</f>
        <v>0</v>
      </c>
      <c r="P120" s="32">
        <v>0.3</v>
      </c>
      <c r="Q120" s="4">
        <f t="shared" si="4"/>
        <v>0</v>
      </c>
      <c r="R120" s="31">
        <f t="shared" si="5"/>
        <v>0</v>
      </c>
      <c r="S120" s="118" t="b">
        <f>IF(R120=kengetallen!$W$53,"Optimaal / zeer goed",IF(R120=kengetallen!$W$54,"Optimaal / goed",IF(R120=kengetallen!$W$55,"Voldoende / goed",IF(R120=kengetallen!$W$56,"Voldoende / redelijk",IF(R120=kengetallen!$W$57,"Voldoende",IF(R120=kengetallen!$W$58,"Matig / voldoende",IF(R120=kengetallen!$W$59,"Matig",IF(R120=kengetallen!$W$60,"Onvoldoende",IF(R120=kengetallen!$W$61,"Onvoldoende / slecht")))))))))</f>
        <v>0</v>
      </c>
    </row>
    <row r="121" spans="1:19" x14ac:dyDescent="0.3">
      <c r="A121" s="34">
        <f>Invulblad!B123</f>
        <v>119</v>
      </c>
      <c r="B121" s="28">
        <f>Invulblad!C123</f>
        <v>0</v>
      </c>
      <c r="C121" s="4">
        <f>Invulblad!D123</f>
        <v>0</v>
      </c>
      <c r="D121" s="4">
        <f>Invulblad!E123</f>
        <v>0</v>
      </c>
      <c r="E121" s="4">
        <f>Invulblad!F123</f>
        <v>0</v>
      </c>
      <c r="F121" s="4">
        <f>Invulblad!G123</f>
        <v>0</v>
      </c>
      <c r="G121" s="4">
        <f>Invulblad!H123</f>
        <v>0</v>
      </c>
      <c r="H121" s="48">
        <f>Invulblad!I123</f>
        <v>0</v>
      </c>
      <c r="I121" s="109">
        <f>Invulblad!O123</f>
        <v>0</v>
      </c>
      <c r="J121" s="31">
        <f>Invulblad!J123</f>
        <v>0</v>
      </c>
      <c r="K121" s="32" t="b">
        <f>IF(J121=kengetallen!$V$13,"1",IF(J121=kengetallen!$V$14,"2",IF(J121=kengetallen!$V$15,"3")))</f>
        <v>0</v>
      </c>
      <c r="L121" s="32">
        <v>0.7</v>
      </c>
      <c r="M121" s="25">
        <f t="shared" si="3"/>
        <v>0</v>
      </c>
      <c r="N121" s="39">
        <f>Invulblad!K123</f>
        <v>0</v>
      </c>
      <c r="O121" s="29" t="b">
        <f>IF(N121=kengetallen!$V$19,"1",IF(N121=kengetallen!$V$20,"2",IF(N121=kengetallen!$V$21,"3")))</f>
        <v>0</v>
      </c>
      <c r="P121" s="32">
        <v>0.3</v>
      </c>
      <c r="Q121" s="4">
        <f t="shared" si="4"/>
        <v>0</v>
      </c>
      <c r="R121" s="31">
        <f t="shared" si="5"/>
        <v>0</v>
      </c>
      <c r="S121" s="118" t="b">
        <f>IF(R121=kengetallen!$W$53,"Optimaal / zeer goed",IF(R121=kengetallen!$W$54,"Optimaal / goed",IF(R121=kengetallen!$W$55,"Voldoende / goed",IF(R121=kengetallen!$W$56,"Voldoende / redelijk",IF(R121=kengetallen!$W$57,"Voldoende",IF(R121=kengetallen!$W$58,"Matig / voldoende",IF(R121=kengetallen!$W$59,"Matig",IF(R121=kengetallen!$W$60,"Onvoldoende",IF(R121=kengetallen!$W$61,"Onvoldoende / slecht")))))))))</f>
        <v>0</v>
      </c>
    </row>
    <row r="122" spans="1:19" x14ac:dyDescent="0.3">
      <c r="A122" s="34">
        <f>Invulblad!B124</f>
        <v>120</v>
      </c>
      <c r="B122" s="28">
        <f>Invulblad!C124</f>
        <v>0</v>
      </c>
      <c r="C122" s="4">
        <f>Invulblad!D124</f>
        <v>0</v>
      </c>
      <c r="D122" s="4">
        <f>Invulblad!E124</f>
        <v>0</v>
      </c>
      <c r="E122" s="4">
        <f>Invulblad!F124</f>
        <v>0</v>
      </c>
      <c r="F122" s="4">
        <f>Invulblad!G124</f>
        <v>0</v>
      </c>
      <c r="G122" s="4">
        <f>Invulblad!H124</f>
        <v>0</v>
      </c>
      <c r="H122" s="48">
        <f>Invulblad!I124</f>
        <v>0</v>
      </c>
      <c r="I122" s="109">
        <f>Invulblad!O124</f>
        <v>0</v>
      </c>
      <c r="J122" s="31">
        <f>Invulblad!J124</f>
        <v>0</v>
      </c>
      <c r="K122" s="32" t="b">
        <f>IF(J122=kengetallen!$V$13,"1",IF(J122=kengetallen!$V$14,"2",IF(J122=kengetallen!$V$15,"3")))</f>
        <v>0</v>
      </c>
      <c r="L122" s="32">
        <v>0.7</v>
      </c>
      <c r="M122" s="25">
        <f t="shared" si="3"/>
        <v>0</v>
      </c>
      <c r="N122" s="39">
        <f>Invulblad!K124</f>
        <v>0</v>
      </c>
      <c r="O122" s="29" t="b">
        <f>IF(N122=kengetallen!$V$19,"1",IF(N122=kengetallen!$V$20,"2",IF(N122=kengetallen!$V$21,"3")))</f>
        <v>0</v>
      </c>
      <c r="P122" s="32">
        <v>0.3</v>
      </c>
      <c r="Q122" s="4">
        <f t="shared" si="4"/>
        <v>0</v>
      </c>
      <c r="R122" s="31">
        <f t="shared" si="5"/>
        <v>0</v>
      </c>
      <c r="S122" s="118" t="b">
        <f>IF(R122=kengetallen!$W$53,"Optimaal / zeer goed",IF(R122=kengetallen!$W$54,"Optimaal / goed",IF(R122=kengetallen!$W$55,"Voldoende / goed",IF(R122=kengetallen!$W$56,"Voldoende / redelijk",IF(R122=kengetallen!$W$57,"Voldoende",IF(R122=kengetallen!$W$58,"Matig / voldoende",IF(R122=kengetallen!$W$59,"Matig",IF(R122=kengetallen!$W$60,"Onvoldoende",IF(R122=kengetallen!$W$61,"Onvoldoende / slecht")))))))))</f>
        <v>0</v>
      </c>
    </row>
    <row r="123" spans="1:19" x14ac:dyDescent="0.3">
      <c r="A123" s="34">
        <f>Invulblad!B125</f>
        <v>121</v>
      </c>
      <c r="B123" s="28">
        <f>Invulblad!C125</f>
        <v>0</v>
      </c>
      <c r="C123" s="4">
        <f>Invulblad!D125</f>
        <v>0</v>
      </c>
      <c r="D123" s="4">
        <f>Invulblad!E125</f>
        <v>0</v>
      </c>
      <c r="E123" s="4">
        <f>Invulblad!F125</f>
        <v>0</v>
      </c>
      <c r="F123" s="4">
        <f>Invulblad!G125</f>
        <v>0</v>
      </c>
      <c r="G123" s="4">
        <f>Invulblad!H125</f>
        <v>0</v>
      </c>
      <c r="H123" s="48">
        <f>Invulblad!I125</f>
        <v>0</v>
      </c>
      <c r="I123" s="109">
        <f>Invulblad!O125</f>
        <v>0</v>
      </c>
      <c r="J123" s="31">
        <f>Invulblad!J125</f>
        <v>0</v>
      </c>
      <c r="K123" s="32" t="b">
        <f>IF(J123=kengetallen!$V$13,"1",IF(J123=kengetallen!$V$14,"2",IF(J123=kengetallen!$V$15,"3")))</f>
        <v>0</v>
      </c>
      <c r="L123" s="32">
        <v>0.7</v>
      </c>
      <c r="M123" s="25">
        <f t="shared" si="3"/>
        <v>0</v>
      </c>
      <c r="N123" s="39">
        <f>Invulblad!K125</f>
        <v>0</v>
      </c>
      <c r="O123" s="29" t="b">
        <f>IF(N123=kengetallen!$V$19,"1",IF(N123=kengetallen!$V$20,"2",IF(N123=kengetallen!$V$21,"3")))</f>
        <v>0</v>
      </c>
      <c r="P123" s="32">
        <v>0.3</v>
      </c>
      <c r="Q123" s="4">
        <f t="shared" si="4"/>
        <v>0</v>
      </c>
      <c r="R123" s="31">
        <f t="shared" si="5"/>
        <v>0</v>
      </c>
      <c r="S123" s="118" t="b">
        <f>IF(R123=kengetallen!$W$53,"Optimaal / zeer goed",IF(R123=kengetallen!$W$54,"Optimaal / goed",IF(R123=kengetallen!$W$55,"Voldoende / goed",IF(R123=kengetallen!$W$56,"Voldoende / redelijk",IF(R123=kengetallen!$W$57,"Voldoende",IF(R123=kengetallen!$W$58,"Matig / voldoende",IF(R123=kengetallen!$W$59,"Matig",IF(R123=kengetallen!$W$60,"Onvoldoende",IF(R123=kengetallen!$W$61,"Onvoldoende / slecht")))))))))</f>
        <v>0</v>
      </c>
    </row>
    <row r="124" spans="1:19" x14ac:dyDescent="0.3">
      <c r="A124" s="34">
        <f>Invulblad!B126</f>
        <v>122</v>
      </c>
      <c r="B124" s="28">
        <f>Invulblad!C126</f>
        <v>0</v>
      </c>
      <c r="C124" s="4">
        <f>Invulblad!D126</f>
        <v>0</v>
      </c>
      <c r="D124" s="4">
        <f>Invulblad!E126</f>
        <v>0</v>
      </c>
      <c r="E124" s="4">
        <f>Invulblad!F126</f>
        <v>0</v>
      </c>
      <c r="F124" s="4">
        <f>Invulblad!G126</f>
        <v>0</v>
      </c>
      <c r="G124" s="4">
        <f>Invulblad!H126</f>
        <v>0</v>
      </c>
      <c r="H124" s="48">
        <f>Invulblad!I126</f>
        <v>0</v>
      </c>
      <c r="I124" s="109">
        <f>Invulblad!O126</f>
        <v>0</v>
      </c>
      <c r="J124" s="31">
        <f>Invulblad!J126</f>
        <v>0</v>
      </c>
      <c r="K124" s="32" t="b">
        <f>IF(J124=kengetallen!$V$13,"1",IF(J124=kengetallen!$V$14,"2",IF(J124=kengetallen!$V$15,"3")))</f>
        <v>0</v>
      </c>
      <c r="L124" s="32">
        <v>0.7</v>
      </c>
      <c r="M124" s="25">
        <f t="shared" si="3"/>
        <v>0</v>
      </c>
      <c r="N124" s="39">
        <f>Invulblad!K126</f>
        <v>0</v>
      </c>
      <c r="O124" s="29" t="b">
        <f>IF(N124=kengetallen!$V$19,"1",IF(N124=kengetallen!$V$20,"2",IF(N124=kengetallen!$V$21,"3")))</f>
        <v>0</v>
      </c>
      <c r="P124" s="32">
        <v>0.3</v>
      </c>
      <c r="Q124" s="4">
        <f t="shared" si="4"/>
        <v>0</v>
      </c>
      <c r="R124" s="31">
        <f t="shared" si="5"/>
        <v>0</v>
      </c>
      <c r="S124" s="118" t="b">
        <f>IF(R124=kengetallen!$W$53,"Optimaal / zeer goed",IF(R124=kengetallen!$W$54,"Optimaal / goed",IF(R124=kengetallen!$W$55,"Voldoende / goed",IF(R124=kengetallen!$W$56,"Voldoende / redelijk",IF(R124=kengetallen!$W$57,"Voldoende",IF(R124=kengetallen!$W$58,"Matig / voldoende",IF(R124=kengetallen!$W$59,"Matig",IF(R124=kengetallen!$W$60,"Onvoldoende",IF(R124=kengetallen!$W$61,"Onvoldoende / slecht")))))))))</f>
        <v>0</v>
      </c>
    </row>
    <row r="125" spans="1:19" x14ac:dyDescent="0.3">
      <c r="A125" s="34">
        <f>Invulblad!B127</f>
        <v>123</v>
      </c>
      <c r="B125" s="28">
        <f>Invulblad!C127</f>
        <v>0</v>
      </c>
      <c r="C125" s="4">
        <f>Invulblad!D127</f>
        <v>0</v>
      </c>
      <c r="D125" s="4">
        <f>Invulblad!E127</f>
        <v>0</v>
      </c>
      <c r="E125" s="4">
        <f>Invulblad!F127</f>
        <v>0</v>
      </c>
      <c r="F125" s="4">
        <f>Invulblad!G127</f>
        <v>0</v>
      </c>
      <c r="G125" s="4">
        <f>Invulblad!H127</f>
        <v>0</v>
      </c>
      <c r="H125" s="48">
        <f>Invulblad!I127</f>
        <v>0</v>
      </c>
      <c r="I125" s="109">
        <f>Invulblad!O127</f>
        <v>0</v>
      </c>
      <c r="J125" s="31">
        <f>Invulblad!J127</f>
        <v>0</v>
      </c>
      <c r="K125" s="32" t="b">
        <f>IF(J125=kengetallen!$V$13,"1",IF(J125=kengetallen!$V$14,"2",IF(J125=kengetallen!$V$15,"3")))</f>
        <v>0</v>
      </c>
      <c r="L125" s="32">
        <v>0.7</v>
      </c>
      <c r="M125" s="25">
        <f t="shared" si="3"/>
        <v>0</v>
      </c>
      <c r="N125" s="39">
        <f>Invulblad!K127</f>
        <v>0</v>
      </c>
      <c r="O125" s="29" t="b">
        <f>IF(N125=kengetallen!$V$19,"1",IF(N125=kengetallen!$V$20,"2",IF(N125=kengetallen!$V$21,"3")))</f>
        <v>0</v>
      </c>
      <c r="P125" s="32">
        <v>0.3</v>
      </c>
      <c r="Q125" s="4">
        <f t="shared" si="4"/>
        <v>0</v>
      </c>
      <c r="R125" s="31">
        <f t="shared" si="5"/>
        <v>0</v>
      </c>
      <c r="S125" s="118" t="b">
        <f>IF(R125=kengetallen!$W$53,"Optimaal / zeer goed",IF(R125=kengetallen!$W$54,"Optimaal / goed",IF(R125=kengetallen!$W$55,"Voldoende / goed",IF(R125=kengetallen!$W$56,"Voldoende / redelijk",IF(R125=kengetallen!$W$57,"Voldoende",IF(R125=kengetallen!$W$58,"Matig / voldoende",IF(R125=kengetallen!$W$59,"Matig",IF(R125=kengetallen!$W$60,"Onvoldoende",IF(R125=kengetallen!$W$61,"Onvoldoende / slecht")))))))))</f>
        <v>0</v>
      </c>
    </row>
    <row r="126" spans="1:19" x14ac:dyDescent="0.3">
      <c r="A126" s="34">
        <f>Invulblad!B128</f>
        <v>124</v>
      </c>
      <c r="B126" s="28">
        <f>Invulblad!C128</f>
        <v>0</v>
      </c>
      <c r="C126" s="4">
        <f>Invulblad!D128</f>
        <v>0</v>
      </c>
      <c r="D126" s="4">
        <f>Invulblad!E128</f>
        <v>0</v>
      </c>
      <c r="E126" s="4">
        <f>Invulblad!F128</f>
        <v>0</v>
      </c>
      <c r="F126" s="4">
        <f>Invulblad!G128</f>
        <v>0</v>
      </c>
      <c r="G126" s="4">
        <f>Invulblad!H128</f>
        <v>0</v>
      </c>
      <c r="H126" s="48">
        <f>Invulblad!I128</f>
        <v>0</v>
      </c>
      <c r="I126" s="109">
        <f>Invulblad!O128</f>
        <v>0</v>
      </c>
      <c r="J126" s="31">
        <f>Invulblad!J128</f>
        <v>0</v>
      </c>
      <c r="K126" s="32" t="b">
        <f>IF(J126=kengetallen!$V$13,"1",IF(J126=kengetallen!$V$14,"2",IF(J126=kengetallen!$V$15,"3")))</f>
        <v>0</v>
      </c>
      <c r="L126" s="32">
        <v>0.7</v>
      </c>
      <c r="M126" s="25">
        <f t="shared" si="3"/>
        <v>0</v>
      </c>
      <c r="N126" s="39">
        <f>Invulblad!K128</f>
        <v>0</v>
      </c>
      <c r="O126" s="29" t="b">
        <f>IF(N126=kengetallen!$V$19,"1",IF(N126=kengetallen!$V$20,"2",IF(N126=kengetallen!$V$21,"3")))</f>
        <v>0</v>
      </c>
      <c r="P126" s="32">
        <v>0.3</v>
      </c>
      <c r="Q126" s="4">
        <f t="shared" si="4"/>
        <v>0</v>
      </c>
      <c r="R126" s="31">
        <f t="shared" si="5"/>
        <v>0</v>
      </c>
      <c r="S126" s="118" t="b">
        <f>IF(R126=kengetallen!$W$53,"Optimaal / zeer goed",IF(R126=kengetallen!$W$54,"Optimaal / goed",IF(R126=kengetallen!$W$55,"Voldoende / goed",IF(R126=kengetallen!$W$56,"Voldoende / redelijk",IF(R126=kengetallen!$W$57,"Voldoende",IF(R126=kengetallen!$W$58,"Matig / voldoende",IF(R126=kengetallen!$W$59,"Matig",IF(R126=kengetallen!$W$60,"Onvoldoende",IF(R126=kengetallen!$W$61,"Onvoldoende / slecht")))))))))</f>
        <v>0</v>
      </c>
    </row>
    <row r="127" spans="1:19" x14ac:dyDescent="0.3">
      <c r="A127" s="34">
        <f>Invulblad!B129</f>
        <v>125</v>
      </c>
      <c r="B127" s="28">
        <f>Invulblad!C129</f>
        <v>0</v>
      </c>
      <c r="C127" s="4">
        <f>Invulblad!D129</f>
        <v>0</v>
      </c>
      <c r="D127" s="4">
        <f>Invulblad!E129</f>
        <v>0</v>
      </c>
      <c r="E127" s="4">
        <f>Invulblad!F129</f>
        <v>0</v>
      </c>
      <c r="F127" s="4">
        <f>Invulblad!G129</f>
        <v>0</v>
      </c>
      <c r="G127" s="4">
        <f>Invulblad!H129</f>
        <v>0</v>
      </c>
      <c r="H127" s="48">
        <f>Invulblad!I129</f>
        <v>0</v>
      </c>
      <c r="I127" s="109">
        <f>Invulblad!O129</f>
        <v>0</v>
      </c>
      <c r="J127" s="31">
        <f>Invulblad!J129</f>
        <v>0</v>
      </c>
      <c r="K127" s="32" t="b">
        <f>IF(J127=kengetallen!$V$13,"1",IF(J127=kengetallen!$V$14,"2",IF(J127=kengetallen!$V$15,"3")))</f>
        <v>0</v>
      </c>
      <c r="L127" s="32">
        <v>0.7</v>
      </c>
      <c r="M127" s="25">
        <f t="shared" si="3"/>
        <v>0</v>
      </c>
      <c r="N127" s="39">
        <f>Invulblad!K129</f>
        <v>0</v>
      </c>
      <c r="O127" s="29" t="b">
        <f>IF(N127=kengetallen!$V$19,"1",IF(N127=kengetallen!$V$20,"2",IF(N127=kengetallen!$V$21,"3")))</f>
        <v>0</v>
      </c>
      <c r="P127" s="32">
        <v>0.3</v>
      </c>
      <c r="Q127" s="4">
        <f t="shared" si="4"/>
        <v>0</v>
      </c>
      <c r="R127" s="31">
        <f t="shared" si="5"/>
        <v>0</v>
      </c>
      <c r="S127" s="118" t="b">
        <f>IF(R127=kengetallen!$W$53,"Optimaal / zeer goed",IF(R127=kengetallen!$W$54,"Optimaal / goed",IF(R127=kengetallen!$W$55,"Voldoende / goed",IF(R127=kengetallen!$W$56,"Voldoende / redelijk",IF(R127=kengetallen!$W$57,"Voldoende",IF(R127=kengetallen!$W$58,"Matig / voldoende",IF(R127=kengetallen!$W$59,"Matig",IF(R127=kengetallen!$W$60,"Onvoldoende",IF(R127=kengetallen!$W$61,"Onvoldoende / slecht")))))))))</f>
        <v>0</v>
      </c>
    </row>
    <row r="128" spans="1:19" x14ac:dyDescent="0.3">
      <c r="A128" s="34">
        <f>Invulblad!B130</f>
        <v>126</v>
      </c>
      <c r="B128" s="28">
        <f>Invulblad!C130</f>
        <v>0</v>
      </c>
      <c r="C128" s="4">
        <f>Invulblad!D130</f>
        <v>0</v>
      </c>
      <c r="D128" s="4">
        <f>Invulblad!E130</f>
        <v>0</v>
      </c>
      <c r="E128" s="4">
        <f>Invulblad!F130</f>
        <v>0</v>
      </c>
      <c r="F128" s="4">
        <f>Invulblad!G130</f>
        <v>0</v>
      </c>
      <c r="G128" s="4">
        <f>Invulblad!H130</f>
        <v>0</v>
      </c>
      <c r="H128" s="48">
        <f>Invulblad!I130</f>
        <v>0</v>
      </c>
      <c r="I128" s="109">
        <f>Invulblad!O130</f>
        <v>0</v>
      </c>
      <c r="J128" s="31">
        <f>Invulblad!J130</f>
        <v>0</v>
      </c>
      <c r="K128" s="32" t="b">
        <f>IF(J128=kengetallen!$V$13,"1",IF(J128=kengetallen!$V$14,"2",IF(J128=kengetallen!$V$15,"3")))</f>
        <v>0</v>
      </c>
      <c r="L128" s="32">
        <v>0.7</v>
      </c>
      <c r="M128" s="25">
        <f t="shared" si="3"/>
        <v>0</v>
      </c>
      <c r="N128" s="39">
        <f>Invulblad!K130</f>
        <v>0</v>
      </c>
      <c r="O128" s="29" t="b">
        <f>IF(N128=kengetallen!$V$19,"1",IF(N128=kengetallen!$V$20,"2",IF(N128=kengetallen!$V$21,"3")))</f>
        <v>0</v>
      </c>
      <c r="P128" s="32">
        <v>0.3</v>
      </c>
      <c r="Q128" s="4">
        <f t="shared" si="4"/>
        <v>0</v>
      </c>
      <c r="R128" s="31">
        <f t="shared" si="5"/>
        <v>0</v>
      </c>
      <c r="S128" s="118" t="b">
        <f>IF(R128=kengetallen!$W$53,"Optimaal / zeer goed",IF(R128=kengetallen!$W$54,"Optimaal / goed",IF(R128=kengetallen!$W$55,"Voldoende / goed",IF(R128=kengetallen!$W$56,"Voldoende / redelijk",IF(R128=kengetallen!$W$57,"Voldoende",IF(R128=kengetallen!$W$58,"Matig / voldoende",IF(R128=kengetallen!$W$59,"Matig",IF(R128=kengetallen!$W$60,"Onvoldoende",IF(R128=kengetallen!$W$61,"Onvoldoende / slecht")))))))))</f>
        <v>0</v>
      </c>
    </row>
    <row r="129" spans="1:19" x14ac:dyDescent="0.3">
      <c r="A129" s="34">
        <f>Invulblad!B131</f>
        <v>127</v>
      </c>
      <c r="B129" s="28">
        <f>Invulblad!C131</f>
        <v>0</v>
      </c>
      <c r="C129" s="4">
        <f>Invulblad!D131</f>
        <v>0</v>
      </c>
      <c r="D129" s="4">
        <f>Invulblad!E131</f>
        <v>0</v>
      </c>
      <c r="E129" s="4">
        <f>Invulblad!F131</f>
        <v>0</v>
      </c>
      <c r="F129" s="4">
        <f>Invulblad!G131</f>
        <v>0</v>
      </c>
      <c r="G129" s="4">
        <f>Invulblad!H131</f>
        <v>0</v>
      </c>
      <c r="H129" s="48">
        <f>Invulblad!I131</f>
        <v>0</v>
      </c>
      <c r="I129" s="109">
        <f>Invulblad!O131</f>
        <v>0</v>
      </c>
      <c r="J129" s="31">
        <f>Invulblad!J131</f>
        <v>0</v>
      </c>
      <c r="K129" s="32" t="b">
        <f>IF(J129=kengetallen!$V$13,"1",IF(J129=kengetallen!$V$14,"2",IF(J129=kengetallen!$V$15,"3")))</f>
        <v>0</v>
      </c>
      <c r="L129" s="32">
        <v>0.7</v>
      </c>
      <c r="M129" s="25">
        <f t="shared" si="3"/>
        <v>0</v>
      </c>
      <c r="N129" s="39">
        <f>Invulblad!K131</f>
        <v>0</v>
      </c>
      <c r="O129" s="29" t="b">
        <f>IF(N129=kengetallen!$V$19,"1",IF(N129=kengetallen!$V$20,"2",IF(N129=kengetallen!$V$21,"3")))</f>
        <v>0</v>
      </c>
      <c r="P129" s="32">
        <v>0.3</v>
      </c>
      <c r="Q129" s="4">
        <f t="shared" si="4"/>
        <v>0</v>
      </c>
      <c r="R129" s="31">
        <f t="shared" si="5"/>
        <v>0</v>
      </c>
      <c r="S129" s="118" t="b">
        <f>IF(R129=kengetallen!$W$53,"Optimaal / zeer goed",IF(R129=kengetallen!$W$54,"Optimaal / goed",IF(R129=kengetallen!$W$55,"Voldoende / goed",IF(R129=kengetallen!$W$56,"Voldoende / redelijk",IF(R129=kengetallen!$W$57,"Voldoende",IF(R129=kengetallen!$W$58,"Matig / voldoende",IF(R129=kengetallen!$W$59,"Matig",IF(R129=kengetallen!$W$60,"Onvoldoende",IF(R129=kengetallen!$W$61,"Onvoldoende / slecht")))))))))</f>
        <v>0</v>
      </c>
    </row>
    <row r="130" spans="1:19" x14ac:dyDescent="0.3">
      <c r="A130" s="34">
        <f>Invulblad!B132</f>
        <v>128</v>
      </c>
      <c r="B130" s="28">
        <f>Invulblad!C132</f>
        <v>0</v>
      </c>
      <c r="C130" s="4">
        <f>Invulblad!D132</f>
        <v>0</v>
      </c>
      <c r="D130" s="4">
        <f>Invulblad!E132</f>
        <v>0</v>
      </c>
      <c r="E130" s="4">
        <f>Invulblad!F132</f>
        <v>0</v>
      </c>
      <c r="F130" s="4">
        <f>Invulblad!G132</f>
        <v>0</v>
      </c>
      <c r="G130" s="4">
        <f>Invulblad!H132</f>
        <v>0</v>
      </c>
      <c r="H130" s="48">
        <f>Invulblad!I132</f>
        <v>0</v>
      </c>
      <c r="I130" s="109">
        <f>Invulblad!O132</f>
        <v>0</v>
      </c>
      <c r="J130" s="31">
        <f>Invulblad!J132</f>
        <v>0</v>
      </c>
      <c r="K130" s="32" t="b">
        <f>IF(J130=kengetallen!$V$13,"1",IF(J130=kengetallen!$V$14,"2",IF(J130=kengetallen!$V$15,"3")))</f>
        <v>0</v>
      </c>
      <c r="L130" s="32">
        <v>0.7</v>
      </c>
      <c r="M130" s="25">
        <f t="shared" si="3"/>
        <v>0</v>
      </c>
      <c r="N130" s="39">
        <f>Invulblad!K132</f>
        <v>0</v>
      </c>
      <c r="O130" s="29" t="b">
        <f>IF(N130=kengetallen!$V$19,"1",IF(N130=kengetallen!$V$20,"2",IF(N130=kengetallen!$V$21,"3")))</f>
        <v>0</v>
      </c>
      <c r="P130" s="32">
        <v>0.3</v>
      </c>
      <c r="Q130" s="4">
        <f t="shared" si="4"/>
        <v>0</v>
      </c>
      <c r="R130" s="31">
        <f t="shared" si="5"/>
        <v>0</v>
      </c>
      <c r="S130" s="118" t="b">
        <f>IF(R130=kengetallen!$W$53,"Optimaal / zeer goed",IF(R130=kengetallen!$W$54,"Optimaal / goed",IF(R130=kengetallen!$W$55,"Voldoende / goed",IF(R130=kengetallen!$W$56,"Voldoende / redelijk",IF(R130=kengetallen!$W$57,"Voldoende",IF(R130=kengetallen!$W$58,"Matig / voldoende",IF(R130=kengetallen!$W$59,"Matig",IF(R130=kengetallen!$W$60,"Onvoldoende",IF(R130=kengetallen!$W$61,"Onvoldoende / slecht")))))))))</f>
        <v>0</v>
      </c>
    </row>
    <row r="131" spans="1:19" x14ac:dyDescent="0.3">
      <c r="A131" s="34">
        <f>Invulblad!B133</f>
        <v>129</v>
      </c>
      <c r="B131" s="28">
        <f>Invulblad!C133</f>
        <v>0</v>
      </c>
      <c r="C131" s="4">
        <f>Invulblad!D133</f>
        <v>0</v>
      </c>
      <c r="D131" s="4">
        <f>Invulblad!E133</f>
        <v>0</v>
      </c>
      <c r="E131" s="4">
        <f>Invulblad!F133</f>
        <v>0</v>
      </c>
      <c r="F131" s="4">
        <f>Invulblad!G133</f>
        <v>0</v>
      </c>
      <c r="G131" s="4">
        <f>Invulblad!H133</f>
        <v>0</v>
      </c>
      <c r="H131" s="48">
        <f>Invulblad!I133</f>
        <v>0</v>
      </c>
      <c r="I131" s="109">
        <f>Invulblad!O133</f>
        <v>0</v>
      </c>
      <c r="J131" s="31">
        <f>Invulblad!J133</f>
        <v>0</v>
      </c>
      <c r="K131" s="32" t="b">
        <f>IF(J131=kengetallen!$V$13,"1",IF(J131=kengetallen!$V$14,"2",IF(J131=kengetallen!$V$15,"3")))</f>
        <v>0</v>
      </c>
      <c r="L131" s="32">
        <v>0.7</v>
      </c>
      <c r="M131" s="25">
        <f t="shared" si="3"/>
        <v>0</v>
      </c>
      <c r="N131" s="39">
        <f>Invulblad!K133</f>
        <v>0</v>
      </c>
      <c r="O131" s="29" t="b">
        <f>IF(N131=kengetallen!$V$19,"1",IF(N131=kengetallen!$V$20,"2",IF(N131=kengetallen!$V$21,"3")))</f>
        <v>0</v>
      </c>
      <c r="P131" s="32">
        <v>0.3</v>
      </c>
      <c r="Q131" s="4">
        <f t="shared" si="4"/>
        <v>0</v>
      </c>
      <c r="R131" s="31">
        <f t="shared" si="5"/>
        <v>0</v>
      </c>
      <c r="S131" s="118" t="b">
        <f>IF(R131=kengetallen!$W$53,"Optimaal / zeer goed",IF(R131=kengetallen!$W$54,"Optimaal / goed",IF(R131=kengetallen!$W$55,"Voldoende / goed",IF(R131=kengetallen!$W$56,"Voldoende / redelijk",IF(R131=kengetallen!$W$57,"Voldoende",IF(R131=kengetallen!$W$58,"Matig / voldoende",IF(R131=kengetallen!$W$59,"Matig",IF(R131=kengetallen!$W$60,"Onvoldoende",IF(R131=kengetallen!$W$61,"Onvoldoende / slecht")))))))))</f>
        <v>0</v>
      </c>
    </row>
    <row r="132" spans="1:19" x14ac:dyDescent="0.3">
      <c r="A132" s="34">
        <f>Invulblad!B134</f>
        <v>130</v>
      </c>
      <c r="B132" s="28">
        <f>Invulblad!C134</f>
        <v>0</v>
      </c>
      <c r="C132" s="4">
        <f>Invulblad!D134</f>
        <v>0</v>
      </c>
      <c r="D132" s="4">
        <f>Invulblad!E134</f>
        <v>0</v>
      </c>
      <c r="E132" s="4">
        <f>Invulblad!F134</f>
        <v>0</v>
      </c>
      <c r="F132" s="4">
        <f>Invulblad!G134</f>
        <v>0</v>
      </c>
      <c r="G132" s="4">
        <f>Invulblad!H134</f>
        <v>0</v>
      </c>
      <c r="H132" s="48">
        <f>Invulblad!I134</f>
        <v>0</v>
      </c>
      <c r="I132" s="109">
        <f>Invulblad!O134</f>
        <v>0</v>
      </c>
      <c r="J132" s="31">
        <f>Invulblad!J134</f>
        <v>0</v>
      </c>
      <c r="K132" s="32" t="b">
        <f>IF(J132=kengetallen!$V$13,"1",IF(J132=kengetallen!$V$14,"2",IF(J132=kengetallen!$V$15,"3")))</f>
        <v>0</v>
      </c>
      <c r="L132" s="32">
        <v>0.7</v>
      </c>
      <c r="M132" s="25">
        <f t="shared" ref="M132:M195" si="6">K132*L132</f>
        <v>0</v>
      </c>
      <c r="N132" s="39">
        <f>Invulblad!K134</f>
        <v>0</v>
      </c>
      <c r="O132" s="29" t="b">
        <f>IF(N132=kengetallen!$V$19,"1",IF(N132=kengetallen!$V$20,"2",IF(N132=kengetallen!$V$21,"3")))</f>
        <v>0</v>
      </c>
      <c r="P132" s="32">
        <v>0.3</v>
      </c>
      <c r="Q132" s="4">
        <f t="shared" ref="Q132:Q195" si="7">O132*P132</f>
        <v>0</v>
      </c>
      <c r="R132" s="31">
        <f t="shared" ref="R132:R195" si="8">M132+Q132</f>
        <v>0</v>
      </c>
      <c r="S132" s="118" t="b">
        <f>IF(R132=kengetallen!$W$53,"Optimaal / zeer goed",IF(R132=kengetallen!$W$54,"Optimaal / goed",IF(R132=kengetallen!$W$55,"Voldoende / goed",IF(R132=kengetallen!$W$56,"Voldoende / redelijk",IF(R132=kengetallen!$W$57,"Voldoende",IF(R132=kengetallen!$W$58,"Matig / voldoende",IF(R132=kengetallen!$W$59,"Matig",IF(R132=kengetallen!$W$60,"Onvoldoende",IF(R132=kengetallen!$W$61,"Onvoldoende / slecht")))))))))</f>
        <v>0</v>
      </c>
    </row>
    <row r="133" spans="1:19" x14ac:dyDescent="0.3">
      <c r="A133" s="34">
        <f>Invulblad!B135</f>
        <v>131</v>
      </c>
      <c r="B133" s="28">
        <f>Invulblad!C135</f>
        <v>0</v>
      </c>
      <c r="C133" s="4">
        <f>Invulblad!D135</f>
        <v>0</v>
      </c>
      <c r="D133" s="4">
        <f>Invulblad!E135</f>
        <v>0</v>
      </c>
      <c r="E133" s="4">
        <f>Invulblad!F135</f>
        <v>0</v>
      </c>
      <c r="F133" s="4">
        <f>Invulblad!G135</f>
        <v>0</v>
      </c>
      <c r="G133" s="4">
        <f>Invulblad!H135</f>
        <v>0</v>
      </c>
      <c r="H133" s="48">
        <f>Invulblad!I135</f>
        <v>0</v>
      </c>
      <c r="I133" s="109">
        <f>Invulblad!O135</f>
        <v>0</v>
      </c>
      <c r="J133" s="31">
        <f>Invulblad!J135</f>
        <v>0</v>
      </c>
      <c r="K133" s="32" t="b">
        <f>IF(J133=kengetallen!$V$13,"1",IF(J133=kengetallen!$V$14,"2",IF(J133=kengetallen!$V$15,"3")))</f>
        <v>0</v>
      </c>
      <c r="L133" s="32">
        <v>0.7</v>
      </c>
      <c r="M133" s="25">
        <f t="shared" si="6"/>
        <v>0</v>
      </c>
      <c r="N133" s="39">
        <f>Invulblad!K135</f>
        <v>0</v>
      </c>
      <c r="O133" s="29" t="b">
        <f>IF(N133=kengetallen!$V$19,"1",IF(N133=kengetallen!$V$20,"2",IF(N133=kengetallen!$V$21,"3")))</f>
        <v>0</v>
      </c>
      <c r="P133" s="32">
        <v>0.3</v>
      </c>
      <c r="Q133" s="4">
        <f t="shared" si="7"/>
        <v>0</v>
      </c>
      <c r="R133" s="31">
        <f t="shared" si="8"/>
        <v>0</v>
      </c>
      <c r="S133" s="118" t="b">
        <f>IF(R133=kengetallen!$W$53,"Optimaal / zeer goed",IF(R133=kengetallen!$W$54,"Optimaal / goed",IF(R133=kengetallen!$W$55,"Voldoende / goed",IF(R133=kengetallen!$W$56,"Voldoende / redelijk",IF(R133=kengetallen!$W$57,"Voldoende",IF(R133=kengetallen!$W$58,"Matig / voldoende",IF(R133=kengetallen!$W$59,"Matig",IF(R133=kengetallen!$W$60,"Onvoldoende",IF(R133=kengetallen!$W$61,"Onvoldoende / slecht")))))))))</f>
        <v>0</v>
      </c>
    </row>
    <row r="134" spans="1:19" x14ac:dyDescent="0.3">
      <c r="A134" s="34">
        <f>Invulblad!B136</f>
        <v>132</v>
      </c>
      <c r="B134" s="28">
        <f>Invulblad!C136</f>
        <v>0</v>
      </c>
      <c r="C134" s="4">
        <f>Invulblad!D136</f>
        <v>0</v>
      </c>
      <c r="D134" s="4">
        <f>Invulblad!E136</f>
        <v>0</v>
      </c>
      <c r="E134" s="4">
        <f>Invulblad!F136</f>
        <v>0</v>
      </c>
      <c r="F134" s="4">
        <f>Invulblad!G136</f>
        <v>0</v>
      </c>
      <c r="G134" s="4">
        <f>Invulblad!H136</f>
        <v>0</v>
      </c>
      <c r="H134" s="48">
        <f>Invulblad!I136</f>
        <v>0</v>
      </c>
      <c r="I134" s="109">
        <f>Invulblad!O136</f>
        <v>0</v>
      </c>
      <c r="J134" s="31">
        <f>Invulblad!J136</f>
        <v>0</v>
      </c>
      <c r="K134" s="32" t="b">
        <f>IF(J134=kengetallen!$V$13,"1",IF(J134=kengetallen!$V$14,"2",IF(J134=kengetallen!$V$15,"3")))</f>
        <v>0</v>
      </c>
      <c r="L134" s="32">
        <v>0.7</v>
      </c>
      <c r="M134" s="25">
        <f t="shared" si="6"/>
        <v>0</v>
      </c>
      <c r="N134" s="39">
        <f>Invulblad!K136</f>
        <v>0</v>
      </c>
      <c r="O134" s="29" t="b">
        <f>IF(N134=kengetallen!$V$19,"1",IF(N134=kengetallen!$V$20,"2",IF(N134=kengetallen!$V$21,"3")))</f>
        <v>0</v>
      </c>
      <c r="P134" s="32">
        <v>0.3</v>
      </c>
      <c r="Q134" s="4">
        <f t="shared" si="7"/>
        <v>0</v>
      </c>
      <c r="R134" s="31">
        <f t="shared" si="8"/>
        <v>0</v>
      </c>
      <c r="S134" s="118" t="b">
        <f>IF(R134=kengetallen!$W$53,"Optimaal / zeer goed",IF(R134=kengetallen!$W$54,"Optimaal / goed",IF(R134=kengetallen!$W$55,"Voldoende / goed",IF(R134=kengetallen!$W$56,"Voldoende / redelijk",IF(R134=kengetallen!$W$57,"Voldoende",IF(R134=kengetallen!$W$58,"Matig / voldoende",IF(R134=kengetallen!$W$59,"Matig",IF(R134=kengetallen!$W$60,"Onvoldoende",IF(R134=kengetallen!$W$61,"Onvoldoende / slecht")))))))))</f>
        <v>0</v>
      </c>
    </row>
    <row r="135" spans="1:19" x14ac:dyDescent="0.3">
      <c r="A135" s="34">
        <f>Invulblad!B137</f>
        <v>133</v>
      </c>
      <c r="B135" s="28">
        <f>Invulblad!C137</f>
        <v>0</v>
      </c>
      <c r="C135" s="4">
        <f>Invulblad!D137</f>
        <v>0</v>
      </c>
      <c r="D135" s="4">
        <f>Invulblad!E137</f>
        <v>0</v>
      </c>
      <c r="E135" s="4">
        <f>Invulblad!F137</f>
        <v>0</v>
      </c>
      <c r="F135" s="4">
        <f>Invulblad!G137</f>
        <v>0</v>
      </c>
      <c r="G135" s="4">
        <f>Invulblad!H137</f>
        <v>0</v>
      </c>
      <c r="H135" s="48">
        <f>Invulblad!I137</f>
        <v>0</v>
      </c>
      <c r="I135" s="109">
        <f>Invulblad!O137</f>
        <v>0</v>
      </c>
      <c r="J135" s="31">
        <f>Invulblad!J137</f>
        <v>0</v>
      </c>
      <c r="K135" s="32" t="b">
        <f>IF(J135=kengetallen!$V$13,"1",IF(J135=kengetallen!$V$14,"2",IF(J135=kengetallen!$V$15,"3")))</f>
        <v>0</v>
      </c>
      <c r="L135" s="32">
        <v>0.7</v>
      </c>
      <c r="M135" s="25">
        <f t="shared" si="6"/>
        <v>0</v>
      </c>
      <c r="N135" s="39">
        <f>Invulblad!K137</f>
        <v>0</v>
      </c>
      <c r="O135" s="29" t="b">
        <f>IF(N135=kengetallen!$V$19,"1",IF(N135=kengetallen!$V$20,"2",IF(N135=kengetallen!$V$21,"3")))</f>
        <v>0</v>
      </c>
      <c r="P135" s="32">
        <v>0.3</v>
      </c>
      <c r="Q135" s="4">
        <f t="shared" si="7"/>
        <v>0</v>
      </c>
      <c r="R135" s="31">
        <f t="shared" si="8"/>
        <v>0</v>
      </c>
      <c r="S135" s="118" t="b">
        <f>IF(R135=kengetallen!$W$53,"Optimaal / zeer goed",IF(R135=kengetallen!$W$54,"Optimaal / goed",IF(R135=kengetallen!$W$55,"Voldoende / goed",IF(R135=kengetallen!$W$56,"Voldoende / redelijk",IF(R135=kengetallen!$W$57,"Voldoende",IF(R135=kengetallen!$W$58,"Matig / voldoende",IF(R135=kengetallen!$W$59,"Matig",IF(R135=kengetallen!$W$60,"Onvoldoende",IF(R135=kengetallen!$W$61,"Onvoldoende / slecht")))))))))</f>
        <v>0</v>
      </c>
    </row>
    <row r="136" spans="1:19" x14ac:dyDescent="0.3">
      <c r="A136" s="34">
        <f>Invulblad!B138</f>
        <v>134</v>
      </c>
      <c r="B136" s="28">
        <f>Invulblad!C138</f>
        <v>0</v>
      </c>
      <c r="C136" s="4">
        <f>Invulblad!D138</f>
        <v>0</v>
      </c>
      <c r="D136" s="4">
        <f>Invulblad!E138</f>
        <v>0</v>
      </c>
      <c r="E136" s="4">
        <f>Invulblad!F138</f>
        <v>0</v>
      </c>
      <c r="F136" s="4">
        <f>Invulblad!G138</f>
        <v>0</v>
      </c>
      <c r="G136" s="4">
        <f>Invulblad!H138</f>
        <v>0</v>
      </c>
      <c r="H136" s="48">
        <f>Invulblad!I138</f>
        <v>0</v>
      </c>
      <c r="I136" s="109">
        <f>Invulblad!O138</f>
        <v>0</v>
      </c>
      <c r="J136" s="31">
        <f>Invulblad!J138</f>
        <v>0</v>
      </c>
      <c r="K136" s="32" t="b">
        <f>IF(J136=kengetallen!$V$13,"1",IF(J136=kengetallen!$V$14,"2",IF(J136=kengetallen!$V$15,"3")))</f>
        <v>0</v>
      </c>
      <c r="L136" s="32">
        <v>0.7</v>
      </c>
      <c r="M136" s="25">
        <f t="shared" si="6"/>
        <v>0</v>
      </c>
      <c r="N136" s="39">
        <f>Invulblad!K138</f>
        <v>0</v>
      </c>
      <c r="O136" s="29" t="b">
        <f>IF(N136=kengetallen!$V$19,"1",IF(N136=kengetallen!$V$20,"2",IF(N136=kengetallen!$V$21,"3")))</f>
        <v>0</v>
      </c>
      <c r="P136" s="32">
        <v>0.3</v>
      </c>
      <c r="Q136" s="4">
        <f t="shared" si="7"/>
        <v>0</v>
      </c>
      <c r="R136" s="31">
        <f t="shared" si="8"/>
        <v>0</v>
      </c>
      <c r="S136" s="118" t="b">
        <f>IF(R136=kengetallen!$W$53,"Optimaal / zeer goed",IF(R136=kengetallen!$W$54,"Optimaal / goed",IF(R136=kengetallen!$W$55,"Voldoende / goed",IF(R136=kengetallen!$W$56,"Voldoende / redelijk",IF(R136=kengetallen!$W$57,"Voldoende",IF(R136=kengetallen!$W$58,"Matig / voldoende",IF(R136=kengetallen!$W$59,"Matig",IF(R136=kengetallen!$W$60,"Onvoldoende",IF(R136=kengetallen!$W$61,"Onvoldoende / slecht")))))))))</f>
        <v>0</v>
      </c>
    </row>
    <row r="137" spans="1:19" x14ac:dyDescent="0.3">
      <c r="A137" s="34">
        <f>Invulblad!B139</f>
        <v>135</v>
      </c>
      <c r="B137" s="28">
        <f>Invulblad!C139</f>
        <v>0</v>
      </c>
      <c r="C137" s="4">
        <f>Invulblad!D139</f>
        <v>0</v>
      </c>
      <c r="D137" s="4">
        <f>Invulblad!E139</f>
        <v>0</v>
      </c>
      <c r="E137" s="4">
        <f>Invulblad!F139</f>
        <v>0</v>
      </c>
      <c r="F137" s="4">
        <f>Invulblad!G139</f>
        <v>0</v>
      </c>
      <c r="G137" s="4">
        <f>Invulblad!H139</f>
        <v>0</v>
      </c>
      <c r="H137" s="48">
        <f>Invulblad!I139</f>
        <v>0</v>
      </c>
      <c r="I137" s="109">
        <f>Invulblad!O139</f>
        <v>0</v>
      </c>
      <c r="J137" s="31">
        <f>Invulblad!J139</f>
        <v>0</v>
      </c>
      <c r="K137" s="32" t="b">
        <f>IF(J137=kengetallen!$V$13,"1",IF(J137=kengetallen!$V$14,"2",IF(J137=kengetallen!$V$15,"3")))</f>
        <v>0</v>
      </c>
      <c r="L137" s="32">
        <v>0.7</v>
      </c>
      <c r="M137" s="25">
        <f t="shared" si="6"/>
        <v>0</v>
      </c>
      <c r="N137" s="39">
        <f>Invulblad!K139</f>
        <v>0</v>
      </c>
      <c r="O137" s="29" t="b">
        <f>IF(N137=kengetallen!$V$19,"1",IF(N137=kengetallen!$V$20,"2",IF(N137=kengetallen!$V$21,"3")))</f>
        <v>0</v>
      </c>
      <c r="P137" s="32">
        <v>0.3</v>
      </c>
      <c r="Q137" s="4">
        <f t="shared" si="7"/>
        <v>0</v>
      </c>
      <c r="R137" s="31">
        <f t="shared" si="8"/>
        <v>0</v>
      </c>
      <c r="S137" s="118" t="b">
        <f>IF(R137=kengetallen!$W$53,"Optimaal / zeer goed",IF(R137=kengetallen!$W$54,"Optimaal / goed",IF(R137=kengetallen!$W$55,"Voldoende / goed",IF(R137=kengetallen!$W$56,"Voldoende / redelijk",IF(R137=kengetallen!$W$57,"Voldoende",IF(R137=kengetallen!$W$58,"Matig / voldoende",IF(R137=kengetallen!$W$59,"Matig",IF(R137=kengetallen!$W$60,"Onvoldoende",IF(R137=kengetallen!$W$61,"Onvoldoende / slecht")))))))))</f>
        <v>0</v>
      </c>
    </row>
    <row r="138" spans="1:19" x14ac:dyDescent="0.3">
      <c r="A138" s="34">
        <f>Invulblad!B140</f>
        <v>136</v>
      </c>
      <c r="B138" s="28">
        <f>Invulblad!C140</f>
        <v>0</v>
      </c>
      <c r="C138" s="4">
        <f>Invulblad!D140</f>
        <v>0</v>
      </c>
      <c r="D138" s="4">
        <f>Invulblad!E140</f>
        <v>0</v>
      </c>
      <c r="E138" s="4">
        <f>Invulblad!F140</f>
        <v>0</v>
      </c>
      <c r="F138" s="4">
        <f>Invulblad!G140</f>
        <v>0</v>
      </c>
      <c r="G138" s="4">
        <f>Invulblad!H140</f>
        <v>0</v>
      </c>
      <c r="H138" s="48">
        <f>Invulblad!I140</f>
        <v>0</v>
      </c>
      <c r="I138" s="109">
        <f>Invulblad!O140</f>
        <v>0</v>
      </c>
      <c r="J138" s="31">
        <f>Invulblad!J140</f>
        <v>0</v>
      </c>
      <c r="K138" s="32" t="b">
        <f>IF(J138=kengetallen!$V$13,"1",IF(J138=kengetallen!$V$14,"2",IF(J138=kengetallen!$V$15,"3")))</f>
        <v>0</v>
      </c>
      <c r="L138" s="32">
        <v>0.7</v>
      </c>
      <c r="M138" s="25">
        <f t="shared" si="6"/>
        <v>0</v>
      </c>
      <c r="N138" s="39">
        <f>Invulblad!K140</f>
        <v>0</v>
      </c>
      <c r="O138" s="29" t="b">
        <f>IF(N138=kengetallen!$V$19,"1",IF(N138=kengetallen!$V$20,"2",IF(N138=kengetallen!$V$21,"3")))</f>
        <v>0</v>
      </c>
      <c r="P138" s="32">
        <v>0.3</v>
      </c>
      <c r="Q138" s="4">
        <f t="shared" si="7"/>
        <v>0</v>
      </c>
      <c r="R138" s="31">
        <f t="shared" si="8"/>
        <v>0</v>
      </c>
      <c r="S138" s="118" t="b">
        <f>IF(R138=kengetallen!$W$53,"Optimaal / zeer goed",IF(R138=kengetallen!$W$54,"Optimaal / goed",IF(R138=kengetallen!$W$55,"Voldoende / goed",IF(R138=kengetallen!$W$56,"Voldoende / redelijk",IF(R138=kengetallen!$W$57,"Voldoende",IF(R138=kengetallen!$W$58,"Matig / voldoende",IF(R138=kengetallen!$W$59,"Matig",IF(R138=kengetallen!$W$60,"Onvoldoende",IF(R138=kengetallen!$W$61,"Onvoldoende / slecht")))))))))</f>
        <v>0</v>
      </c>
    </row>
    <row r="139" spans="1:19" x14ac:dyDescent="0.3">
      <c r="A139" s="34">
        <f>Invulblad!B141</f>
        <v>137</v>
      </c>
      <c r="B139" s="28">
        <f>Invulblad!C141</f>
        <v>0</v>
      </c>
      <c r="C139" s="4">
        <f>Invulblad!D141</f>
        <v>0</v>
      </c>
      <c r="D139" s="4">
        <f>Invulblad!E141</f>
        <v>0</v>
      </c>
      <c r="E139" s="4">
        <f>Invulblad!F141</f>
        <v>0</v>
      </c>
      <c r="F139" s="4">
        <f>Invulblad!G141</f>
        <v>0</v>
      </c>
      <c r="G139" s="4">
        <f>Invulblad!H141</f>
        <v>0</v>
      </c>
      <c r="H139" s="48">
        <f>Invulblad!I141</f>
        <v>0</v>
      </c>
      <c r="I139" s="109">
        <f>Invulblad!O141</f>
        <v>0</v>
      </c>
      <c r="J139" s="31">
        <f>Invulblad!J141</f>
        <v>0</v>
      </c>
      <c r="K139" s="32" t="b">
        <f>IF(J139=kengetallen!$V$13,"1",IF(J139=kengetallen!$V$14,"2",IF(J139=kengetallen!$V$15,"3")))</f>
        <v>0</v>
      </c>
      <c r="L139" s="32">
        <v>0.7</v>
      </c>
      <c r="M139" s="25">
        <f t="shared" si="6"/>
        <v>0</v>
      </c>
      <c r="N139" s="39">
        <f>Invulblad!K141</f>
        <v>0</v>
      </c>
      <c r="O139" s="29" t="b">
        <f>IF(N139=kengetallen!$V$19,"1",IF(N139=kengetallen!$V$20,"2",IF(N139=kengetallen!$V$21,"3")))</f>
        <v>0</v>
      </c>
      <c r="P139" s="32">
        <v>0.3</v>
      </c>
      <c r="Q139" s="4">
        <f t="shared" si="7"/>
        <v>0</v>
      </c>
      <c r="R139" s="31">
        <f t="shared" si="8"/>
        <v>0</v>
      </c>
      <c r="S139" s="118" t="b">
        <f>IF(R139=kengetallen!$W$53,"Optimaal / zeer goed",IF(R139=kengetallen!$W$54,"Optimaal / goed",IF(R139=kengetallen!$W$55,"Voldoende / goed",IF(R139=kengetallen!$W$56,"Voldoende / redelijk",IF(R139=kengetallen!$W$57,"Voldoende",IF(R139=kengetallen!$W$58,"Matig / voldoende",IF(R139=kengetallen!$W$59,"Matig",IF(R139=kengetallen!$W$60,"Onvoldoende",IF(R139=kengetallen!$W$61,"Onvoldoende / slecht")))))))))</f>
        <v>0</v>
      </c>
    </row>
    <row r="140" spans="1:19" x14ac:dyDescent="0.3">
      <c r="A140" s="34">
        <f>Invulblad!B142</f>
        <v>138</v>
      </c>
      <c r="B140" s="28">
        <f>Invulblad!C142</f>
        <v>0</v>
      </c>
      <c r="C140" s="4">
        <f>Invulblad!D142</f>
        <v>0</v>
      </c>
      <c r="D140" s="4">
        <f>Invulblad!E142</f>
        <v>0</v>
      </c>
      <c r="E140" s="4">
        <f>Invulblad!F142</f>
        <v>0</v>
      </c>
      <c r="F140" s="4">
        <f>Invulblad!G142</f>
        <v>0</v>
      </c>
      <c r="G140" s="4">
        <f>Invulblad!H142</f>
        <v>0</v>
      </c>
      <c r="H140" s="48">
        <f>Invulblad!I142</f>
        <v>0</v>
      </c>
      <c r="I140" s="109">
        <f>Invulblad!O142</f>
        <v>0</v>
      </c>
      <c r="J140" s="31">
        <f>Invulblad!J142</f>
        <v>0</v>
      </c>
      <c r="K140" s="32" t="b">
        <f>IF(J140=kengetallen!$V$13,"1",IF(J140=kengetallen!$V$14,"2",IF(J140=kengetallen!$V$15,"3")))</f>
        <v>0</v>
      </c>
      <c r="L140" s="32">
        <v>0.7</v>
      </c>
      <c r="M140" s="25">
        <f t="shared" si="6"/>
        <v>0</v>
      </c>
      <c r="N140" s="39">
        <f>Invulblad!K142</f>
        <v>0</v>
      </c>
      <c r="O140" s="29" t="b">
        <f>IF(N140=kengetallen!$V$19,"1",IF(N140=kengetallen!$V$20,"2",IF(N140=kengetallen!$V$21,"3")))</f>
        <v>0</v>
      </c>
      <c r="P140" s="32">
        <v>0.3</v>
      </c>
      <c r="Q140" s="4">
        <f t="shared" si="7"/>
        <v>0</v>
      </c>
      <c r="R140" s="31">
        <f t="shared" si="8"/>
        <v>0</v>
      </c>
      <c r="S140" s="118" t="b">
        <f>IF(R140=kengetallen!$W$53,"Optimaal / zeer goed",IF(R140=kengetallen!$W$54,"Optimaal / goed",IF(R140=kengetallen!$W$55,"Voldoende / goed",IF(R140=kengetallen!$W$56,"Voldoende / redelijk",IF(R140=kengetallen!$W$57,"Voldoende",IF(R140=kengetallen!$W$58,"Matig / voldoende",IF(R140=kengetallen!$W$59,"Matig",IF(R140=kengetallen!$W$60,"Onvoldoende",IF(R140=kengetallen!$W$61,"Onvoldoende / slecht")))))))))</f>
        <v>0</v>
      </c>
    </row>
    <row r="141" spans="1:19" x14ac:dyDescent="0.3">
      <c r="A141" s="34">
        <f>Invulblad!B143</f>
        <v>139</v>
      </c>
      <c r="B141" s="28">
        <f>Invulblad!C143</f>
        <v>0</v>
      </c>
      <c r="C141" s="4">
        <f>Invulblad!D143</f>
        <v>0</v>
      </c>
      <c r="D141" s="4">
        <f>Invulblad!E143</f>
        <v>0</v>
      </c>
      <c r="E141" s="4">
        <f>Invulblad!F143</f>
        <v>0</v>
      </c>
      <c r="F141" s="4">
        <f>Invulblad!G143</f>
        <v>0</v>
      </c>
      <c r="G141" s="4">
        <f>Invulblad!H143</f>
        <v>0</v>
      </c>
      <c r="H141" s="48">
        <f>Invulblad!I143</f>
        <v>0</v>
      </c>
      <c r="I141" s="109">
        <f>Invulblad!O143</f>
        <v>0</v>
      </c>
      <c r="J141" s="31">
        <f>Invulblad!J143</f>
        <v>0</v>
      </c>
      <c r="K141" s="32" t="b">
        <f>IF(J141=kengetallen!$V$13,"1",IF(J141=kengetallen!$V$14,"2",IF(J141=kengetallen!$V$15,"3")))</f>
        <v>0</v>
      </c>
      <c r="L141" s="32">
        <v>0.7</v>
      </c>
      <c r="M141" s="25">
        <f t="shared" si="6"/>
        <v>0</v>
      </c>
      <c r="N141" s="39">
        <f>Invulblad!K143</f>
        <v>0</v>
      </c>
      <c r="O141" s="29" t="b">
        <f>IF(N141=kengetallen!$V$19,"1",IF(N141=kengetallen!$V$20,"2",IF(N141=kengetallen!$V$21,"3")))</f>
        <v>0</v>
      </c>
      <c r="P141" s="32">
        <v>0.3</v>
      </c>
      <c r="Q141" s="4">
        <f t="shared" si="7"/>
        <v>0</v>
      </c>
      <c r="R141" s="31">
        <f t="shared" si="8"/>
        <v>0</v>
      </c>
      <c r="S141" s="118" t="b">
        <f>IF(R141=kengetallen!$W$53,"Optimaal / zeer goed",IF(R141=kengetallen!$W$54,"Optimaal / goed",IF(R141=kengetallen!$W$55,"Voldoende / goed",IF(R141=kengetallen!$W$56,"Voldoende / redelijk",IF(R141=kengetallen!$W$57,"Voldoende",IF(R141=kengetallen!$W$58,"Matig / voldoende",IF(R141=kengetallen!$W$59,"Matig",IF(R141=kengetallen!$W$60,"Onvoldoende",IF(R141=kengetallen!$W$61,"Onvoldoende / slecht")))))))))</f>
        <v>0</v>
      </c>
    </row>
    <row r="142" spans="1:19" x14ac:dyDescent="0.3">
      <c r="A142" s="34">
        <f>Invulblad!B144</f>
        <v>140</v>
      </c>
      <c r="B142" s="28">
        <f>Invulblad!C144</f>
        <v>0</v>
      </c>
      <c r="C142" s="4">
        <f>Invulblad!D144</f>
        <v>0</v>
      </c>
      <c r="D142" s="4">
        <f>Invulblad!E144</f>
        <v>0</v>
      </c>
      <c r="E142" s="4">
        <f>Invulblad!F144</f>
        <v>0</v>
      </c>
      <c r="F142" s="4">
        <f>Invulblad!G144</f>
        <v>0</v>
      </c>
      <c r="G142" s="4">
        <f>Invulblad!H144</f>
        <v>0</v>
      </c>
      <c r="H142" s="48">
        <f>Invulblad!I144</f>
        <v>0</v>
      </c>
      <c r="I142" s="109">
        <f>Invulblad!O144</f>
        <v>0</v>
      </c>
      <c r="J142" s="31">
        <f>Invulblad!J144</f>
        <v>0</v>
      </c>
      <c r="K142" s="32" t="b">
        <f>IF(J142=kengetallen!$V$13,"1",IF(J142=kengetallen!$V$14,"2",IF(J142=kengetallen!$V$15,"3")))</f>
        <v>0</v>
      </c>
      <c r="L142" s="32">
        <v>0.7</v>
      </c>
      <c r="M142" s="25">
        <f t="shared" si="6"/>
        <v>0</v>
      </c>
      <c r="N142" s="39">
        <f>Invulblad!K144</f>
        <v>0</v>
      </c>
      <c r="O142" s="29" t="b">
        <f>IF(N142=kengetallen!$V$19,"1",IF(N142=kengetallen!$V$20,"2",IF(N142=kengetallen!$V$21,"3")))</f>
        <v>0</v>
      </c>
      <c r="P142" s="32">
        <v>0.3</v>
      </c>
      <c r="Q142" s="4">
        <f t="shared" si="7"/>
        <v>0</v>
      </c>
      <c r="R142" s="31">
        <f t="shared" si="8"/>
        <v>0</v>
      </c>
      <c r="S142" s="118" t="b">
        <f>IF(R142=kengetallen!$W$53,"Optimaal / zeer goed",IF(R142=kengetallen!$W$54,"Optimaal / goed",IF(R142=kengetallen!$W$55,"Voldoende / goed",IF(R142=kengetallen!$W$56,"Voldoende / redelijk",IF(R142=kengetallen!$W$57,"Voldoende",IF(R142=kengetallen!$W$58,"Matig / voldoende",IF(R142=kengetallen!$W$59,"Matig",IF(R142=kengetallen!$W$60,"Onvoldoende",IF(R142=kengetallen!$W$61,"Onvoldoende / slecht")))))))))</f>
        <v>0</v>
      </c>
    </row>
    <row r="143" spans="1:19" x14ac:dyDescent="0.3">
      <c r="A143" s="34">
        <f>Invulblad!B145</f>
        <v>141</v>
      </c>
      <c r="B143" s="28">
        <f>Invulblad!C145</f>
        <v>0</v>
      </c>
      <c r="C143" s="4">
        <f>Invulblad!D145</f>
        <v>0</v>
      </c>
      <c r="D143" s="4">
        <f>Invulblad!E145</f>
        <v>0</v>
      </c>
      <c r="E143" s="4">
        <f>Invulblad!F145</f>
        <v>0</v>
      </c>
      <c r="F143" s="4">
        <f>Invulblad!G145</f>
        <v>0</v>
      </c>
      <c r="G143" s="4">
        <f>Invulblad!H145</f>
        <v>0</v>
      </c>
      <c r="H143" s="48">
        <f>Invulblad!I145</f>
        <v>0</v>
      </c>
      <c r="I143" s="109">
        <f>Invulblad!O145</f>
        <v>0</v>
      </c>
      <c r="J143" s="31">
        <f>Invulblad!J145</f>
        <v>0</v>
      </c>
      <c r="K143" s="32" t="b">
        <f>IF(J143=kengetallen!$V$13,"1",IF(J143=kengetallen!$V$14,"2",IF(J143=kengetallen!$V$15,"3")))</f>
        <v>0</v>
      </c>
      <c r="L143" s="32">
        <v>0.7</v>
      </c>
      <c r="M143" s="25">
        <f t="shared" si="6"/>
        <v>0</v>
      </c>
      <c r="N143" s="39">
        <f>Invulblad!K145</f>
        <v>0</v>
      </c>
      <c r="O143" s="29" t="b">
        <f>IF(N143=kengetallen!$V$19,"1",IF(N143=kengetallen!$V$20,"2",IF(N143=kengetallen!$V$21,"3")))</f>
        <v>0</v>
      </c>
      <c r="P143" s="32">
        <v>0.3</v>
      </c>
      <c r="Q143" s="4">
        <f t="shared" si="7"/>
        <v>0</v>
      </c>
      <c r="R143" s="31">
        <f t="shared" si="8"/>
        <v>0</v>
      </c>
      <c r="S143" s="118" t="b">
        <f>IF(R143=kengetallen!$W$53,"Optimaal / zeer goed",IF(R143=kengetallen!$W$54,"Optimaal / goed",IF(R143=kengetallen!$W$55,"Voldoende / goed",IF(R143=kengetallen!$W$56,"Voldoende / redelijk",IF(R143=kengetallen!$W$57,"Voldoende",IF(R143=kengetallen!$W$58,"Matig / voldoende",IF(R143=kengetallen!$W$59,"Matig",IF(R143=kengetallen!$W$60,"Onvoldoende",IF(R143=kengetallen!$W$61,"Onvoldoende / slecht")))))))))</f>
        <v>0</v>
      </c>
    </row>
    <row r="144" spans="1:19" x14ac:dyDescent="0.3">
      <c r="A144" s="34">
        <f>Invulblad!B146</f>
        <v>142</v>
      </c>
      <c r="B144" s="28">
        <f>Invulblad!C146</f>
        <v>0</v>
      </c>
      <c r="C144" s="4">
        <f>Invulblad!D146</f>
        <v>0</v>
      </c>
      <c r="D144" s="4">
        <f>Invulblad!E146</f>
        <v>0</v>
      </c>
      <c r="E144" s="4">
        <f>Invulblad!F146</f>
        <v>0</v>
      </c>
      <c r="F144" s="4">
        <f>Invulblad!G146</f>
        <v>0</v>
      </c>
      <c r="G144" s="4">
        <f>Invulblad!H146</f>
        <v>0</v>
      </c>
      <c r="H144" s="48">
        <f>Invulblad!I146</f>
        <v>0</v>
      </c>
      <c r="I144" s="109">
        <f>Invulblad!O146</f>
        <v>0</v>
      </c>
      <c r="J144" s="31">
        <f>Invulblad!J146</f>
        <v>0</v>
      </c>
      <c r="K144" s="32" t="b">
        <f>IF(J144=kengetallen!$V$13,"1",IF(J144=kengetallen!$V$14,"2",IF(J144=kengetallen!$V$15,"3")))</f>
        <v>0</v>
      </c>
      <c r="L144" s="32">
        <v>0.7</v>
      </c>
      <c r="M144" s="25">
        <f t="shared" si="6"/>
        <v>0</v>
      </c>
      <c r="N144" s="39">
        <f>Invulblad!K146</f>
        <v>0</v>
      </c>
      <c r="O144" s="29" t="b">
        <f>IF(N144=kengetallen!$V$19,"1",IF(N144=kengetallen!$V$20,"2",IF(N144=kengetallen!$V$21,"3")))</f>
        <v>0</v>
      </c>
      <c r="P144" s="32">
        <v>0.3</v>
      </c>
      <c r="Q144" s="4">
        <f t="shared" si="7"/>
        <v>0</v>
      </c>
      <c r="R144" s="31">
        <f t="shared" si="8"/>
        <v>0</v>
      </c>
      <c r="S144" s="118" t="b">
        <f>IF(R144=kengetallen!$W$53,"Optimaal / zeer goed",IF(R144=kengetallen!$W$54,"Optimaal / goed",IF(R144=kengetallen!$W$55,"Voldoende / goed",IF(R144=kengetallen!$W$56,"Voldoende / redelijk",IF(R144=kengetallen!$W$57,"Voldoende",IF(R144=kengetallen!$W$58,"Matig / voldoende",IF(R144=kengetallen!$W$59,"Matig",IF(R144=kengetallen!$W$60,"Onvoldoende",IF(R144=kengetallen!$W$61,"Onvoldoende / slecht")))))))))</f>
        <v>0</v>
      </c>
    </row>
    <row r="145" spans="1:19" x14ac:dyDescent="0.3">
      <c r="A145" s="34">
        <f>Invulblad!B147</f>
        <v>143</v>
      </c>
      <c r="B145" s="28">
        <f>Invulblad!C147</f>
        <v>0</v>
      </c>
      <c r="C145" s="4">
        <f>Invulblad!D147</f>
        <v>0</v>
      </c>
      <c r="D145" s="4">
        <f>Invulblad!E147</f>
        <v>0</v>
      </c>
      <c r="E145" s="4">
        <f>Invulblad!F147</f>
        <v>0</v>
      </c>
      <c r="F145" s="4">
        <f>Invulblad!G147</f>
        <v>0</v>
      </c>
      <c r="G145" s="4">
        <f>Invulblad!H147</f>
        <v>0</v>
      </c>
      <c r="H145" s="48">
        <f>Invulblad!I147</f>
        <v>0</v>
      </c>
      <c r="I145" s="109">
        <f>Invulblad!O147</f>
        <v>0</v>
      </c>
      <c r="J145" s="31">
        <f>Invulblad!J147</f>
        <v>0</v>
      </c>
      <c r="K145" s="32" t="b">
        <f>IF(J145=kengetallen!$V$13,"1",IF(J145=kengetallen!$V$14,"2",IF(J145=kengetallen!$V$15,"3")))</f>
        <v>0</v>
      </c>
      <c r="L145" s="32">
        <v>0.7</v>
      </c>
      <c r="M145" s="25">
        <f t="shared" si="6"/>
        <v>0</v>
      </c>
      <c r="N145" s="39">
        <f>Invulblad!K147</f>
        <v>0</v>
      </c>
      <c r="O145" s="29" t="b">
        <f>IF(N145=kengetallen!$V$19,"1",IF(N145=kengetallen!$V$20,"2",IF(N145=kengetallen!$V$21,"3")))</f>
        <v>0</v>
      </c>
      <c r="P145" s="32">
        <v>0.3</v>
      </c>
      <c r="Q145" s="4">
        <f t="shared" si="7"/>
        <v>0</v>
      </c>
      <c r="R145" s="31">
        <f t="shared" si="8"/>
        <v>0</v>
      </c>
      <c r="S145" s="118" t="b">
        <f>IF(R145=kengetallen!$W$53,"Optimaal / zeer goed",IF(R145=kengetallen!$W$54,"Optimaal / goed",IF(R145=kengetallen!$W$55,"Voldoende / goed",IF(R145=kengetallen!$W$56,"Voldoende / redelijk",IF(R145=kengetallen!$W$57,"Voldoende",IF(R145=kengetallen!$W$58,"Matig / voldoende",IF(R145=kengetallen!$W$59,"Matig",IF(R145=kengetallen!$W$60,"Onvoldoende",IF(R145=kengetallen!$W$61,"Onvoldoende / slecht")))))))))</f>
        <v>0</v>
      </c>
    </row>
    <row r="146" spans="1:19" x14ac:dyDescent="0.3">
      <c r="A146" s="34">
        <f>Invulblad!B148</f>
        <v>144</v>
      </c>
      <c r="B146" s="28">
        <f>Invulblad!C148</f>
        <v>0</v>
      </c>
      <c r="C146" s="4">
        <f>Invulblad!D148</f>
        <v>0</v>
      </c>
      <c r="D146" s="4">
        <f>Invulblad!E148</f>
        <v>0</v>
      </c>
      <c r="E146" s="4">
        <f>Invulblad!F148</f>
        <v>0</v>
      </c>
      <c r="F146" s="4">
        <f>Invulblad!G148</f>
        <v>0</v>
      </c>
      <c r="G146" s="4">
        <f>Invulblad!H148</f>
        <v>0</v>
      </c>
      <c r="H146" s="48">
        <f>Invulblad!I148</f>
        <v>0</v>
      </c>
      <c r="I146" s="109">
        <f>Invulblad!O148</f>
        <v>0</v>
      </c>
      <c r="J146" s="31">
        <f>Invulblad!J148</f>
        <v>0</v>
      </c>
      <c r="K146" s="32" t="b">
        <f>IF(J146=kengetallen!$V$13,"1",IF(J146=kengetallen!$V$14,"2",IF(J146=kengetallen!$V$15,"3")))</f>
        <v>0</v>
      </c>
      <c r="L146" s="32">
        <v>0.7</v>
      </c>
      <c r="M146" s="25">
        <f t="shared" si="6"/>
        <v>0</v>
      </c>
      <c r="N146" s="39">
        <f>Invulblad!K148</f>
        <v>0</v>
      </c>
      <c r="O146" s="29" t="b">
        <f>IF(N146=kengetallen!$V$19,"1",IF(N146=kengetallen!$V$20,"2",IF(N146=kengetallen!$V$21,"3")))</f>
        <v>0</v>
      </c>
      <c r="P146" s="32">
        <v>0.3</v>
      </c>
      <c r="Q146" s="4">
        <f t="shared" si="7"/>
        <v>0</v>
      </c>
      <c r="R146" s="31">
        <f t="shared" si="8"/>
        <v>0</v>
      </c>
      <c r="S146" s="118" t="b">
        <f>IF(R146=kengetallen!$W$53,"Optimaal / zeer goed",IF(R146=kengetallen!$W$54,"Optimaal / goed",IF(R146=kengetallen!$W$55,"Voldoende / goed",IF(R146=kengetallen!$W$56,"Voldoende / redelijk",IF(R146=kengetallen!$W$57,"Voldoende",IF(R146=kengetallen!$W$58,"Matig / voldoende",IF(R146=kengetallen!$W$59,"Matig",IF(R146=kengetallen!$W$60,"Onvoldoende",IF(R146=kengetallen!$W$61,"Onvoldoende / slecht")))))))))</f>
        <v>0</v>
      </c>
    </row>
    <row r="147" spans="1:19" x14ac:dyDescent="0.3">
      <c r="A147" s="34">
        <f>Invulblad!B149</f>
        <v>145</v>
      </c>
      <c r="B147" s="28">
        <f>Invulblad!C149</f>
        <v>0</v>
      </c>
      <c r="C147" s="4">
        <f>Invulblad!D149</f>
        <v>0</v>
      </c>
      <c r="D147" s="4">
        <f>Invulblad!E149</f>
        <v>0</v>
      </c>
      <c r="E147" s="4">
        <f>Invulblad!F149</f>
        <v>0</v>
      </c>
      <c r="F147" s="4">
        <f>Invulblad!G149</f>
        <v>0</v>
      </c>
      <c r="G147" s="4">
        <f>Invulblad!H149</f>
        <v>0</v>
      </c>
      <c r="H147" s="48">
        <f>Invulblad!I149</f>
        <v>0</v>
      </c>
      <c r="I147" s="109">
        <f>Invulblad!O149</f>
        <v>0</v>
      </c>
      <c r="J147" s="31">
        <f>Invulblad!J149</f>
        <v>0</v>
      </c>
      <c r="K147" s="32" t="b">
        <f>IF(J147=kengetallen!$V$13,"1",IF(J147=kengetallen!$V$14,"2",IF(J147=kengetallen!$V$15,"3")))</f>
        <v>0</v>
      </c>
      <c r="L147" s="32">
        <v>0.7</v>
      </c>
      <c r="M147" s="25">
        <f t="shared" si="6"/>
        <v>0</v>
      </c>
      <c r="N147" s="39">
        <f>Invulblad!K149</f>
        <v>0</v>
      </c>
      <c r="O147" s="29" t="b">
        <f>IF(N147=kengetallen!$V$19,"1",IF(N147=kengetallen!$V$20,"2",IF(N147=kengetallen!$V$21,"3")))</f>
        <v>0</v>
      </c>
      <c r="P147" s="32">
        <v>0.3</v>
      </c>
      <c r="Q147" s="4">
        <f t="shared" si="7"/>
        <v>0</v>
      </c>
      <c r="R147" s="31">
        <f t="shared" si="8"/>
        <v>0</v>
      </c>
      <c r="S147" s="118" t="b">
        <f>IF(R147=kengetallen!$W$53,"Optimaal / zeer goed",IF(R147=kengetallen!$W$54,"Optimaal / goed",IF(R147=kengetallen!$W$55,"Voldoende / goed",IF(R147=kengetallen!$W$56,"Voldoende / redelijk",IF(R147=kengetallen!$W$57,"Voldoende",IF(R147=kengetallen!$W$58,"Matig / voldoende",IF(R147=kengetallen!$W$59,"Matig",IF(R147=kengetallen!$W$60,"Onvoldoende",IF(R147=kengetallen!$W$61,"Onvoldoende / slecht")))))))))</f>
        <v>0</v>
      </c>
    </row>
    <row r="148" spans="1:19" x14ac:dyDescent="0.3">
      <c r="A148" s="34">
        <f>Invulblad!B150</f>
        <v>146</v>
      </c>
      <c r="B148" s="28">
        <f>Invulblad!C150</f>
        <v>0</v>
      </c>
      <c r="C148" s="4">
        <f>Invulblad!D150</f>
        <v>0</v>
      </c>
      <c r="D148" s="4">
        <f>Invulblad!E150</f>
        <v>0</v>
      </c>
      <c r="E148" s="4">
        <f>Invulblad!F150</f>
        <v>0</v>
      </c>
      <c r="F148" s="4">
        <f>Invulblad!G150</f>
        <v>0</v>
      </c>
      <c r="G148" s="4">
        <f>Invulblad!H150</f>
        <v>0</v>
      </c>
      <c r="H148" s="48">
        <f>Invulblad!I150</f>
        <v>0</v>
      </c>
      <c r="I148" s="109">
        <f>Invulblad!O150</f>
        <v>0</v>
      </c>
      <c r="J148" s="31">
        <f>Invulblad!J150</f>
        <v>0</v>
      </c>
      <c r="K148" s="32" t="b">
        <f>IF(J148=kengetallen!$V$13,"1",IF(J148=kengetallen!$V$14,"2",IF(J148=kengetallen!$V$15,"3")))</f>
        <v>0</v>
      </c>
      <c r="L148" s="32">
        <v>0.7</v>
      </c>
      <c r="M148" s="25">
        <f t="shared" si="6"/>
        <v>0</v>
      </c>
      <c r="N148" s="39">
        <f>Invulblad!K150</f>
        <v>0</v>
      </c>
      <c r="O148" s="29" t="b">
        <f>IF(N148=kengetallen!$V$19,"1",IF(N148=kengetallen!$V$20,"2",IF(N148=kengetallen!$V$21,"3")))</f>
        <v>0</v>
      </c>
      <c r="P148" s="32">
        <v>0.3</v>
      </c>
      <c r="Q148" s="4">
        <f t="shared" si="7"/>
        <v>0</v>
      </c>
      <c r="R148" s="31">
        <f t="shared" si="8"/>
        <v>0</v>
      </c>
      <c r="S148" s="118" t="b">
        <f>IF(R148=kengetallen!$W$53,"Optimaal / zeer goed",IF(R148=kengetallen!$W$54,"Optimaal / goed",IF(R148=kengetallen!$W$55,"Voldoende / goed",IF(R148=kengetallen!$W$56,"Voldoende / redelijk",IF(R148=kengetallen!$W$57,"Voldoende",IF(R148=kengetallen!$W$58,"Matig / voldoende",IF(R148=kengetallen!$W$59,"Matig",IF(R148=kengetallen!$W$60,"Onvoldoende",IF(R148=kengetallen!$W$61,"Onvoldoende / slecht")))))))))</f>
        <v>0</v>
      </c>
    </row>
    <row r="149" spans="1:19" x14ac:dyDescent="0.3">
      <c r="A149" s="34">
        <f>Invulblad!B151</f>
        <v>147</v>
      </c>
      <c r="B149" s="28">
        <f>Invulblad!C151</f>
        <v>0</v>
      </c>
      <c r="C149" s="4">
        <f>Invulblad!D151</f>
        <v>0</v>
      </c>
      <c r="D149" s="4">
        <f>Invulblad!E151</f>
        <v>0</v>
      </c>
      <c r="E149" s="4">
        <f>Invulblad!F151</f>
        <v>0</v>
      </c>
      <c r="F149" s="4">
        <f>Invulblad!G151</f>
        <v>0</v>
      </c>
      <c r="G149" s="4">
        <f>Invulblad!H151</f>
        <v>0</v>
      </c>
      <c r="H149" s="48">
        <f>Invulblad!I151</f>
        <v>0</v>
      </c>
      <c r="I149" s="109">
        <f>Invulblad!O151</f>
        <v>0</v>
      </c>
      <c r="J149" s="31">
        <f>Invulblad!J151</f>
        <v>0</v>
      </c>
      <c r="K149" s="32" t="b">
        <f>IF(J149=kengetallen!$V$13,"1",IF(J149=kengetallen!$V$14,"2",IF(J149=kengetallen!$V$15,"3")))</f>
        <v>0</v>
      </c>
      <c r="L149" s="32">
        <v>0.7</v>
      </c>
      <c r="M149" s="25">
        <f t="shared" si="6"/>
        <v>0</v>
      </c>
      <c r="N149" s="39">
        <f>Invulblad!K151</f>
        <v>0</v>
      </c>
      <c r="O149" s="29" t="b">
        <f>IF(N149=kengetallen!$V$19,"1",IF(N149=kengetallen!$V$20,"2",IF(N149=kengetallen!$V$21,"3")))</f>
        <v>0</v>
      </c>
      <c r="P149" s="32">
        <v>0.3</v>
      </c>
      <c r="Q149" s="4">
        <f t="shared" si="7"/>
        <v>0</v>
      </c>
      <c r="R149" s="31">
        <f t="shared" si="8"/>
        <v>0</v>
      </c>
      <c r="S149" s="118" t="b">
        <f>IF(R149=kengetallen!$W$53,"Optimaal / zeer goed",IF(R149=kengetallen!$W$54,"Optimaal / goed",IF(R149=kengetallen!$W$55,"Voldoende / goed",IF(R149=kengetallen!$W$56,"Voldoende / redelijk",IF(R149=kengetallen!$W$57,"Voldoende",IF(R149=kengetallen!$W$58,"Matig / voldoende",IF(R149=kengetallen!$W$59,"Matig",IF(R149=kengetallen!$W$60,"Onvoldoende",IF(R149=kengetallen!$W$61,"Onvoldoende / slecht")))))))))</f>
        <v>0</v>
      </c>
    </row>
    <row r="150" spans="1:19" x14ac:dyDescent="0.3">
      <c r="A150" s="34">
        <f>Invulblad!B152</f>
        <v>148</v>
      </c>
      <c r="B150" s="28">
        <f>Invulblad!C152</f>
        <v>0</v>
      </c>
      <c r="C150" s="4">
        <f>Invulblad!D152</f>
        <v>0</v>
      </c>
      <c r="D150" s="4">
        <f>Invulblad!E152</f>
        <v>0</v>
      </c>
      <c r="E150" s="4">
        <f>Invulblad!F152</f>
        <v>0</v>
      </c>
      <c r="F150" s="4">
        <f>Invulblad!G152</f>
        <v>0</v>
      </c>
      <c r="G150" s="4">
        <f>Invulblad!H152</f>
        <v>0</v>
      </c>
      <c r="H150" s="48">
        <f>Invulblad!I152</f>
        <v>0</v>
      </c>
      <c r="I150" s="109">
        <f>Invulblad!O152</f>
        <v>0</v>
      </c>
      <c r="J150" s="31">
        <f>Invulblad!J152</f>
        <v>0</v>
      </c>
      <c r="K150" s="32" t="b">
        <f>IF(J150=kengetallen!$V$13,"1",IF(J150=kengetallen!$V$14,"2",IF(J150=kengetallen!$V$15,"3")))</f>
        <v>0</v>
      </c>
      <c r="L150" s="32">
        <v>0.7</v>
      </c>
      <c r="M150" s="25">
        <f t="shared" si="6"/>
        <v>0</v>
      </c>
      <c r="N150" s="39">
        <f>Invulblad!K152</f>
        <v>0</v>
      </c>
      <c r="O150" s="29" t="b">
        <f>IF(N150=kengetallen!$V$19,"1",IF(N150=kengetallen!$V$20,"2",IF(N150=kengetallen!$V$21,"3")))</f>
        <v>0</v>
      </c>
      <c r="P150" s="32">
        <v>0.3</v>
      </c>
      <c r="Q150" s="4">
        <f t="shared" si="7"/>
        <v>0</v>
      </c>
      <c r="R150" s="31">
        <f t="shared" si="8"/>
        <v>0</v>
      </c>
      <c r="S150" s="118" t="b">
        <f>IF(R150=kengetallen!$W$53,"Optimaal / zeer goed",IF(R150=kengetallen!$W$54,"Optimaal / goed",IF(R150=kengetallen!$W$55,"Voldoende / goed",IF(R150=kengetallen!$W$56,"Voldoende / redelijk",IF(R150=kengetallen!$W$57,"Voldoende",IF(R150=kengetallen!$W$58,"Matig / voldoende",IF(R150=kengetallen!$W$59,"Matig",IF(R150=kengetallen!$W$60,"Onvoldoende",IF(R150=kengetallen!$W$61,"Onvoldoende / slecht")))))))))</f>
        <v>0</v>
      </c>
    </row>
    <row r="151" spans="1:19" x14ac:dyDescent="0.3">
      <c r="A151" s="34">
        <f>Invulblad!B153</f>
        <v>149</v>
      </c>
      <c r="B151" s="28">
        <f>Invulblad!C153</f>
        <v>0</v>
      </c>
      <c r="C151" s="4">
        <f>Invulblad!D153</f>
        <v>0</v>
      </c>
      <c r="D151" s="4">
        <f>Invulblad!E153</f>
        <v>0</v>
      </c>
      <c r="E151" s="4">
        <f>Invulblad!F153</f>
        <v>0</v>
      </c>
      <c r="F151" s="4">
        <f>Invulblad!G153</f>
        <v>0</v>
      </c>
      <c r="G151" s="4">
        <f>Invulblad!H153</f>
        <v>0</v>
      </c>
      <c r="H151" s="48">
        <f>Invulblad!I153</f>
        <v>0</v>
      </c>
      <c r="I151" s="109">
        <f>Invulblad!O153</f>
        <v>0</v>
      </c>
      <c r="J151" s="31">
        <f>Invulblad!J153</f>
        <v>0</v>
      </c>
      <c r="K151" s="32" t="b">
        <f>IF(J151=kengetallen!$V$13,"1",IF(J151=kengetallen!$V$14,"2",IF(J151=kengetallen!$V$15,"3")))</f>
        <v>0</v>
      </c>
      <c r="L151" s="32">
        <v>0.7</v>
      </c>
      <c r="M151" s="25">
        <f t="shared" si="6"/>
        <v>0</v>
      </c>
      <c r="N151" s="39">
        <f>Invulblad!K153</f>
        <v>0</v>
      </c>
      <c r="O151" s="29" t="b">
        <f>IF(N151=kengetallen!$V$19,"1",IF(N151=kengetallen!$V$20,"2",IF(N151=kengetallen!$V$21,"3")))</f>
        <v>0</v>
      </c>
      <c r="P151" s="32">
        <v>0.3</v>
      </c>
      <c r="Q151" s="4">
        <f t="shared" si="7"/>
        <v>0</v>
      </c>
      <c r="R151" s="31">
        <f t="shared" si="8"/>
        <v>0</v>
      </c>
      <c r="S151" s="118" t="b">
        <f>IF(R151=kengetallen!$W$53,"Optimaal / zeer goed",IF(R151=kengetallen!$W$54,"Optimaal / goed",IF(R151=kengetallen!$W$55,"Voldoende / goed",IF(R151=kengetallen!$W$56,"Voldoende / redelijk",IF(R151=kengetallen!$W$57,"Voldoende",IF(R151=kengetallen!$W$58,"Matig / voldoende",IF(R151=kengetallen!$W$59,"Matig",IF(R151=kengetallen!$W$60,"Onvoldoende",IF(R151=kengetallen!$W$61,"Onvoldoende / slecht")))))))))</f>
        <v>0</v>
      </c>
    </row>
    <row r="152" spans="1:19" x14ac:dyDescent="0.3">
      <c r="A152" s="34">
        <f>Invulblad!B154</f>
        <v>150</v>
      </c>
      <c r="B152" s="28">
        <f>Invulblad!C154</f>
        <v>0</v>
      </c>
      <c r="C152" s="4">
        <f>Invulblad!D154</f>
        <v>0</v>
      </c>
      <c r="D152" s="4">
        <f>Invulblad!E154</f>
        <v>0</v>
      </c>
      <c r="E152" s="4">
        <f>Invulblad!F154</f>
        <v>0</v>
      </c>
      <c r="F152" s="4">
        <f>Invulblad!G154</f>
        <v>0</v>
      </c>
      <c r="G152" s="4">
        <f>Invulblad!H154</f>
        <v>0</v>
      </c>
      <c r="H152" s="48">
        <f>Invulblad!I154</f>
        <v>0</v>
      </c>
      <c r="I152" s="109">
        <f>Invulblad!O154</f>
        <v>0</v>
      </c>
      <c r="J152" s="31">
        <f>Invulblad!J154</f>
        <v>0</v>
      </c>
      <c r="K152" s="32" t="b">
        <f>IF(J152=kengetallen!$V$13,"1",IF(J152=kengetallen!$V$14,"2",IF(J152=kengetallen!$V$15,"3")))</f>
        <v>0</v>
      </c>
      <c r="L152" s="32">
        <v>0.7</v>
      </c>
      <c r="M152" s="25">
        <f t="shared" si="6"/>
        <v>0</v>
      </c>
      <c r="N152" s="39">
        <f>Invulblad!K154</f>
        <v>0</v>
      </c>
      <c r="O152" s="29" t="b">
        <f>IF(N152=kengetallen!$V$19,"1",IF(N152=kengetallen!$V$20,"2",IF(N152=kengetallen!$V$21,"3")))</f>
        <v>0</v>
      </c>
      <c r="P152" s="32">
        <v>0.3</v>
      </c>
      <c r="Q152" s="4">
        <f t="shared" si="7"/>
        <v>0</v>
      </c>
      <c r="R152" s="31">
        <f t="shared" si="8"/>
        <v>0</v>
      </c>
      <c r="S152" s="118" t="b">
        <f>IF(R152=kengetallen!$W$53,"Optimaal / zeer goed",IF(R152=kengetallen!$W$54,"Optimaal / goed",IF(R152=kengetallen!$W$55,"Voldoende / goed",IF(R152=kengetallen!$W$56,"Voldoende / redelijk",IF(R152=kengetallen!$W$57,"Voldoende",IF(R152=kengetallen!$W$58,"Matig / voldoende",IF(R152=kengetallen!$W$59,"Matig",IF(R152=kengetallen!$W$60,"Onvoldoende",IF(R152=kengetallen!$W$61,"Onvoldoende / slecht")))))))))</f>
        <v>0</v>
      </c>
    </row>
    <row r="153" spans="1:19" x14ac:dyDescent="0.3">
      <c r="A153" s="34">
        <f>Invulblad!B155</f>
        <v>151</v>
      </c>
      <c r="B153" s="28">
        <f>Invulblad!C155</f>
        <v>0</v>
      </c>
      <c r="C153" s="4">
        <f>Invulblad!D155</f>
        <v>0</v>
      </c>
      <c r="D153" s="4">
        <f>Invulblad!E155</f>
        <v>0</v>
      </c>
      <c r="E153" s="4">
        <f>Invulblad!F155</f>
        <v>0</v>
      </c>
      <c r="F153" s="4">
        <f>Invulblad!G155</f>
        <v>0</v>
      </c>
      <c r="G153" s="4">
        <f>Invulblad!H155</f>
        <v>0</v>
      </c>
      <c r="H153" s="48">
        <f>Invulblad!I155</f>
        <v>0</v>
      </c>
      <c r="I153" s="109">
        <f>Invulblad!O155</f>
        <v>0</v>
      </c>
      <c r="J153" s="31">
        <f>Invulblad!J155</f>
        <v>0</v>
      </c>
      <c r="K153" s="32" t="b">
        <f>IF(J153=kengetallen!$V$13,"1",IF(J153=kengetallen!$V$14,"2",IF(J153=kengetallen!$V$15,"3")))</f>
        <v>0</v>
      </c>
      <c r="L153" s="32">
        <v>0.7</v>
      </c>
      <c r="M153" s="25">
        <f t="shared" si="6"/>
        <v>0</v>
      </c>
      <c r="N153" s="39">
        <f>Invulblad!K155</f>
        <v>0</v>
      </c>
      <c r="O153" s="29" t="b">
        <f>IF(N153=kengetallen!$V$19,"1",IF(N153=kengetallen!$V$20,"2",IF(N153=kengetallen!$V$21,"3")))</f>
        <v>0</v>
      </c>
      <c r="P153" s="32">
        <v>0.3</v>
      </c>
      <c r="Q153" s="4">
        <f t="shared" si="7"/>
        <v>0</v>
      </c>
      <c r="R153" s="31">
        <f t="shared" si="8"/>
        <v>0</v>
      </c>
      <c r="S153" s="118" t="b">
        <f>IF(R153=kengetallen!$W$53,"Optimaal / zeer goed",IF(R153=kengetallen!$W$54,"Optimaal / goed",IF(R153=kengetallen!$W$55,"Voldoende / goed",IF(R153=kengetallen!$W$56,"Voldoende / redelijk",IF(R153=kengetallen!$W$57,"Voldoende",IF(R153=kengetallen!$W$58,"Matig / voldoende",IF(R153=kengetallen!$W$59,"Matig",IF(R153=kengetallen!$W$60,"Onvoldoende",IF(R153=kengetallen!$W$61,"Onvoldoende / slecht")))))))))</f>
        <v>0</v>
      </c>
    </row>
    <row r="154" spans="1:19" x14ac:dyDescent="0.3">
      <c r="A154" s="34">
        <f>Invulblad!B156</f>
        <v>152</v>
      </c>
      <c r="B154" s="28">
        <f>Invulblad!C156</f>
        <v>0</v>
      </c>
      <c r="C154" s="4">
        <f>Invulblad!D156</f>
        <v>0</v>
      </c>
      <c r="D154" s="4">
        <f>Invulblad!E156</f>
        <v>0</v>
      </c>
      <c r="E154" s="4">
        <f>Invulblad!F156</f>
        <v>0</v>
      </c>
      <c r="F154" s="4">
        <f>Invulblad!G156</f>
        <v>0</v>
      </c>
      <c r="G154" s="4">
        <f>Invulblad!H156</f>
        <v>0</v>
      </c>
      <c r="H154" s="48">
        <f>Invulblad!I156</f>
        <v>0</v>
      </c>
      <c r="I154" s="109">
        <f>Invulblad!O156</f>
        <v>0</v>
      </c>
      <c r="J154" s="31">
        <f>Invulblad!J156</f>
        <v>0</v>
      </c>
      <c r="K154" s="32" t="b">
        <f>IF(J154=kengetallen!$V$13,"1",IF(J154=kengetallen!$V$14,"2",IF(J154=kengetallen!$V$15,"3")))</f>
        <v>0</v>
      </c>
      <c r="L154" s="32">
        <v>0.7</v>
      </c>
      <c r="M154" s="25">
        <f t="shared" si="6"/>
        <v>0</v>
      </c>
      <c r="N154" s="39">
        <f>Invulblad!K156</f>
        <v>0</v>
      </c>
      <c r="O154" s="29" t="b">
        <f>IF(N154=kengetallen!$V$19,"1",IF(N154=kengetallen!$V$20,"2",IF(N154=kengetallen!$V$21,"3")))</f>
        <v>0</v>
      </c>
      <c r="P154" s="32">
        <v>0.3</v>
      </c>
      <c r="Q154" s="4">
        <f t="shared" si="7"/>
        <v>0</v>
      </c>
      <c r="R154" s="31">
        <f t="shared" si="8"/>
        <v>0</v>
      </c>
      <c r="S154" s="118" t="b">
        <f>IF(R154=kengetallen!$W$53,"Optimaal / zeer goed",IF(R154=kengetallen!$W$54,"Optimaal / goed",IF(R154=kengetallen!$W$55,"Voldoende / goed",IF(R154=kengetallen!$W$56,"Voldoende / redelijk",IF(R154=kengetallen!$W$57,"Voldoende",IF(R154=kengetallen!$W$58,"Matig / voldoende",IF(R154=kengetallen!$W$59,"Matig",IF(R154=kengetallen!$W$60,"Onvoldoende",IF(R154=kengetallen!$W$61,"Onvoldoende / slecht")))))))))</f>
        <v>0</v>
      </c>
    </row>
    <row r="155" spans="1:19" x14ac:dyDescent="0.3">
      <c r="A155" s="34">
        <f>Invulblad!B157</f>
        <v>153</v>
      </c>
      <c r="B155" s="28">
        <f>Invulblad!C157</f>
        <v>0</v>
      </c>
      <c r="C155" s="4">
        <f>Invulblad!D157</f>
        <v>0</v>
      </c>
      <c r="D155" s="4">
        <f>Invulblad!E157</f>
        <v>0</v>
      </c>
      <c r="E155" s="4">
        <f>Invulblad!F157</f>
        <v>0</v>
      </c>
      <c r="F155" s="4">
        <f>Invulblad!G157</f>
        <v>0</v>
      </c>
      <c r="G155" s="4">
        <f>Invulblad!H157</f>
        <v>0</v>
      </c>
      <c r="H155" s="48">
        <f>Invulblad!I157</f>
        <v>0</v>
      </c>
      <c r="I155" s="109">
        <f>Invulblad!O157</f>
        <v>0</v>
      </c>
      <c r="J155" s="31">
        <f>Invulblad!J157</f>
        <v>0</v>
      </c>
      <c r="K155" s="32" t="b">
        <f>IF(J155=kengetallen!$V$13,"1",IF(J155=kengetallen!$V$14,"2",IF(J155=kengetallen!$V$15,"3")))</f>
        <v>0</v>
      </c>
      <c r="L155" s="32">
        <v>0.7</v>
      </c>
      <c r="M155" s="25">
        <f t="shared" si="6"/>
        <v>0</v>
      </c>
      <c r="N155" s="39">
        <f>Invulblad!K157</f>
        <v>0</v>
      </c>
      <c r="O155" s="29" t="b">
        <f>IF(N155=kengetallen!$V$19,"1",IF(N155=kengetallen!$V$20,"2",IF(N155=kengetallen!$V$21,"3")))</f>
        <v>0</v>
      </c>
      <c r="P155" s="32">
        <v>0.3</v>
      </c>
      <c r="Q155" s="4">
        <f t="shared" si="7"/>
        <v>0</v>
      </c>
      <c r="R155" s="31">
        <f t="shared" si="8"/>
        <v>0</v>
      </c>
      <c r="S155" s="118" t="b">
        <f>IF(R155=kengetallen!$W$53,"Optimaal / zeer goed",IF(R155=kengetallen!$W$54,"Optimaal / goed",IF(R155=kengetallen!$W$55,"Voldoende / goed",IF(R155=kengetallen!$W$56,"Voldoende / redelijk",IF(R155=kengetallen!$W$57,"Voldoende",IF(R155=kengetallen!$W$58,"Matig / voldoende",IF(R155=kengetallen!$W$59,"Matig",IF(R155=kengetallen!$W$60,"Onvoldoende",IF(R155=kengetallen!$W$61,"Onvoldoende / slecht")))))))))</f>
        <v>0</v>
      </c>
    </row>
    <row r="156" spans="1:19" x14ac:dyDescent="0.3">
      <c r="A156" s="34">
        <f>Invulblad!B158</f>
        <v>154</v>
      </c>
      <c r="B156" s="28">
        <f>Invulblad!C158</f>
        <v>0</v>
      </c>
      <c r="C156" s="4">
        <f>Invulblad!D158</f>
        <v>0</v>
      </c>
      <c r="D156" s="4">
        <f>Invulblad!E158</f>
        <v>0</v>
      </c>
      <c r="E156" s="4">
        <f>Invulblad!F158</f>
        <v>0</v>
      </c>
      <c r="F156" s="4">
        <f>Invulblad!G158</f>
        <v>0</v>
      </c>
      <c r="G156" s="4">
        <f>Invulblad!H158</f>
        <v>0</v>
      </c>
      <c r="H156" s="48">
        <f>Invulblad!I158</f>
        <v>0</v>
      </c>
      <c r="I156" s="109">
        <f>Invulblad!O158</f>
        <v>0</v>
      </c>
      <c r="J156" s="31">
        <f>Invulblad!J158</f>
        <v>0</v>
      </c>
      <c r="K156" s="32" t="b">
        <f>IF(J156=kengetallen!$V$13,"1",IF(J156=kengetallen!$V$14,"2",IF(J156=kengetallen!$V$15,"3")))</f>
        <v>0</v>
      </c>
      <c r="L156" s="32">
        <v>0.7</v>
      </c>
      <c r="M156" s="25">
        <f t="shared" si="6"/>
        <v>0</v>
      </c>
      <c r="N156" s="39">
        <f>Invulblad!K158</f>
        <v>0</v>
      </c>
      <c r="O156" s="29" t="b">
        <f>IF(N156=kengetallen!$V$19,"1",IF(N156=kengetallen!$V$20,"2",IF(N156=kengetallen!$V$21,"3")))</f>
        <v>0</v>
      </c>
      <c r="P156" s="32">
        <v>0.3</v>
      </c>
      <c r="Q156" s="4">
        <f t="shared" si="7"/>
        <v>0</v>
      </c>
      <c r="R156" s="31">
        <f t="shared" si="8"/>
        <v>0</v>
      </c>
      <c r="S156" s="118" t="b">
        <f>IF(R156=kengetallen!$W$53,"Optimaal / zeer goed",IF(R156=kengetallen!$W$54,"Optimaal / goed",IF(R156=kengetallen!$W$55,"Voldoende / goed",IF(R156=kengetallen!$W$56,"Voldoende / redelijk",IF(R156=kengetallen!$W$57,"Voldoende",IF(R156=kengetallen!$W$58,"Matig / voldoende",IF(R156=kengetallen!$W$59,"Matig",IF(R156=kengetallen!$W$60,"Onvoldoende",IF(R156=kengetallen!$W$61,"Onvoldoende / slecht")))))))))</f>
        <v>0</v>
      </c>
    </row>
    <row r="157" spans="1:19" x14ac:dyDescent="0.3">
      <c r="A157" s="34">
        <f>Invulblad!B159</f>
        <v>155</v>
      </c>
      <c r="B157" s="28">
        <f>Invulblad!C159</f>
        <v>0</v>
      </c>
      <c r="C157" s="4">
        <f>Invulblad!D159</f>
        <v>0</v>
      </c>
      <c r="D157" s="4">
        <f>Invulblad!E159</f>
        <v>0</v>
      </c>
      <c r="E157" s="4">
        <f>Invulblad!F159</f>
        <v>0</v>
      </c>
      <c r="F157" s="4">
        <f>Invulblad!G159</f>
        <v>0</v>
      </c>
      <c r="G157" s="4">
        <f>Invulblad!H159</f>
        <v>0</v>
      </c>
      <c r="H157" s="48">
        <f>Invulblad!I159</f>
        <v>0</v>
      </c>
      <c r="I157" s="109">
        <f>Invulblad!O159</f>
        <v>0</v>
      </c>
      <c r="J157" s="31">
        <f>Invulblad!J159</f>
        <v>0</v>
      </c>
      <c r="K157" s="32" t="b">
        <f>IF(J157=kengetallen!$V$13,"1",IF(J157=kengetallen!$V$14,"2",IF(J157=kengetallen!$V$15,"3")))</f>
        <v>0</v>
      </c>
      <c r="L157" s="32">
        <v>0.7</v>
      </c>
      <c r="M157" s="25">
        <f t="shared" si="6"/>
        <v>0</v>
      </c>
      <c r="N157" s="39">
        <f>Invulblad!K159</f>
        <v>0</v>
      </c>
      <c r="O157" s="29" t="b">
        <f>IF(N157=kengetallen!$V$19,"1",IF(N157=kengetallen!$V$20,"2",IF(N157=kengetallen!$V$21,"3")))</f>
        <v>0</v>
      </c>
      <c r="P157" s="32">
        <v>0.3</v>
      </c>
      <c r="Q157" s="4">
        <f t="shared" si="7"/>
        <v>0</v>
      </c>
      <c r="R157" s="31">
        <f t="shared" si="8"/>
        <v>0</v>
      </c>
      <c r="S157" s="118" t="b">
        <f>IF(R157=kengetallen!$W$53,"Optimaal / zeer goed",IF(R157=kengetallen!$W$54,"Optimaal / goed",IF(R157=kengetallen!$W$55,"Voldoende / goed",IF(R157=kengetallen!$W$56,"Voldoende / redelijk",IF(R157=kengetallen!$W$57,"Voldoende",IF(R157=kengetallen!$W$58,"Matig / voldoende",IF(R157=kengetallen!$W$59,"Matig",IF(R157=kengetallen!$W$60,"Onvoldoende",IF(R157=kengetallen!$W$61,"Onvoldoende / slecht")))))))))</f>
        <v>0</v>
      </c>
    </row>
    <row r="158" spans="1:19" x14ac:dyDescent="0.3">
      <c r="A158" s="34">
        <f>Invulblad!B160</f>
        <v>156</v>
      </c>
      <c r="B158" s="28">
        <f>Invulblad!C160</f>
        <v>0</v>
      </c>
      <c r="C158" s="4">
        <f>Invulblad!D160</f>
        <v>0</v>
      </c>
      <c r="D158" s="4">
        <f>Invulblad!E160</f>
        <v>0</v>
      </c>
      <c r="E158" s="4">
        <f>Invulblad!F160</f>
        <v>0</v>
      </c>
      <c r="F158" s="4">
        <f>Invulblad!G160</f>
        <v>0</v>
      </c>
      <c r="G158" s="4">
        <f>Invulblad!H160</f>
        <v>0</v>
      </c>
      <c r="H158" s="48">
        <f>Invulblad!I160</f>
        <v>0</v>
      </c>
      <c r="I158" s="109">
        <f>Invulblad!O160</f>
        <v>0</v>
      </c>
      <c r="J158" s="31">
        <f>Invulblad!J160</f>
        <v>0</v>
      </c>
      <c r="K158" s="32" t="b">
        <f>IF(J158=kengetallen!$V$13,"1",IF(J158=kengetallen!$V$14,"2",IF(J158=kengetallen!$V$15,"3")))</f>
        <v>0</v>
      </c>
      <c r="L158" s="32">
        <v>0.7</v>
      </c>
      <c r="M158" s="25">
        <f t="shared" si="6"/>
        <v>0</v>
      </c>
      <c r="N158" s="39">
        <f>Invulblad!K160</f>
        <v>0</v>
      </c>
      <c r="O158" s="29" t="b">
        <f>IF(N158=kengetallen!$V$19,"1",IF(N158=kengetallen!$V$20,"2",IF(N158=kengetallen!$V$21,"3")))</f>
        <v>0</v>
      </c>
      <c r="P158" s="32">
        <v>0.3</v>
      </c>
      <c r="Q158" s="4">
        <f t="shared" si="7"/>
        <v>0</v>
      </c>
      <c r="R158" s="31">
        <f t="shared" si="8"/>
        <v>0</v>
      </c>
      <c r="S158" s="118" t="b">
        <f>IF(R158=kengetallen!$W$53,"Optimaal / zeer goed",IF(R158=kengetallen!$W$54,"Optimaal / goed",IF(R158=kengetallen!$W$55,"Voldoende / goed",IF(R158=kengetallen!$W$56,"Voldoende / redelijk",IF(R158=kengetallen!$W$57,"Voldoende",IF(R158=kengetallen!$W$58,"Matig / voldoende",IF(R158=kengetallen!$W$59,"Matig",IF(R158=kengetallen!$W$60,"Onvoldoende",IF(R158=kengetallen!$W$61,"Onvoldoende / slecht")))))))))</f>
        <v>0</v>
      </c>
    </row>
    <row r="159" spans="1:19" x14ac:dyDescent="0.3">
      <c r="A159" s="34">
        <f>Invulblad!B161</f>
        <v>157</v>
      </c>
      <c r="B159" s="28">
        <f>Invulblad!C161</f>
        <v>0</v>
      </c>
      <c r="C159" s="4">
        <f>Invulblad!D161</f>
        <v>0</v>
      </c>
      <c r="D159" s="4">
        <f>Invulblad!E161</f>
        <v>0</v>
      </c>
      <c r="E159" s="4">
        <f>Invulblad!F161</f>
        <v>0</v>
      </c>
      <c r="F159" s="4">
        <f>Invulblad!G161</f>
        <v>0</v>
      </c>
      <c r="G159" s="4">
        <f>Invulblad!H161</f>
        <v>0</v>
      </c>
      <c r="H159" s="48">
        <f>Invulblad!I161</f>
        <v>0</v>
      </c>
      <c r="I159" s="109">
        <f>Invulblad!O161</f>
        <v>0</v>
      </c>
      <c r="J159" s="31">
        <f>Invulblad!J161</f>
        <v>0</v>
      </c>
      <c r="K159" s="32" t="b">
        <f>IF(J159=kengetallen!$V$13,"1",IF(J159=kengetallen!$V$14,"2",IF(J159=kengetallen!$V$15,"3")))</f>
        <v>0</v>
      </c>
      <c r="L159" s="32">
        <v>0.7</v>
      </c>
      <c r="M159" s="25">
        <f t="shared" si="6"/>
        <v>0</v>
      </c>
      <c r="N159" s="39">
        <f>Invulblad!K161</f>
        <v>0</v>
      </c>
      <c r="O159" s="29" t="b">
        <f>IF(N159=kengetallen!$V$19,"1",IF(N159=kengetallen!$V$20,"2",IF(N159=kengetallen!$V$21,"3")))</f>
        <v>0</v>
      </c>
      <c r="P159" s="32">
        <v>0.3</v>
      </c>
      <c r="Q159" s="4">
        <f t="shared" si="7"/>
        <v>0</v>
      </c>
      <c r="R159" s="31">
        <f t="shared" si="8"/>
        <v>0</v>
      </c>
      <c r="S159" s="118" t="b">
        <f>IF(R159=kengetallen!$W$53,"Optimaal / zeer goed",IF(R159=kengetallen!$W$54,"Optimaal / goed",IF(R159=kengetallen!$W$55,"Voldoende / goed",IF(R159=kengetallen!$W$56,"Voldoende / redelijk",IF(R159=kengetallen!$W$57,"Voldoende",IF(R159=kengetallen!$W$58,"Matig / voldoende",IF(R159=kengetallen!$W$59,"Matig",IF(R159=kengetallen!$W$60,"Onvoldoende",IF(R159=kengetallen!$W$61,"Onvoldoende / slecht")))))))))</f>
        <v>0</v>
      </c>
    </row>
    <row r="160" spans="1:19" x14ac:dyDescent="0.3">
      <c r="A160" s="34">
        <f>Invulblad!B162</f>
        <v>158</v>
      </c>
      <c r="B160" s="28">
        <f>Invulblad!C162</f>
        <v>0</v>
      </c>
      <c r="C160" s="4">
        <f>Invulblad!D162</f>
        <v>0</v>
      </c>
      <c r="D160" s="4">
        <f>Invulblad!E162</f>
        <v>0</v>
      </c>
      <c r="E160" s="4">
        <f>Invulblad!F162</f>
        <v>0</v>
      </c>
      <c r="F160" s="4">
        <f>Invulblad!G162</f>
        <v>0</v>
      </c>
      <c r="G160" s="4">
        <f>Invulblad!H162</f>
        <v>0</v>
      </c>
      <c r="H160" s="48">
        <f>Invulblad!I162</f>
        <v>0</v>
      </c>
      <c r="I160" s="109">
        <f>Invulblad!O162</f>
        <v>0</v>
      </c>
      <c r="J160" s="31">
        <f>Invulblad!J162</f>
        <v>0</v>
      </c>
      <c r="K160" s="32" t="b">
        <f>IF(J160=kengetallen!$V$13,"1",IF(J160=kengetallen!$V$14,"2",IF(J160=kengetallen!$V$15,"3")))</f>
        <v>0</v>
      </c>
      <c r="L160" s="32">
        <v>0.7</v>
      </c>
      <c r="M160" s="25">
        <f t="shared" si="6"/>
        <v>0</v>
      </c>
      <c r="N160" s="39">
        <f>Invulblad!K162</f>
        <v>0</v>
      </c>
      <c r="O160" s="29" t="b">
        <f>IF(N160=kengetallen!$V$19,"1",IF(N160=kengetallen!$V$20,"2",IF(N160=kengetallen!$V$21,"3")))</f>
        <v>0</v>
      </c>
      <c r="P160" s="32">
        <v>0.3</v>
      </c>
      <c r="Q160" s="4">
        <f t="shared" si="7"/>
        <v>0</v>
      </c>
      <c r="R160" s="31">
        <f t="shared" si="8"/>
        <v>0</v>
      </c>
      <c r="S160" s="118" t="b">
        <f>IF(R160=kengetallen!$W$53,"Optimaal / zeer goed",IF(R160=kengetallen!$W$54,"Optimaal / goed",IF(R160=kengetallen!$W$55,"Voldoende / goed",IF(R160=kengetallen!$W$56,"Voldoende / redelijk",IF(R160=kengetallen!$W$57,"Voldoende",IF(R160=kengetallen!$W$58,"Matig / voldoende",IF(R160=kengetallen!$W$59,"Matig",IF(R160=kengetallen!$W$60,"Onvoldoende",IF(R160=kengetallen!$W$61,"Onvoldoende / slecht")))))))))</f>
        <v>0</v>
      </c>
    </row>
    <row r="161" spans="1:19" x14ac:dyDescent="0.3">
      <c r="A161" s="34">
        <f>Invulblad!B163</f>
        <v>159</v>
      </c>
      <c r="B161" s="28">
        <f>Invulblad!C163</f>
        <v>0</v>
      </c>
      <c r="C161" s="4">
        <f>Invulblad!D163</f>
        <v>0</v>
      </c>
      <c r="D161" s="4">
        <f>Invulblad!E163</f>
        <v>0</v>
      </c>
      <c r="E161" s="4">
        <f>Invulblad!F163</f>
        <v>0</v>
      </c>
      <c r="F161" s="4">
        <f>Invulblad!G163</f>
        <v>0</v>
      </c>
      <c r="G161" s="4">
        <f>Invulblad!H163</f>
        <v>0</v>
      </c>
      <c r="H161" s="48">
        <f>Invulblad!I163</f>
        <v>0</v>
      </c>
      <c r="I161" s="109">
        <f>Invulblad!O163</f>
        <v>0</v>
      </c>
      <c r="J161" s="31">
        <f>Invulblad!J163</f>
        <v>0</v>
      </c>
      <c r="K161" s="32" t="b">
        <f>IF(J161=kengetallen!$V$13,"1",IF(J161=kengetallen!$V$14,"2",IF(J161=kengetallen!$V$15,"3")))</f>
        <v>0</v>
      </c>
      <c r="L161" s="32">
        <v>0.7</v>
      </c>
      <c r="M161" s="25">
        <f t="shared" si="6"/>
        <v>0</v>
      </c>
      <c r="N161" s="39">
        <f>Invulblad!K163</f>
        <v>0</v>
      </c>
      <c r="O161" s="29" t="b">
        <f>IF(N161=kengetallen!$V$19,"1",IF(N161=kengetallen!$V$20,"2",IF(N161=kengetallen!$V$21,"3")))</f>
        <v>0</v>
      </c>
      <c r="P161" s="32">
        <v>0.3</v>
      </c>
      <c r="Q161" s="4">
        <f t="shared" si="7"/>
        <v>0</v>
      </c>
      <c r="R161" s="31">
        <f t="shared" si="8"/>
        <v>0</v>
      </c>
      <c r="S161" s="118" t="b">
        <f>IF(R161=kengetallen!$W$53,"Optimaal / zeer goed",IF(R161=kengetallen!$W$54,"Optimaal / goed",IF(R161=kengetallen!$W$55,"Voldoende / goed",IF(R161=kengetallen!$W$56,"Voldoende / redelijk",IF(R161=kengetallen!$W$57,"Voldoende",IF(R161=kengetallen!$W$58,"Matig / voldoende",IF(R161=kengetallen!$W$59,"Matig",IF(R161=kengetallen!$W$60,"Onvoldoende",IF(R161=kengetallen!$W$61,"Onvoldoende / slecht")))))))))</f>
        <v>0</v>
      </c>
    </row>
    <row r="162" spans="1:19" x14ac:dyDescent="0.3">
      <c r="A162" s="34">
        <f>Invulblad!B164</f>
        <v>160</v>
      </c>
      <c r="B162" s="28">
        <f>Invulblad!C164</f>
        <v>0</v>
      </c>
      <c r="C162" s="4">
        <f>Invulblad!D164</f>
        <v>0</v>
      </c>
      <c r="D162" s="4">
        <f>Invulblad!E164</f>
        <v>0</v>
      </c>
      <c r="E162" s="4">
        <f>Invulblad!F164</f>
        <v>0</v>
      </c>
      <c r="F162" s="4">
        <f>Invulblad!G164</f>
        <v>0</v>
      </c>
      <c r="G162" s="4">
        <f>Invulblad!H164</f>
        <v>0</v>
      </c>
      <c r="H162" s="48">
        <f>Invulblad!I164</f>
        <v>0</v>
      </c>
      <c r="I162" s="109">
        <f>Invulblad!O164</f>
        <v>0</v>
      </c>
      <c r="J162" s="31">
        <f>Invulblad!J164</f>
        <v>0</v>
      </c>
      <c r="K162" s="32" t="b">
        <f>IF(J162=kengetallen!$V$13,"1",IF(J162=kengetallen!$V$14,"2",IF(J162=kengetallen!$V$15,"3")))</f>
        <v>0</v>
      </c>
      <c r="L162" s="32">
        <v>0.7</v>
      </c>
      <c r="M162" s="25">
        <f t="shared" si="6"/>
        <v>0</v>
      </c>
      <c r="N162" s="39">
        <f>Invulblad!K164</f>
        <v>0</v>
      </c>
      <c r="O162" s="29" t="b">
        <f>IF(N162=kengetallen!$V$19,"1",IF(N162=kengetallen!$V$20,"2",IF(N162=kengetallen!$V$21,"3")))</f>
        <v>0</v>
      </c>
      <c r="P162" s="32">
        <v>0.3</v>
      </c>
      <c r="Q162" s="4">
        <f t="shared" si="7"/>
        <v>0</v>
      </c>
      <c r="R162" s="31">
        <f t="shared" si="8"/>
        <v>0</v>
      </c>
      <c r="S162" s="118" t="b">
        <f>IF(R162=kengetallen!$W$53,"Optimaal / zeer goed",IF(R162=kengetallen!$W$54,"Optimaal / goed",IF(R162=kengetallen!$W$55,"Voldoende / goed",IF(R162=kengetallen!$W$56,"Voldoende / redelijk",IF(R162=kengetallen!$W$57,"Voldoende",IF(R162=kengetallen!$W$58,"Matig / voldoende",IF(R162=kengetallen!$W$59,"Matig",IF(R162=kengetallen!$W$60,"Onvoldoende",IF(R162=kengetallen!$W$61,"Onvoldoende / slecht")))))))))</f>
        <v>0</v>
      </c>
    </row>
    <row r="163" spans="1:19" x14ac:dyDescent="0.3">
      <c r="A163" s="34">
        <f>Invulblad!B165</f>
        <v>161</v>
      </c>
      <c r="B163" s="28">
        <f>Invulblad!C165</f>
        <v>0</v>
      </c>
      <c r="C163" s="4">
        <f>Invulblad!D165</f>
        <v>0</v>
      </c>
      <c r="D163" s="4">
        <f>Invulblad!E165</f>
        <v>0</v>
      </c>
      <c r="E163" s="4">
        <f>Invulblad!F165</f>
        <v>0</v>
      </c>
      <c r="F163" s="4">
        <f>Invulblad!G165</f>
        <v>0</v>
      </c>
      <c r="G163" s="4">
        <f>Invulblad!H165</f>
        <v>0</v>
      </c>
      <c r="H163" s="48">
        <f>Invulblad!I165</f>
        <v>0</v>
      </c>
      <c r="I163" s="109">
        <f>Invulblad!O165</f>
        <v>0</v>
      </c>
      <c r="J163" s="31">
        <f>Invulblad!J165</f>
        <v>0</v>
      </c>
      <c r="K163" s="32" t="b">
        <f>IF(J163=kengetallen!$V$13,"1",IF(J163=kengetallen!$V$14,"2",IF(J163=kengetallen!$V$15,"3")))</f>
        <v>0</v>
      </c>
      <c r="L163" s="32">
        <v>0.7</v>
      </c>
      <c r="M163" s="25">
        <f t="shared" si="6"/>
        <v>0</v>
      </c>
      <c r="N163" s="39">
        <f>Invulblad!K165</f>
        <v>0</v>
      </c>
      <c r="O163" s="29" t="b">
        <f>IF(N163=kengetallen!$V$19,"1",IF(N163=kengetallen!$V$20,"2",IF(N163=kengetallen!$V$21,"3")))</f>
        <v>0</v>
      </c>
      <c r="P163" s="32">
        <v>0.3</v>
      </c>
      <c r="Q163" s="4">
        <f t="shared" si="7"/>
        <v>0</v>
      </c>
      <c r="R163" s="31">
        <f t="shared" si="8"/>
        <v>0</v>
      </c>
      <c r="S163" s="118" t="b">
        <f>IF(R163=kengetallen!$W$53,"Optimaal / zeer goed",IF(R163=kengetallen!$W$54,"Optimaal / goed",IF(R163=kengetallen!$W$55,"Voldoende / goed",IF(R163=kengetallen!$W$56,"Voldoende / redelijk",IF(R163=kengetallen!$W$57,"Voldoende",IF(R163=kengetallen!$W$58,"Matig / voldoende",IF(R163=kengetallen!$W$59,"Matig",IF(R163=kengetallen!$W$60,"Onvoldoende",IF(R163=kengetallen!$W$61,"Onvoldoende / slecht")))))))))</f>
        <v>0</v>
      </c>
    </row>
    <row r="164" spans="1:19" x14ac:dyDescent="0.3">
      <c r="A164" s="34">
        <f>Invulblad!B166</f>
        <v>162</v>
      </c>
      <c r="B164" s="28">
        <f>Invulblad!C166</f>
        <v>0</v>
      </c>
      <c r="C164" s="4">
        <f>Invulblad!D166</f>
        <v>0</v>
      </c>
      <c r="D164" s="4">
        <f>Invulblad!E166</f>
        <v>0</v>
      </c>
      <c r="E164" s="4">
        <f>Invulblad!F166</f>
        <v>0</v>
      </c>
      <c r="F164" s="4">
        <f>Invulblad!G166</f>
        <v>0</v>
      </c>
      <c r="G164" s="4">
        <f>Invulblad!H166</f>
        <v>0</v>
      </c>
      <c r="H164" s="48">
        <f>Invulblad!I166</f>
        <v>0</v>
      </c>
      <c r="I164" s="109">
        <f>Invulblad!O166</f>
        <v>0</v>
      </c>
      <c r="J164" s="31">
        <f>Invulblad!J166</f>
        <v>0</v>
      </c>
      <c r="K164" s="32" t="b">
        <f>IF(J164=kengetallen!$V$13,"1",IF(J164=kengetallen!$V$14,"2",IF(J164=kengetallen!$V$15,"3")))</f>
        <v>0</v>
      </c>
      <c r="L164" s="32">
        <v>0.7</v>
      </c>
      <c r="M164" s="25">
        <f t="shared" si="6"/>
        <v>0</v>
      </c>
      <c r="N164" s="39">
        <f>Invulblad!K166</f>
        <v>0</v>
      </c>
      <c r="O164" s="29" t="b">
        <f>IF(N164=kengetallen!$V$19,"1",IF(N164=kengetallen!$V$20,"2",IF(N164=kengetallen!$V$21,"3")))</f>
        <v>0</v>
      </c>
      <c r="P164" s="32">
        <v>0.3</v>
      </c>
      <c r="Q164" s="4">
        <f t="shared" si="7"/>
        <v>0</v>
      </c>
      <c r="R164" s="31">
        <f t="shared" si="8"/>
        <v>0</v>
      </c>
      <c r="S164" s="118" t="b">
        <f>IF(R164=kengetallen!$W$53,"Optimaal / zeer goed",IF(R164=kengetallen!$W$54,"Optimaal / goed",IF(R164=kengetallen!$W$55,"Voldoende / goed",IF(R164=kengetallen!$W$56,"Voldoende / redelijk",IF(R164=kengetallen!$W$57,"Voldoende",IF(R164=kengetallen!$W$58,"Matig / voldoende",IF(R164=kengetallen!$W$59,"Matig",IF(R164=kengetallen!$W$60,"Onvoldoende",IF(R164=kengetallen!$W$61,"Onvoldoende / slecht")))))))))</f>
        <v>0</v>
      </c>
    </row>
    <row r="165" spans="1:19" x14ac:dyDescent="0.3">
      <c r="A165" s="34">
        <f>Invulblad!B167</f>
        <v>163</v>
      </c>
      <c r="B165" s="28">
        <f>Invulblad!C167</f>
        <v>0</v>
      </c>
      <c r="C165" s="4">
        <f>Invulblad!D167</f>
        <v>0</v>
      </c>
      <c r="D165" s="4">
        <f>Invulblad!E167</f>
        <v>0</v>
      </c>
      <c r="E165" s="4">
        <f>Invulblad!F167</f>
        <v>0</v>
      </c>
      <c r="F165" s="4">
        <f>Invulblad!G167</f>
        <v>0</v>
      </c>
      <c r="G165" s="4">
        <f>Invulblad!H167</f>
        <v>0</v>
      </c>
      <c r="H165" s="48">
        <f>Invulblad!I167</f>
        <v>0</v>
      </c>
      <c r="I165" s="109">
        <f>Invulblad!O167</f>
        <v>0</v>
      </c>
      <c r="J165" s="31">
        <f>Invulblad!J167</f>
        <v>0</v>
      </c>
      <c r="K165" s="32" t="b">
        <f>IF(J165=kengetallen!$V$13,"1",IF(J165=kengetallen!$V$14,"2",IF(J165=kengetallen!$V$15,"3")))</f>
        <v>0</v>
      </c>
      <c r="L165" s="32">
        <v>0.7</v>
      </c>
      <c r="M165" s="25">
        <f t="shared" si="6"/>
        <v>0</v>
      </c>
      <c r="N165" s="39">
        <f>Invulblad!K167</f>
        <v>0</v>
      </c>
      <c r="O165" s="29" t="b">
        <f>IF(N165=kengetallen!$V$19,"1",IF(N165=kengetallen!$V$20,"2",IF(N165=kengetallen!$V$21,"3")))</f>
        <v>0</v>
      </c>
      <c r="P165" s="32">
        <v>0.3</v>
      </c>
      <c r="Q165" s="4">
        <f t="shared" si="7"/>
        <v>0</v>
      </c>
      <c r="R165" s="31">
        <f t="shared" si="8"/>
        <v>0</v>
      </c>
      <c r="S165" s="118" t="b">
        <f>IF(R165=kengetallen!$W$53,"Optimaal / zeer goed",IF(R165=kengetallen!$W$54,"Optimaal / goed",IF(R165=kengetallen!$W$55,"Voldoende / goed",IF(R165=kengetallen!$W$56,"Voldoende / redelijk",IF(R165=kengetallen!$W$57,"Voldoende",IF(R165=kengetallen!$W$58,"Matig / voldoende",IF(R165=kengetallen!$W$59,"Matig",IF(R165=kengetallen!$W$60,"Onvoldoende",IF(R165=kengetallen!$W$61,"Onvoldoende / slecht")))))))))</f>
        <v>0</v>
      </c>
    </row>
    <row r="166" spans="1:19" x14ac:dyDescent="0.3">
      <c r="A166" s="34">
        <f>Invulblad!B168</f>
        <v>164</v>
      </c>
      <c r="B166" s="28">
        <f>Invulblad!C168</f>
        <v>0</v>
      </c>
      <c r="C166" s="4">
        <f>Invulblad!D168</f>
        <v>0</v>
      </c>
      <c r="D166" s="4">
        <f>Invulblad!E168</f>
        <v>0</v>
      </c>
      <c r="E166" s="4">
        <f>Invulblad!F168</f>
        <v>0</v>
      </c>
      <c r="F166" s="4">
        <f>Invulblad!G168</f>
        <v>0</v>
      </c>
      <c r="G166" s="4">
        <f>Invulblad!H168</f>
        <v>0</v>
      </c>
      <c r="H166" s="48">
        <f>Invulblad!I168</f>
        <v>0</v>
      </c>
      <c r="I166" s="109">
        <f>Invulblad!O168</f>
        <v>0</v>
      </c>
      <c r="J166" s="31">
        <f>Invulblad!J168</f>
        <v>0</v>
      </c>
      <c r="K166" s="32" t="b">
        <f>IF(J166=kengetallen!$V$13,"1",IF(J166=kengetallen!$V$14,"2",IF(J166=kengetallen!$V$15,"3")))</f>
        <v>0</v>
      </c>
      <c r="L166" s="32">
        <v>0.7</v>
      </c>
      <c r="M166" s="25">
        <f t="shared" si="6"/>
        <v>0</v>
      </c>
      <c r="N166" s="39">
        <f>Invulblad!K168</f>
        <v>0</v>
      </c>
      <c r="O166" s="29" t="b">
        <f>IF(N166=kengetallen!$V$19,"1",IF(N166=kengetallen!$V$20,"2",IF(N166=kengetallen!$V$21,"3")))</f>
        <v>0</v>
      </c>
      <c r="P166" s="32">
        <v>0.3</v>
      </c>
      <c r="Q166" s="4">
        <f t="shared" si="7"/>
        <v>0</v>
      </c>
      <c r="R166" s="31">
        <f t="shared" si="8"/>
        <v>0</v>
      </c>
      <c r="S166" s="118" t="b">
        <f>IF(R166=kengetallen!$W$53,"Optimaal / zeer goed",IF(R166=kengetallen!$W$54,"Optimaal / goed",IF(R166=kengetallen!$W$55,"Voldoende / goed",IF(R166=kengetallen!$W$56,"Voldoende / redelijk",IF(R166=kengetallen!$W$57,"Voldoende",IF(R166=kengetallen!$W$58,"Matig / voldoende",IF(R166=kengetallen!$W$59,"Matig",IF(R166=kengetallen!$W$60,"Onvoldoende",IF(R166=kengetallen!$W$61,"Onvoldoende / slecht")))))))))</f>
        <v>0</v>
      </c>
    </row>
    <row r="167" spans="1:19" x14ac:dyDescent="0.3">
      <c r="A167" s="34">
        <f>Invulblad!B169</f>
        <v>165</v>
      </c>
      <c r="B167" s="28">
        <f>Invulblad!C169</f>
        <v>0</v>
      </c>
      <c r="C167" s="4">
        <f>Invulblad!D169</f>
        <v>0</v>
      </c>
      <c r="D167" s="4">
        <f>Invulblad!E169</f>
        <v>0</v>
      </c>
      <c r="E167" s="4">
        <f>Invulblad!F169</f>
        <v>0</v>
      </c>
      <c r="F167" s="4">
        <f>Invulblad!G169</f>
        <v>0</v>
      </c>
      <c r="G167" s="4">
        <f>Invulblad!H169</f>
        <v>0</v>
      </c>
      <c r="H167" s="48">
        <f>Invulblad!I169</f>
        <v>0</v>
      </c>
      <c r="I167" s="109">
        <f>Invulblad!O169</f>
        <v>0</v>
      </c>
      <c r="J167" s="31">
        <f>Invulblad!J169</f>
        <v>0</v>
      </c>
      <c r="K167" s="32" t="b">
        <f>IF(J167=kengetallen!$V$13,"1",IF(J167=kengetallen!$V$14,"2",IF(J167=kengetallen!$V$15,"3")))</f>
        <v>0</v>
      </c>
      <c r="L167" s="32">
        <v>0.7</v>
      </c>
      <c r="M167" s="25">
        <f t="shared" si="6"/>
        <v>0</v>
      </c>
      <c r="N167" s="39">
        <f>Invulblad!K169</f>
        <v>0</v>
      </c>
      <c r="O167" s="29" t="b">
        <f>IF(N167=kengetallen!$V$19,"1",IF(N167=kengetallen!$V$20,"2",IF(N167=kengetallen!$V$21,"3")))</f>
        <v>0</v>
      </c>
      <c r="P167" s="32">
        <v>0.3</v>
      </c>
      <c r="Q167" s="4">
        <f t="shared" si="7"/>
        <v>0</v>
      </c>
      <c r="R167" s="31">
        <f t="shared" si="8"/>
        <v>0</v>
      </c>
      <c r="S167" s="118" t="b">
        <f>IF(R167=kengetallen!$W$53,"Optimaal / zeer goed",IF(R167=kengetallen!$W$54,"Optimaal / goed",IF(R167=kengetallen!$W$55,"Voldoende / goed",IF(R167=kengetallen!$W$56,"Voldoende / redelijk",IF(R167=kengetallen!$W$57,"Voldoende",IF(R167=kengetallen!$W$58,"Matig / voldoende",IF(R167=kengetallen!$W$59,"Matig",IF(R167=kengetallen!$W$60,"Onvoldoende",IF(R167=kengetallen!$W$61,"Onvoldoende / slecht")))))))))</f>
        <v>0</v>
      </c>
    </row>
    <row r="168" spans="1:19" x14ac:dyDescent="0.3">
      <c r="A168" s="34">
        <f>Invulblad!B170</f>
        <v>166</v>
      </c>
      <c r="B168" s="28">
        <f>Invulblad!C170</f>
        <v>0</v>
      </c>
      <c r="C168" s="4">
        <f>Invulblad!D170</f>
        <v>0</v>
      </c>
      <c r="D168" s="4">
        <f>Invulblad!E170</f>
        <v>0</v>
      </c>
      <c r="E168" s="4">
        <f>Invulblad!F170</f>
        <v>0</v>
      </c>
      <c r="F168" s="4">
        <f>Invulblad!G170</f>
        <v>0</v>
      </c>
      <c r="G168" s="4">
        <f>Invulblad!H170</f>
        <v>0</v>
      </c>
      <c r="H168" s="48">
        <f>Invulblad!I170</f>
        <v>0</v>
      </c>
      <c r="I168" s="109">
        <f>Invulblad!O170</f>
        <v>0</v>
      </c>
      <c r="J168" s="31">
        <f>Invulblad!J170</f>
        <v>0</v>
      </c>
      <c r="K168" s="32" t="b">
        <f>IF(J168=kengetallen!$V$13,"1",IF(J168=kengetallen!$V$14,"2",IF(J168=kengetallen!$V$15,"3")))</f>
        <v>0</v>
      </c>
      <c r="L168" s="32">
        <v>0.7</v>
      </c>
      <c r="M168" s="25">
        <f t="shared" si="6"/>
        <v>0</v>
      </c>
      <c r="N168" s="39">
        <f>Invulblad!K170</f>
        <v>0</v>
      </c>
      <c r="O168" s="29" t="b">
        <f>IF(N168=kengetallen!$V$19,"1",IF(N168=kengetallen!$V$20,"2",IF(N168=kengetallen!$V$21,"3")))</f>
        <v>0</v>
      </c>
      <c r="P168" s="32">
        <v>0.3</v>
      </c>
      <c r="Q168" s="4">
        <f t="shared" si="7"/>
        <v>0</v>
      </c>
      <c r="R168" s="31">
        <f t="shared" si="8"/>
        <v>0</v>
      </c>
      <c r="S168" s="118" t="b">
        <f>IF(R168=kengetallen!$W$53,"Optimaal / zeer goed",IF(R168=kengetallen!$W$54,"Optimaal / goed",IF(R168=kengetallen!$W$55,"Voldoende / goed",IF(R168=kengetallen!$W$56,"Voldoende / redelijk",IF(R168=kengetallen!$W$57,"Voldoende",IF(R168=kengetallen!$W$58,"Matig / voldoende",IF(R168=kengetallen!$W$59,"Matig",IF(R168=kengetallen!$W$60,"Onvoldoende",IF(R168=kengetallen!$W$61,"Onvoldoende / slecht")))))))))</f>
        <v>0</v>
      </c>
    </row>
    <row r="169" spans="1:19" x14ac:dyDescent="0.3">
      <c r="A169" s="34">
        <f>Invulblad!B171</f>
        <v>167</v>
      </c>
      <c r="B169" s="28">
        <f>Invulblad!C171</f>
        <v>0</v>
      </c>
      <c r="C169" s="4">
        <f>Invulblad!D171</f>
        <v>0</v>
      </c>
      <c r="D169" s="4">
        <f>Invulblad!E171</f>
        <v>0</v>
      </c>
      <c r="E169" s="4">
        <f>Invulblad!F171</f>
        <v>0</v>
      </c>
      <c r="F169" s="4">
        <f>Invulblad!G171</f>
        <v>0</v>
      </c>
      <c r="G169" s="4">
        <f>Invulblad!H171</f>
        <v>0</v>
      </c>
      <c r="H169" s="48">
        <f>Invulblad!I171</f>
        <v>0</v>
      </c>
      <c r="I169" s="109">
        <f>Invulblad!O171</f>
        <v>0</v>
      </c>
      <c r="J169" s="31">
        <f>Invulblad!J171</f>
        <v>0</v>
      </c>
      <c r="K169" s="32" t="b">
        <f>IF(J169=kengetallen!$V$13,"1",IF(J169=kengetallen!$V$14,"2",IF(J169=kengetallen!$V$15,"3")))</f>
        <v>0</v>
      </c>
      <c r="L169" s="32">
        <v>0.7</v>
      </c>
      <c r="M169" s="25">
        <f t="shared" si="6"/>
        <v>0</v>
      </c>
      <c r="N169" s="39">
        <f>Invulblad!K171</f>
        <v>0</v>
      </c>
      <c r="O169" s="29" t="b">
        <f>IF(N169=kengetallen!$V$19,"1",IF(N169=kengetallen!$V$20,"2",IF(N169=kengetallen!$V$21,"3")))</f>
        <v>0</v>
      </c>
      <c r="P169" s="32">
        <v>0.3</v>
      </c>
      <c r="Q169" s="4">
        <f t="shared" si="7"/>
        <v>0</v>
      </c>
      <c r="R169" s="31">
        <f t="shared" si="8"/>
        <v>0</v>
      </c>
      <c r="S169" s="118" t="b">
        <f>IF(R169=kengetallen!$W$53,"Optimaal / zeer goed",IF(R169=kengetallen!$W$54,"Optimaal / goed",IF(R169=kengetallen!$W$55,"Voldoende / goed",IF(R169=kengetallen!$W$56,"Voldoende / redelijk",IF(R169=kengetallen!$W$57,"Voldoende",IF(R169=kengetallen!$W$58,"Matig / voldoende",IF(R169=kengetallen!$W$59,"Matig",IF(R169=kengetallen!$W$60,"Onvoldoende",IF(R169=kengetallen!$W$61,"Onvoldoende / slecht")))))))))</f>
        <v>0</v>
      </c>
    </row>
    <row r="170" spans="1:19" x14ac:dyDescent="0.3">
      <c r="A170" s="34">
        <f>Invulblad!B172</f>
        <v>168</v>
      </c>
      <c r="B170" s="28">
        <f>Invulblad!C172</f>
        <v>0</v>
      </c>
      <c r="C170" s="4">
        <f>Invulblad!D172</f>
        <v>0</v>
      </c>
      <c r="D170" s="4">
        <f>Invulblad!E172</f>
        <v>0</v>
      </c>
      <c r="E170" s="4">
        <f>Invulblad!F172</f>
        <v>0</v>
      </c>
      <c r="F170" s="4">
        <f>Invulblad!G172</f>
        <v>0</v>
      </c>
      <c r="G170" s="4">
        <f>Invulblad!H172</f>
        <v>0</v>
      </c>
      <c r="H170" s="48">
        <f>Invulblad!I172</f>
        <v>0</v>
      </c>
      <c r="I170" s="109">
        <f>Invulblad!O172</f>
        <v>0</v>
      </c>
      <c r="J170" s="31">
        <f>Invulblad!J172</f>
        <v>0</v>
      </c>
      <c r="K170" s="32" t="b">
        <f>IF(J170=kengetallen!$V$13,"1",IF(J170=kengetallen!$V$14,"2",IF(J170=kengetallen!$V$15,"3")))</f>
        <v>0</v>
      </c>
      <c r="L170" s="32">
        <v>0.7</v>
      </c>
      <c r="M170" s="25">
        <f t="shared" si="6"/>
        <v>0</v>
      </c>
      <c r="N170" s="39">
        <f>Invulblad!K172</f>
        <v>0</v>
      </c>
      <c r="O170" s="29" t="b">
        <f>IF(N170=kengetallen!$V$19,"1",IF(N170=kengetallen!$V$20,"2",IF(N170=kengetallen!$V$21,"3")))</f>
        <v>0</v>
      </c>
      <c r="P170" s="32">
        <v>0.3</v>
      </c>
      <c r="Q170" s="4">
        <f t="shared" si="7"/>
        <v>0</v>
      </c>
      <c r="R170" s="31">
        <f t="shared" si="8"/>
        <v>0</v>
      </c>
      <c r="S170" s="118" t="b">
        <f>IF(R170=kengetallen!$W$53,"Optimaal / zeer goed",IF(R170=kengetallen!$W$54,"Optimaal / goed",IF(R170=kengetallen!$W$55,"Voldoende / goed",IF(R170=kengetallen!$W$56,"Voldoende / redelijk",IF(R170=kengetallen!$W$57,"Voldoende",IF(R170=kengetallen!$W$58,"Matig / voldoende",IF(R170=kengetallen!$W$59,"Matig",IF(R170=kengetallen!$W$60,"Onvoldoende",IF(R170=kengetallen!$W$61,"Onvoldoende / slecht")))))))))</f>
        <v>0</v>
      </c>
    </row>
    <row r="171" spans="1:19" x14ac:dyDescent="0.3">
      <c r="A171" s="34">
        <f>Invulblad!B173</f>
        <v>169</v>
      </c>
      <c r="B171" s="28">
        <f>Invulblad!C173</f>
        <v>0</v>
      </c>
      <c r="C171" s="4">
        <f>Invulblad!D173</f>
        <v>0</v>
      </c>
      <c r="D171" s="4">
        <f>Invulblad!E173</f>
        <v>0</v>
      </c>
      <c r="E171" s="4">
        <f>Invulblad!F173</f>
        <v>0</v>
      </c>
      <c r="F171" s="4">
        <f>Invulblad!G173</f>
        <v>0</v>
      </c>
      <c r="G171" s="4">
        <f>Invulblad!H173</f>
        <v>0</v>
      </c>
      <c r="H171" s="48">
        <f>Invulblad!I173</f>
        <v>0</v>
      </c>
      <c r="I171" s="109">
        <f>Invulblad!O173</f>
        <v>0</v>
      </c>
      <c r="J171" s="31">
        <f>Invulblad!J173</f>
        <v>0</v>
      </c>
      <c r="K171" s="32" t="b">
        <f>IF(J171=kengetallen!$V$13,"1",IF(J171=kengetallen!$V$14,"2",IF(J171=kengetallen!$V$15,"3")))</f>
        <v>0</v>
      </c>
      <c r="L171" s="32">
        <v>0.7</v>
      </c>
      <c r="M171" s="25">
        <f t="shared" si="6"/>
        <v>0</v>
      </c>
      <c r="N171" s="39">
        <f>Invulblad!K173</f>
        <v>0</v>
      </c>
      <c r="O171" s="29" t="b">
        <f>IF(N171=kengetallen!$V$19,"1",IF(N171=kengetallen!$V$20,"2",IF(N171=kengetallen!$V$21,"3")))</f>
        <v>0</v>
      </c>
      <c r="P171" s="32">
        <v>0.3</v>
      </c>
      <c r="Q171" s="4">
        <f t="shared" si="7"/>
        <v>0</v>
      </c>
      <c r="R171" s="31">
        <f t="shared" si="8"/>
        <v>0</v>
      </c>
      <c r="S171" s="118" t="b">
        <f>IF(R171=kengetallen!$W$53,"Optimaal / zeer goed",IF(R171=kengetallen!$W$54,"Optimaal / goed",IF(R171=kengetallen!$W$55,"Voldoende / goed",IF(R171=kengetallen!$W$56,"Voldoende / redelijk",IF(R171=kengetallen!$W$57,"Voldoende",IF(R171=kengetallen!$W$58,"Matig / voldoende",IF(R171=kengetallen!$W$59,"Matig",IF(R171=kengetallen!$W$60,"Onvoldoende",IF(R171=kengetallen!$W$61,"Onvoldoende / slecht")))))))))</f>
        <v>0</v>
      </c>
    </row>
    <row r="172" spans="1:19" x14ac:dyDescent="0.3">
      <c r="A172" s="34">
        <f>Invulblad!B174</f>
        <v>170</v>
      </c>
      <c r="B172" s="28">
        <f>Invulblad!C174</f>
        <v>0</v>
      </c>
      <c r="C172" s="4">
        <f>Invulblad!D174</f>
        <v>0</v>
      </c>
      <c r="D172" s="4">
        <f>Invulblad!E174</f>
        <v>0</v>
      </c>
      <c r="E172" s="4">
        <f>Invulblad!F174</f>
        <v>0</v>
      </c>
      <c r="F172" s="4">
        <f>Invulblad!G174</f>
        <v>0</v>
      </c>
      <c r="G172" s="4">
        <f>Invulblad!H174</f>
        <v>0</v>
      </c>
      <c r="H172" s="48">
        <f>Invulblad!I174</f>
        <v>0</v>
      </c>
      <c r="I172" s="109">
        <f>Invulblad!O174</f>
        <v>0</v>
      </c>
      <c r="J172" s="31">
        <f>Invulblad!J174</f>
        <v>0</v>
      </c>
      <c r="K172" s="32" t="b">
        <f>IF(J172=kengetallen!$V$13,"1",IF(J172=kengetallen!$V$14,"2",IF(J172=kengetallen!$V$15,"3")))</f>
        <v>0</v>
      </c>
      <c r="L172" s="32">
        <v>0.7</v>
      </c>
      <c r="M172" s="25">
        <f t="shared" si="6"/>
        <v>0</v>
      </c>
      <c r="N172" s="39">
        <f>Invulblad!K174</f>
        <v>0</v>
      </c>
      <c r="O172" s="29" t="b">
        <f>IF(N172=kengetallen!$V$19,"1",IF(N172=kengetallen!$V$20,"2",IF(N172=kengetallen!$V$21,"3")))</f>
        <v>0</v>
      </c>
      <c r="P172" s="32">
        <v>0.3</v>
      </c>
      <c r="Q172" s="4">
        <f t="shared" si="7"/>
        <v>0</v>
      </c>
      <c r="R172" s="31">
        <f t="shared" si="8"/>
        <v>0</v>
      </c>
      <c r="S172" s="118" t="b">
        <f>IF(R172=kengetallen!$W$53,"Optimaal / zeer goed",IF(R172=kengetallen!$W$54,"Optimaal / goed",IF(R172=kengetallen!$W$55,"Voldoende / goed",IF(R172=kengetallen!$W$56,"Voldoende / redelijk",IF(R172=kengetallen!$W$57,"Voldoende",IF(R172=kengetallen!$W$58,"Matig / voldoende",IF(R172=kengetallen!$W$59,"Matig",IF(R172=kengetallen!$W$60,"Onvoldoende",IF(R172=kengetallen!$W$61,"Onvoldoende / slecht")))))))))</f>
        <v>0</v>
      </c>
    </row>
    <row r="173" spans="1:19" x14ac:dyDescent="0.3">
      <c r="A173" s="34">
        <f>Invulblad!B175</f>
        <v>171</v>
      </c>
      <c r="B173" s="28">
        <f>Invulblad!C175</f>
        <v>0</v>
      </c>
      <c r="C173" s="4">
        <f>Invulblad!D175</f>
        <v>0</v>
      </c>
      <c r="D173" s="4">
        <f>Invulblad!E175</f>
        <v>0</v>
      </c>
      <c r="E173" s="4">
        <f>Invulblad!F175</f>
        <v>0</v>
      </c>
      <c r="F173" s="4">
        <f>Invulblad!G175</f>
        <v>0</v>
      </c>
      <c r="G173" s="4">
        <f>Invulblad!H175</f>
        <v>0</v>
      </c>
      <c r="H173" s="48">
        <f>Invulblad!I175</f>
        <v>0</v>
      </c>
      <c r="I173" s="109">
        <f>Invulblad!O175</f>
        <v>0</v>
      </c>
      <c r="J173" s="31">
        <f>Invulblad!J175</f>
        <v>0</v>
      </c>
      <c r="K173" s="32" t="b">
        <f>IF(J173=kengetallen!$V$13,"1",IF(J173=kengetallen!$V$14,"2",IF(J173=kengetallen!$V$15,"3")))</f>
        <v>0</v>
      </c>
      <c r="L173" s="32">
        <v>0.7</v>
      </c>
      <c r="M173" s="25">
        <f t="shared" si="6"/>
        <v>0</v>
      </c>
      <c r="N173" s="39">
        <f>Invulblad!K175</f>
        <v>0</v>
      </c>
      <c r="O173" s="29" t="b">
        <f>IF(N173=kengetallen!$V$19,"1",IF(N173=kengetallen!$V$20,"2",IF(N173=kengetallen!$V$21,"3")))</f>
        <v>0</v>
      </c>
      <c r="P173" s="32">
        <v>0.3</v>
      </c>
      <c r="Q173" s="4">
        <f t="shared" si="7"/>
        <v>0</v>
      </c>
      <c r="R173" s="31">
        <f t="shared" si="8"/>
        <v>0</v>
      </c>
      <c r="S173" s="118" t="b">
        <f>IF(R173=kengetallen!$W$53,"Optimaal / zeer goed",IF(R173=kengetallen!$W$54,"Optimaal / goed",IF(R173=kengetallen!$W$55,"Voldoende / goed",IF(R173=kengetallen!$W$56,"Voldoende / redelijk",IF(R173=kengetallen!$W$57,"Voldoende",IF(R173=kengetallen!$W$58,"Matig / voldoende",IF(R173=kengetallen!$W$59,"Matig",IF(R173=kengetallen!$W$60,"Onvoldoende",IF(R173=kengetallen!$W$61,"Onvoldoende / slecht")))))))))</f>
        <v>0</v>
      </c>
    </row>
    <row r="174" spans="1:19" x14ac:dyDescent="0.3">
      <c r="A174" s="34">
        <f>Invulblad!B176</f>
        <v>172</v>
      </c>
      <c r="B174" s="28">
        <f>Invulblad!C176</f>
        <v>0</v>
      </c>
      <c r="C174" s="4">
        <f>Invulblad!D176</f>
        <v>0</v>
      </c>
      <c r="D174" s="4">
        <f>Invulblad!E176</f>
        <v>0</v>
      </c>
      <c r="E174" s="4">
        <f>Invulblad!F176</f>
        <v>0</v>
      </c>
      <c r="F174" s="4">
        <f>Invulblad!G176</f>
        <v>0</v>
      </c>
      <c r="G174" s="4">
        <f>Invulblad!H176</f>
        <v>0</v>
      </c>
      <c r="H174" s="48">
        <f>Invulblad!I176</f>
        <v>0</v>
      </c>
      <c r="I174" s="109">
        <f>Invulblad!O176</f>
        <v>0</v>
      </c>
      <c r="J174" s="31">
        <f>Invulblad!J176</f>
        <v>0</v>
      </c>
      <c r="K174" s="32" t="b">
        <f>IF(J174=kengetallen!$V$13,"1",IF(J174=kengetallen!$V$14,"2",IF(J174=kengetallen!$V$15,"3")))</f>
        <v>0</v>
      </c>
      <c r="L174" s="32">
        <v>0.7</v>
      </c>
      <c r="M174" s="25">
        <f t="shared" si="6"/>
        <v>0</v>
      </c>
      <c r="N174" s="39">
        <f>Invulblad!K176</f>
        <v>0</v>
      </c>
      <c r="O174" s="29" t="b">
        <f>IF(N174=kengetallen!$V$19,"1",IF(N174=kengetallen!$V$20,"2",IF(N174=kengetallen!$V$21,"3")))</f>
        <v>0</v>
      </c>
      <c r="P174" s="32">
        <v>0.3</v>
      </c>
      <c r="Q174" s="4">
        <f t="shared" si="7"/>
        <v>0</v>
      </c>
      <c r="R174" s="31">
        <f t="shared" si="8"/>
        <v>0</v>
      </c>
      <c r="S174" s="118" t="b">
        <f>IF(R174=kengetallen!$W$53,"Optimaal / zeer goed",IF(R174=kengetallen!$W$54,"Optimaal / goed",IF(R174=kengetallen!$W$55,"Voldoende / goed",IF(R174=kengetallen!$W$56,"Voldoende / redelijk",IF(R174=kengetallen!$W$57,"Voldoende",IF(R174=kengetallen!$W$58,"Matig / voldoende",IF(R174=kengetallen!$W$59,"Matig",IF(R174=kengetallen!$W$60,"Onvoldoende",IF(R174=kengetallen!$W$61,"Onvoldoende / slecht")))))))))</f>
        <v>0</v>
      </c>
    </row>
    <row r="175" spans="1:19" x14ac:dyDescent="0.3">
      <c r="A175" s="34">
        <f>Invulblad!B177</f>
        <v>173</v>
      </c>
      <c r="B175" s="28">
        <f>Invulblad!C177</f>
        <v>0</v>
      </c>
      <c r="C175" s="4">
        <f>Invulblad!D177</f>
        <v>0</v>
      </c>
      <c r="D175" s="4">
        <f>Invulblad!E177</f>
        <v>0</v>
      </c>
      <c r="E175" s="4">
        <f>Invulblad!F177</f>
        <v>0</v>
      </c>
      <c r="F175" s="4">
        <f>Invulblad!G177</f>
        <v>0</v>
      </c>
      <c r="G175" s="4">
        <f>Invulblad!H177</f>
        <v>0</v>
      </c>
      <c r="H175" s="48">
        <f>Invulblad!I177</f>
        <v>0</v>
      </c>
      <c r="I175" s="109">
        <f>Invulblad!O177</f>
        <v>0</v>
      </c>
      <c r="J175" s="31">
        <f>Invulblad!J177</f>
        <v>0</v>
      </c>
      <c r="K175" s="32" t="b">
        <f>IF(J175=kengetallen!$V$13,"1",IF(J175=kengetallen!$V$14,"2",IF(J175=kengetallen!$V$15,"3")))</f>
        <v>0</v>
      </c>
      <c r="L175" s="32">
        <v>0.7</v>
      </c>
      <c r="M175" s="25">
        <f t="shared" si="6"/>
        <v>0</v>
      </c>
      <c r="N175" s="39">
        <f>Invulblad!K177</f>
        <v>0</v>
      </c>
      <c r="O175" s="29" t="b">
        <f>IF(N175=kengetallen!$V$19,"1",IF(N175=kengetallen!$V$20,"2",IF(N175=kengetallen!$V$21,"3")))</f>
        <v>0</v>
      </c>
      <c r="P175" s="32">
        <v>0.3</v>
      </c>
      <c r="Q175" s="4">
        <f t="shared" si="7"/>
        <v>0</v>
      </c>
      <c r="R175" s="31">
        <f t="shared" si="8"/>
        <v>0</v>
      </c>
      <c r="S175" s="118" t="b">
        <f>IF(R175=kengetallen!$W$53,"Optimaal / zeer goed",IF(R175=kengetallen!$W$54,"Optimaal / goed",IF(R175=kengetallen!$W$55,"Voldoende / goed",IF(R175=kengetallen!$W$56,"Voldoende / redelijk",IF(R175=kengetallen!$W$57,"Voldoende",IF(R175=kengetallen!$W$58,"Matig / voldoende",IF(R175=kengetallen!$W$59,"Matig",IF(R175=kengetallen!$W$60,"Onvoldoende",IF(R175=kengetallen!$W$61,"Onvoldoende / slecht")))))))))</f>
        <v>0</v>
      </c>
    </row>
    <row r="176" spans="1:19" x14ac:dyDescent="0.3">
      <c r="A176" s="34">
        <f>Invulblad!B178</f>
        <v>174</v>
      </c>
      <c r="B176" s="28">
        <f>Invulblad!C178</f>
        <v>0</v>
      </c>
      <c r="C176" s="4">
        <f>Invulblad!D178</f>
        <v>0</v>
      </c>
      <c r="D176" s="4">
        <f>Invulblad!E178</f>
        <v>0</v>
      </c>
      <c r="E176" s="4">
        <f>Invulblad!F178</f>
        <v>0</v>
      </c>
      <c r="F176" s="4">
        <f>Invulblad!G178</f>
        <v>0</v>
      </c>
      <c r="G176" s="4">
        <f>Invulblad!H178</f>
        <v>0</v>
      </c>
      <c r="H176" s="48">
        <f>Invulblad!I178</f>
        <v>0</v>
      </c>
      <c r="I176" s="109">
        <f>Invulblad!O178</f>
        <v>0</v>
      </c>
      <c r="J176" s="31">
        <f>Invulblad!J178</f>
        <v>0</v>
      </c>
      <c r="K176" s="32" t="b">
        <f>IF(J176=kengetallen!$V$13,"1",IF(J176=kengetallen!$V$14,"2",IF(J176=kengetallen!$V$15,"3")))</f>
        <v>0</v>
      </c>
      <c r="L176" s="32">
        <v>0.7</v>
      </c>
      <c r="M176" s="25">
        <f t="shared" si="6"/>
        <v>0</v>
      </c>
      <c r="N176" s="39">
        <f>Invulblad!K178</f>
        <v>0</v>
      </c>
      <c r="O176" s="29" t="b">
        <f>IF(N176=kengetallen!$V$19,"1",IF(N176=kengetallen!$V$20,"2",IF(N176=kengetallen!$V$21,"3")))</f>
        <v>0</v>
      </c>
      <c r="P176" s="32">
        <v>0.3</v>
      </c>
      <c r="Q176" s="4">
        <f t="shared" si="7"/>
        <v>0</v>
      </c>
      <c r="R176" s="31">
        <f t="shared" si="8"/>
        <v>0</v>
      </c>
      <c r="S176" s="118" t="b">
        <f>IF(R176=kengetallen!$W$53,"Optimaal / zeer goed",IF(R176=kengetallen!$W$54,"Optimaal / goed",IF(R176=kengetallen!$W$55,"Voldoende / goed",IF(R176=kengetallen!$W$56,"Voldoende / redelijk",IF(R176=kengetallen!$W$57,"Voldoende",IF(R176=kengetallen!$W$58,"Matig / voldoende",IF(R176=kengetallen!$W$59,"Matig",IF(R176=kengetallen!$W$60,"Onvoldoende",IF(R176=kengetallen!$W$61,"Onvoldoende / slecht")))))))))</f>
        <v>0</v>
      </c>
    </row>
    <row r="177" spans="1:19" x14ac:dyDescent="0.3">
      <c r="A177" s="34">
        <f>Invulblad!B179</f>
        <v>175</v>
      </c>
      <c r="B177" s="28">
        <f>Invulblad!C179</f>
        <v>0</v>
      </c>
      <c r="C177" s="4">
        <f>Invulblad!D179</f>
        <v>0</v>
      </c>
      <c r="D177" s="4">
        <f>Invulblad!E179</f>
        <v>0</v>
      </c>
      <c r="E177" s="4">
        <f>Invulblad!F179</f>
        <v>0</v>
      </c>
      <c r="F177" s="4">
        <f>Invulblad!G179</f>
        <v>0</v>
      </c>
      <c r="G177" s="4">
        <f>Invulblad!H179</f>
        <v>0</v>
      </c>
      <c r="H177" s="48">
        <f>Invulblad!I179</f>
        <v>0</v>
      </c>
      <c r="I177" s="109">
        <f>Invulblad!O179</f>
        <v>0</v>
      </c>
      <c r="J177" s="31">
        <f>Invulblad!J179</f>
        <v>0</v>
      </c>
      <c r="K177" s="32" t="b">
        <f>IF(J177=kengetallen!$V$13,"1",IF(J177=kengetallen!$V$14,"2",IF(J177=kengetallen!$V$15,"3")))</f>
        <v>0</v>
      </c>
      <c r="L177" s="32">
        <v>0.7</v>
      </c>
      <c r="M177" s="25">
        <f t="shared" si="6"/>
        <v>0</v>
      </c>
      <c r="N177" s="39">
        <f>Invulblad!K179</f>
        <v>0</v>
      </c>
      <c r="O177" s="29" t="b">
        <f>IF(N177=kengetallen!$V$19,"1",IF(N177=kengetallen!$V$20,"2",IF(N177=kengetallen!$V$21,"3")))</f>
        <v>0</v>
      </c>
      <c r="P177" s="32">
        <v>0.3</v>
      </c>
      <c r="Q177" s="4">
        <f t="shared" si="7"/>
        <v>0</v>
      </c>
      <c r="R177" s="31">
        <f t="shared" si="8"/>
        <v>0</v>
      </c>
      <c r="S177" s="118" t="b">
        <f>IF(R177=kengetallen!$W$53,"Optimaal / zeer goed",IF(R177=kengetallen!$W$54,"Optimaal / goed",IF(R177=kengetallen!$W$55,"Voldoende / goed",IF(R177=kengetallen!$W$56,"Voldoende / redelijk",IF(R177=kengetallen!$W$57,"Voldoende",IF(R177=kengetallen!$W$58,"Matig / voldoende",IF(R177=kengetallen!$W$59,"Matig",IF(R177=kengetallen!$W$60,"Onvoldoende",IF(R177=kengetallen!$W$61,"Onvoldoende / slecht")))))))))</f>
        <v>0</v>
      </c>
    </row>
    <row r="178" spans="1:19" x14ac:dyDescent="0.3">
      <c r="A178" s="34">
        <f>Invulblad!B180</f>
        <v>176</v>
      </c>
      <c r="B178" s="28">
        <f>Invulblad!C180</f>
        <v>0</v>
      </c>
      <c r="C178" s="4">
        <f>Invulblad!D180</f>
        <v>0</v>
      </c>
      <c r="D178" s="4">
        <f>Invulblad!E180</f>
        <v>0</v>
      </c>
      <c r="E178" s="4">
        <f>Invulblad!F180</f>
        <v>0</v>
      </c>
      <c r="F178" s="4">
        <f>Invulblad!G180</f>
        <v>0</v>
      </c>
      <c r="G178" s="4">
        <f>Invulblad!H180</f>
        <v>0</v>
      </c>
      <c r="H178" s="48">
        <f>Invulblad!I180</f>
        <v>0</v>
      </c>
      <c r="I178" s="109">
        <f>Invulblad!O180</f>
        <v>0</v>
      </c>
      <c r="J178" s="31">
        <f>Invulblad!J180</f>
        <v>0</v>
      </c>
      <c r="K178" s="32" t="b">
        <f>IF(J178=kengetallen!$V$13,"1",IF(J178=kengetallen!$V$14,"2",IF(J178=kengetallen!$V$15,"3")))</f>
        <v>0</v>
      </c>
      <c r="L178" s="32">
        <v>0.7</v>
      </c>
      <c r="M178" s="25">
        <f t="shared" si="6"/>
        <v>0</v>
      </c>
      <c r="N178" s="39">
        <f>Invulblad!K180</f>
        <v>0</v>
      </c>
      <c r="O178" s="29" t="b">
        <f>IF(N178=kengetallen!$V$19,"1",IF(N178=kengetallen!$V$20,"2",IF(N178=kengetallen!$V$21,"3")))</f>
        <v>0</v>
      </c>
      <c r="P178" s="32">
        <v>0.3</v>
      </c>
      <c r="Q178" s="4">
        <f t="shared" si="7"/>
        <v>0</v>
      </c>
      <c r="R178" s="31">
        <f t="shared" si="8"/>
        <v>0</v>
      </c>
      <c r="S178" s="118" t="b">
        <f>IF(R178=kengetallen!$W$53,"Optimaal / zeer goed",IF(R178=kengetallen!$W$54,"Optimaal / goed",IF(R178=kengetallen!$W$55,"Voldoende / goed",IF(R178=kengetallen!$W$56,"Voldoende / redelijk",IF(R178=kengetallen!$W$57,"Voldoende",IF(R178=kengetallen!$W$58,"Matig / voldoende",IF(R178=kengetallen!$W$59,"Matig",IF(R178=kengetallen!$W$60,"Onvoldoende",IF(R178=kengetallen!$W$61,"Onvoldoende / slecht")))))))))</f>
        <v>0</v>
      </c>
    </row>
    <row r="179" spans="1:19" x14ac:dyDescent="0.3">
      <c r="A179" s="34">
        <f>Invulblad!B181</f>
        <v>177</v>
      </c>
      <c r="B179" s="28">
        <f>Invulblad!C181</f>
        <v>0</v>
      </c>
      <c r="C179" s="4">
        <f>Invulblad!D181</f>
        <v>0</v>
      </c>
      <c r="D179" s="4">
        <f>Invulblad!E181</f>
        <v>0</v>
      </c>
      <c r="E179" s="4">
        <f>Invulblad!F181</f>
        <v>0</v>
      </c>
      <c r="F179" s="4">
        <f>Invulblad!G181</f>
        <v>0</v>
      </c>
      <c r="G179" s="4">
        <f>Invulblad!H181</f>
        <v>0</v>
      </c>
      <c r="H179" s="48">
        <f>Invulblad!I181</f>
        <v>0</v>
      </c>
      <c r="I179" s="109">
        <f>Invulblad!O181</f>
        <v>0</v>
      </c>
      <c r="J179" s="31">
        <f>Invulblad!J181</f>
        <v>0</v>
      </c>
      <c r="K179" s="32" t="b">
        <f>IF(J179=kengetallen!$V$13,"1",IF(J179=kengetallen!$V$14,"2",IF(J179=kengetallen!$V$15,"3")))</f>
        <v>0</v>
      </c>
      <c r="L179" s="32">
        <v>0.7</v>
      </c>
      <c r="M179" s="25">
        <f t="shared" si="6"/>
        <v>0</v>
      </c>
      <c r="N179" s="39">
        <f>Invulblad!K181</f>
        <v>0</v>
      </c>
      <c r="O179" s="29" t="b">
        <f>IF(N179=kengetallen!$V$19,"1",IF(N179=kengetallen!$V$20,"2",IF(N179=kengetallen!$V$21,"3")))</f>
        <v>0</v>
      </c>
      <c r="P179" s="32">
        <v>0.3</v>
      </c>
      <c r="Q179" s="4">
        <f t="shared" si="7"/>
        <v>0</v>
      </c>
      <c r="R179" s="31">
        <f t="shared" si="8"/>
        <v>0</v>
      </c>
      <c r="S179" s="118" t="b">
        <f>IF(R179=kengetallen!$W$53,"Optimaal / zeer goed",IF(R179=kengetallen!$W$54,"Optimaal / goed",IF(R179=kengetallen!$W$55,"Voldoende / goed",IF(R179=kengetallen!$W$56,"Voldoende / redelijk",IF(R179=kengetallen!$W$57,"Voldoende",IF(R179=kengetallen!$W$58,"Matig / voldoende",IF(R179=kengetallen!$W$59,"Matig",IF(R179=kengetallen!$W$60,"Onvoldoende",IF(R179=kengetallen!$W$61,"Onvoldoende / slecht")))))))))</f>
        <v>0</v>
      </c>
    </row>
    <row r="180" spans="1:19" x14ac:dyDescent="0.3">
      <c r="A180" s="34">
        <f>Invulblad!B182</f>
        <v>178</v>
      </c>
      <c r="B180" s="28">
        <f>Invulblad!C182</f>
        <v>0</v>
      </c>
      <c r="C180" s="4">
        <f>Invulblad!D182</f>
        <v>0</v>
      </c>
      <c r="D180" s="4">
        <f>Invulblad!E182</f>
        <v>0</v>
      </c>
      <c r="E180" s="4">
        <f>Invulblad!F182</f>
        <v>0</v>
      </c>
      <c r="F180" s="4">
        <f>Invulblad!G182</f>
        <v>0</v>
      </c>
      <c r="G180" s="4">
        <f>Invulblad!H182</f>
        <v>0</v>
      </c>
      <c r="H180" s="48">
        <f>Invulblad!I182</f>
        <v>0</v>
      </c>
      <c r="I180" s="109">
        <f>Invulblad!O182</f>
        <v>0</v>
      </c>
      <c r="J180" s="31">
        <f>Invulblad!J182</f>
        <v>0</v>
      </c>
      <c r="K180" s="32" t="b">
        <f>IF(J180=kengetallen!$V$13,"1",IF(J180=kengetallen!$V$14,"2",IF(J180=kengetallen!$V$15,"3")))</f>
        <v>0</v>
      </c>
      <c r="L180" s="32">
        <v>0.7</v>
      </c>
      <c r="M180" s="25">
        <f t="shared" si="6"/>
        <v>0</v>
      </c>
      <c r="N180" s="39">
        <f>Invulblad!K182</f>
        <v>0</v>
      </c>
      <c r="O180" s="29" t="b">
        <f>IF(N180=kengetallen!$V$19,"1",IF(N180=kengetallen!$V$20,"2",IF(N180=kengetallen!$V$21,"3")))</f>
        <v>0</v>
      </c>
      <c r="P180" s="32">
        <v>0.3</v>
      </c>
      <c r="Q180" s="4">
        <f t="shared" si="7"/>
        <v>0</v>
      </c>
      <c r="R180" s="31">
        <f t="shared" si="8"/>
        <v>0</v>
      </c>
      <c r="S180" s="118" t="b">
        <f>IF(R180=kengetallen!$W$53,"Optimaal / zeer goed",IF(R180=kengetallen!$W$54,"Optimaal / goed",IF(R180=kengetallen!$W$55,"Voldoende / goed",IF(R180=kengetallen!$W$56,"Voldoende / redelijk",IF(R180=kengetallen!$W$57,"Voldoende",IF(R180=kengetallen!$W$58,"Matig / voldoende",IF(R180=kengetallen!$W$59,"Matig",IF(R180=kengetallen!$W$60,"Onvoldoende",IF(R180=kengetallen!$W$61,"Onvoldoende / slecht")))))))))</f>
        <v>0</v>
      </c>
    </row>
    <row r="181" spans="1:19" x14ac:dyDescent="0.3">
      <c r="A181" s="34">
        <f>Invulblad!B183</f>
        <v>179</v>
      </c>
      <c r="B181" s="28">
        <f>Invulblad!C183</f>
        <v>0</v>
      </c>
      <c r="C181" s="4">
        <f>Invulblad!D183</f>
        <v>0</v>
      </c>
      <c r="D181" s="4">
        <f>Invulblad!E183</f>
        <v>0</v>
      </c>
      <c r="E181" s="4">
        <f>Invulblad!F183</f>
        <v>0</v>
      </c>
      <c r="F181" s="4">
        <f>Invulblad!G183</f>
        <v>0</v>
      </c>
      <c r="G181" s="4">
        <f>Invulblad!H183</f>
        <v>0</v>
      </c>
      <c r="H181" s="48">
        <f>Invulblad!I183</f>
        <v>0</v>
      </c>
      <c r="I181" s="109">
        <f>Invulblad!O183</f>
        <v>0</v>
      </c>
      <c r="J181" s="31">
        <f>Invulblad!J183</f>
        <v>0</v>
      </c>
      <c r="K181" s="32" t="b">
        <f>IF(J181=kengetallen!$V$13,"1",IF(J181=kengetallen!$V$14,"2",IF(J181=kengetallen!$V$15,"3")))</f>
        <v>0</v>
      </c>
      <c r="L181" s="32">
        <v>0.7</v>
      </c>
      <c r="M181" s="25">
        <f t="shared" si="6"/>
        <v>0</v>
      </c>
      <c r="N181" s="39">
        <f>Invulblad!K183</f>
        <v>0</v>
      </c>
      <c r="O181" s="29" t="b">
        <f>IF(N181=kengetallen!$V$19,"1",IF(N181=kengetallen!$V$20,"2",IF(N181=kengetallen!$V$21,"3")))</f>
        <v>0</v>
      </c>
      <c r="P181" s="32">
        <v>0.3</v>
      </c>
      <c r="Q181" s="4">
        <f t="shared" si="7"/>
        <v>0</v>
      </c>
      <c r="R181" s="31">
        <f t="shared" si="8"/>
        <v>0</v>
      </c>
      <c r="S181" s="118" t="b">
        <f>IF(R181=kengetallen!$W$53,"Optimaal / zeer goed",IF(R181=kengetallen!$W$54,"Optimaal / goed",IF(R181=kengetallen!$W$55,"Voldoende / goed",IF(R181=kengetallen!$W$56,"Voldoende / redelijk",IF(R181=kengetallen!$W$57,"Voldoende",IF(R181=kengetallen!$W$58,"Matig / voldoende",IF(R181=kengetallen!$W$59,"Matig",IF(R181=kengetallen!$W$60,"Onvoldoende",IF(R181=kengetallen!$W$61,"Onvoldoende / slecht")))))))))</f>
        <v>0</v>
      </c>
    </row>
    <row r="182" spans="1:19" x14ac:dyDescent="0.3">
      <c r="A182" s="34">
        <f>Invulblad!B184</f>
        <v>180</v>
      </c>
      <c r="B182" s="28">
        <f>Invulblad!C184</f>
        <v>0</v>
      </c>
      <c r="C182" s="4">
        <f>Invulblad!D184</f>
        <v>0</v>
      </c>
      <c r="D182" s="4">
        <f>Invulblad!E184</f>
        <v>0</v>
      </c>
      <c r="E182" s="4">
        <f>Invulblad!F184</f>
        <v>0</v>
      </c>
      <c r="F182" s="4">
        <f>Invulblad!G184</f>
        <v>0</v>
      </c>
      <c r="G182" s="4">
        <f>Invulblad!H184</f>
        <v>0</v>
      </c>
      <c r="H182" s="48">
        <f>Invulblad!I184</f>
        <v>0</v>
      </c>
      <c r="I182" s="109">
        <f>Invulblad!O184</f>
        <v>0</v>
      </c>
      <c r="J182" s="31">
        <f>Invulblad!J184</f>
        <v>0</v>
      </c>
      <c r="K182" s="32" t="b">
        <f>IF(J182=kengetallen!$V$13,"1",IF(J182=kengetallen!$V$14,"2",IF(J182=kengetallen!$V$15,"3")))</f>
        <v>0</v>
      </c>
      <c r="L182" s="32">
        <v>0.7</v>
      </c>
      <c r="M182" s="25">
        <f t="shared" si="6"/>
        <v>0</v>
      </c>
      <c r="N182" s="39">
        <f>Invulblad!K184</f>
        <v>0</v>
      </c>
      <c r="O182" s="29" t="b">
        <f>IF(N182=kengetallen!$V$19,"1",IF(N182=kengetallen!$V$20,"2",IF(N182=kengetallen!$V$21,"3")))</f>
        <v>0</v>
      </c>
      <c r="P182" s="32">
        <v>0.3</v>
      </c>
      <c r="Q182" s="4">
        <f t="shared" si="7"/>
        <v>0</v>
      </c>
      <c r="R182" s="31">
        <f t="shared" si="8"/>
        <v>0</v>
      </c>
      <c r="S182" s="118" t="b">
        <f>IF(R182=kengetallen!$W$53,"Optimaal / zeer goed",IF(R182=kengetallen!$W$54,"Optimaal / goed",IF(R182=kengetallen!$W$55,"Voldoende / goed",IF(R182=kengetallen!$W$56,"Voldoende / redelijk",IF(R182=kengetallen!$W$57,"Voldoende",IF(R182=kengetallen!$W$58,"Matig / voldoende",IF(R182=kengetallen!$W$59,"Matig",IF(R182=kengetallen!$W$60,"Onvoldoende",IF(R182=kengetallen!$W$61,"Onvoldoende / slecht")))))))))</f>
        <v>0</v>
      </c>
    </row>
    <row r="183" spans="1:19" x14ac:dyDescent="0.3">
      <c r="A183" s="34">
        <f>Invulblad!B185</f>
        <v>181</v>
      </c>
      <c r="B183" s="28">
        <f>Invulblad!C185</f>
        <v>0</v>
      </c>
      <c r="C183" s="4">
        <f>Invulblad!D185</f>
        <v>0</v>
      </c>
      <c r="D183" s="4">
        <f>Invulblad!E185</f>
        <v>0</v>
      </c>
      <c r="E183" s="4">
        <f>Invulblad!F185</f>
        <v>0</v>
      </c>
      <c r="F183" s="4">
        <f>Invulblad!G185</f>
        <v>0</v>
      </c>
      <c r="G183" s="4">
        <f>Invulblad!H185</f>
        <v>0</v>
      </c>
      <c r="H183" s="48">
        <f>Invulblad!I185</f>
        <v>0</v>
      </c>
      <c r="I183" s="109">
        <f>Invulblad!O185</f>
        <v>0</v>
      </c>
      <c r="J183" s="31">
        <f>Invulblad!J185</f>
        <v>0</v>
      </c>
      <c r="K183" s="32" t="b">
        <f>IF(J183=kengetallen!$V$13,"1",IF(J183=kengetallen!$V$14,"2",IF(J183=kengetallen!$V$15,"3")))</f>
        <v>0</v>
      </c>
      <c r="L183" s="32">
        <v>0.7</v>
      </c>
      <c r="M183" s="25">
        <f t="shared" si="6"/>
        <v>0</v>
      </c>
      <c r="N183" s="39">
        <f>Invulblad!K185</f>
        <v>0</v>
      </c>
      <c r="O183" s="29" t="b">
        <f>IF(N183=kengetallen!$V$19,"1",IF(N183=kengetallen!$V$20,"2",IF(N183=kengetallen!$V$21,"3")))</f>
        <v>0</v>
      </c>
      <c r="P183" s="32">
        <v>0.3</v>
      </c>
      <c r="Q183" s="4">
        <f t="shared" si="7"/>
        <v>0</v>
      </c>
      <c r="R183" s="31">
        <f t="shared" si="8"/>
        <v>0</v>
      </c>
      <c r="S183" s="118" t="b">
        <f>IF(R183=kengetallen!$W$53,"Optimaal / zeer goed",IF(R183=kengetallen!$W$54,"Optimaal / goed",IF(R183=kengetallen!$W$55,"Voldoende / goed",IF(R183=kengetallen!$W$56,"Voldoende / redelijk",IF(R183=kengetallen!$W$57,"Voldoende",IF(R183=kengetallen!$W$58,"Matig / voldoende",IF(R183=kengetallen!$W$59,"Matig",IF(R183=kengetallen!$W$60,"Onvoldoende",IF(R183=kengetallen!$W$61,"Onvoldoende / slecht")))))))))</f>
        <v>0</v>
      </c>
    </row>
    <row r="184" spans="1:19" x14ac:dyDescent="0.3">
      <c r="A184" s="34">
        <f>Invulblad!B186</f>
        <v>182</v>
      </c>
      <c r="B184" s="28">
        <f>Invulblad!C186</f>
        <v>0</v>
      </c>
      <c r="C184" s="4">
        <f>Invulblad!D186</f>
        <v>0</v>
      </c>
      <c r="D184" s="4">
        <f>Invulblad!E186</f>
        <v>0</v>
      </c>
      <c r="E184" s="4">
        <f>Invulblad!F186</f>
        <v>0</v>
      </c>
      <c r="F184" s="4">
        <f>Invulblad!G186</f>
        <v>0</v>
      </c>
      <c r="G184" s="4">
        <f>Invulblad!H186</f>
        <v>0</v>
      </c>
      <c r="H184" s="48">
        <f>Invulblad!I186</f>
        <v>0</v>
      </c>
      <c r="I184" s="109">
        <f>Invulblad!O186</f>
        <v>0</v>
      </c>
      <c r="J184" s="31">
        <f>Invulblad!J186</f>
        <v>0</v>
      </c>
      <c r="K184" s="32" t="b">
        <f>IF(J184=kengetallen!$V$13,"1",IF(J184=kengetallen!$V$14,"2",IF(J184=kengetallen!$V$15,"3")))</f>
        <v>0</v>
      </c>
      <c r="L184" s="32">
        <v>0.7</v>
      </c>
      <c r="M184" s="25">
        <f t="shared" si="6"/>
        <v>0</v>
      </c>
      <c r="N184" s="39">
        <f>Invulblad!K186</f>
        <v>0</v>
      </c>
      <c r="O184" s="29" t="b">
        <f>IF(N184=kengetallen!$V$19,"1",IF(N184=kengetallen!$V$20,"2",IF(N184=kengetallen!$V$21,"3")))</f>
        <v>0</v>
      </c>
      <c r="P184" s="32">
        <v>0.3</v>
      </c>
      <c r="Q184" s="4">
        <f t="shared" si="7"/>
        <v>0</v>
      </c>
      <c r="R184" s="31">
        <f t="shared" si="8"/>
        <v>0</v>
      </c>
      <c r="S184" s="118" t="b">
        <f>IF(R184=kengetallen!$W$53,"Optimaal / zeer goed",IF(R184=kengetallen!$W$54,"Optimaal / goed",IF(R184=kengetallen!$W$55,"Voldoende / goed",IF(R184=kengetallen!$W$56,"Voldoende / redelijk",IF(R184=kengetallen!$W$57,"Voldoende",IF(R184=kengetallen!$W$58,"Matig / voldoende",IF(R184=kengetallen!$W$59,"Matig",IF(R184=kengetallen!$W$60,"Onvoldoende",IF(R184=kengetallen!$W$61,"Onvoldoende / slecht")))))))))</f>
        <v>0</v>
      </c>
    </row>
    <row r="185" spans="1:19" x14ac:dyDescent="0.3">
      <c r="A185" s="34">
        <f>Invulblad!B187</f>
        <v>183</v>
      </c>
      <c r="B185" s="28">
        <f>Invulblad!C187</f>
        <v>0</v>
      </c>
      <c r="C185" s="4">
        <f>Invulblad!D187</f>
        <v>0</v>
      </c>
      <c r="D185" s="4">
        <f>Invulblad!E187</f>
        <v>0</v>
      </c>
      <c r="E185" s="4">
        <f>Invulblad!F187</f>
        <v>0</v>
      </c>
      <c r="F185" s="4">
        <f>Invulblad!G187</f>
        <v>0</v>
      </c>
      <c r="G185" s="4">
        <f>Invulblad!H187</f>
        <v>0</v>
      </c>
      <c r="H185" s="48">
        <f>Invulblad!I187</f>
        <v>0</v>
      </c>
      <c r="I185" s="109">
        <f>Invulblad!O187</f>
        <v>0</v>
      </c>
      <c r="J185" s="31">
        <f>Invulblad!J187</f>
        <v>0</v>
      </c>
      <c r="K185" s="32" t="b">
        <f>IF(J185=kengetallen!$V$13,"1",IF(J185=kengetallen!$V$14,"2",IF(J185=kengetallen!$V$15,"3")))</f>
        <v>0</v>
      </c>
      <c r="L185" s="32">
        <v>0.7</v>
      </c>
      <c r="M185" s="25">
        <f t="shared" si="6"/>
        <v>0</v>
      </c>
      <c r="N185" s="39">
        <f>Invulblad!K187</f>
        <v>0</v>
      </c>
      <c r="O185" s="29" t="b">
        <f>IF(N185=kengetallen!$V$19,"1",IF(N185=kengetallen!$V$20,"2",IF(N185=kengetallen!$V$21,"3")))</f>
        <v>0</v>
      </c>
      <c r="P185" s="32">
        <v>0.3</v>
      </c>
      <c r="Q185" s="4">
        <f t="shared" si="7"/>
        <v>0</v>
      </c>
      <c r="R185" s="31">
        <f t="shared" si="8"/>
        <v>0</v>
      </c>
      <c r="S185" s="118" t="b">
        <f>IF(R185=kengetallen!$W$53,"Optimaal / zeer goed",IF(R185=kengetallen!$W$54,"Optimaal / goed",IF(R185=kengetallen!$W$55,"Voldoende / goed",IF(R185=kengetallen!$W$56,"Voldoende / redelijk",IF(R185=kengetallen!$W$57,"Voldoende",IF(R185=kengetallen!$W$58,"Matig / voldoende",IF(R185=kengetallen!$W$59,"Matig",IF(R185=kengetallen!$W$60,"Onvoldoende",IF(R185=kengetallen!$W$61,"Onvoldoende / slecht")))))))))</f>
        <v>0</v>
      </c>
    </row>
    <row r="186" spans="1:19" x14ac:dyDescent="0.3">
      <c r="A186" s="34">
        <f>Invulblad!B188</f>
        <v>184</v>
      </c>
      <c r="B186" s="28">
        <f>Invulblad!C188</f>
        <v>0</v>
      </c>
      <c r="C186" s="4">
        <f>Invulblad!D188</f>
        <v>0</v>
      </c>
      <c r="D186" s="4">
        <f>Invulblad!E188</f>
        <v>0</v>
      </c>
      <c r="E186" s="4">
        <f>Invulblad!F188</f>
        <v>0</v>
      </c>
      <c r="F186" s="4">
        <f>Invulblad!G188</f>
        <v>0</v>
      </c>
      <c r="G186" s="4">
        <f>Invulblad!H188</f>
        <v>0</v>
      </c>
      <c r="H186" s="48">
        <f>Invulblad!I188</f>
        <v>0</v>
      </c>
      <c r="I186" s="109">
        <f>Invulblad!O188</f>
        <v>0</v>
      </c>
      <c r="J186" s="31">
        <f>Invulblad!J188</f>
        <v>0</v>
      </c>
      <c r="K186" s="32" t="b">
        <f>IF(J186=kengetallen!$V$13,"1",IF(J186=kengetallen!$V$14,"2",IF(J186=kengetallen!$V$15,"3")))</f>
        <v>0</v>
      </c>
      <c r="L186" s="32">
        <v>0.7</v>
      </c>
      <c r="M186" s="25">
        <f t="shared" si="6"/>
        <v>0</v>
      </c>
      <c r="N186" s="39">
        <f>Invulblad!K188</f>
        <v>0</v>
      </c>
      <c r="O186" s="29" t="b">
        <f>IF(N186=kengetallen!$V$19,"1",IF(N186=kengetallen!$V$20,"2",IF(N186=kengetallen!$V$21,"3")))</f>
        <v>0</v>
      </c>
      <c r="P186" s="32">
        <v>0.3</v>
      </c>
      <c r="Q186" s="4">
        <f t="shared" si="7"/>
        <v>0</v>
      </c>
      <c r="R186" s="31">
        <f t="shared" si="8"/>
        <v>0</v>
      </c>
      <c r="S186" s="118" t="b">
        <f>IF(R186=kengetallen!$W$53,"Optimaal / zeer goed",IF(R186=kengetallen!$W$54,"Optimaal / goed",IF(R186=kengetallen!$W$55,"Voldoende / goed",IF(R186=kengetallen!$W$56,"Voldoende / redelijk",IF(R186=kengetallen!$W$57,"Voldoende",IF(R186=kengetallen!$W$58,"Matig / voldoende",IF(R186=kengetallen!$W$59,"Matig",IF(R186=kengetallen!$W$60,"Onvoldoende",IF(R186=kengetallen!$W$61,"Onvoldoende / slecht")))))))))</f>
        <v>0</v>
      </c>
    </row>
    <row r="187" spans="1:19" x14ac:dyDescent="0.3">
      <c r="A187" s="34">
        <f>Invulblad!B189</f>
        <v>185</v>
      </c>
      <c r="B187" s="28">
        <f>Invulblad!C189</f>
        <v>0</v>
      </c>
      <c r="C187" s="4">
        <f>Invulblad!D189</f>
        <v>0</v>
      </c>
      <c r="D187" s="4">
        <f>Invulblad!E189</f>
        <v>0</v>
      </c>
      <c r="E187" s="4">
        <f>Invulblad!F189</f>
        <v>0</v>
      </c>
      <c r="F187" s="4">
        <f>Invulblad!G189</f>
        <v>0</v>
      </c>
      <c r="G187" s="4">
        <f>Invulblad!H189</f>
        <v>0</v>
      </c>
      <c r="H187" s="48">
        <f>Invulblad!I189</f>
        <v>0</v>
      </c>
      <c r="I187" s="109">
        <f>Invulblad!O189</f>
        <v>0</v>
      </c>
      <c r="J187" s="31">
        <f>Invulblad!J189</f>
        <v>0</v>
      </c>
      <c r="K187" s="32" t="b">
        <f>IF(J187=kengetallen!$V$13,"1",IF(J187=kengetallen!$V$14,"2",IF(J187=kengetallen!$V$15,"3")))</f>
        <v>0</v>
      </c>
      <c r="L187" s="32">
        <v>0.7</v>
      </c>
      <c r="M187" s="25">
        <f t="shared" si="6"/>
        <v>0</v>
      </c>
      <c r="N187" s="39">
        <f>Invulblad!K189</f>
        <v>0</v>
      </c>
      <c r="O187" s="29" t="b">
        <f>IF(N187=kengetallen!$V$19,"1",IF(N187=kengetallen!$V$20,"2",IF(N187=kengetallen!$V$21,"3")))</f>
        <v>0</v>
      </c>
      <c r="P187" s="32">
        <v>0.3</v>
      </c>
      <c r="Q187" s="4">
        <f t="shared" si="7"/>
        <v>0</v>
      </c>
      <c r="R187" s="31">
        <f t="shared" si="8"/>
        <v>0</v>
      </c>
      <c r="S187" s="118" t="b">
        <f>IF(R187=kengetallen!$W$53,"Optimaal / zeer goed",IF(R187=kengetallen!$W$54,"Optimaal / goed",IF(R187=kengetallen!$W$55,"Voldoende / goed",IF(R187=kengetallen!$W$56,"Voldoende / redelijk",IF(R187=kengetallen!$W$57,"Voldoende",IF(R187=kengetallen!$W$58,"Matig / voldoende",IF(R187=kengetallen!$W$59,"Matig",IF(R187=kengetallen!$W$60,"Onvoldoende",IF(R187=kengetallen!$W$61,"Onvoldoende / slecht")))))))))</f>
        <v>0</v>
      </c>
    </row>
    <row r="188" spans="1:19" x14ac:dyDescent="0.3">
      <c r="A188" s="34">
        <f>Invulblad!B190</f>
        <v>186</v>
      </c>
      <c r="B188" s="28">
        <f>Invulblad!C190</f>
        <v>0</v>
      </c>
      <c r="C188" s="4">
        <f>Invulblad!D190</f>
        <v>0</v>
      </c>
      <c r="D188" s="4">
        <f>Invulblad!E190</f>
        <v>0</v>
      </c>
      <c r="E188" s="4">
        <f>Invulblad!F190</f>
        <v>0</v>
      </c>
      <c r="F188" s="4">
        <f>Invulblad!G190</f>
        <v>0</v>
      </c>
      <c r="G188" s="4">
        <f>Invulblad!H190</f>
        <v>0</v>
      </c>
      <c r="H188" s="48">
        <f>Invulblad!I190</f>
        <v>0</v>
      </c>
      <c r="I188" s="109">
        <f>Invulblad!O190</f>
        <v>0</v>
      </c>
      <c r="J188" s="31">
        <f>Invulblad!J190</f>
        <v>0</v>
      </c>
      <c r="K188" s="32" t="b">
        <f>IF(J188=kengetallen!$V$13,"1",IF(J188=kengetallen!$V$14,"2",IF(J188=kengetallen!$V$15,"3")))</f>
        <v>0</v>
      </c>
      <c r="L188" s="32">
        <v>0.7</v>
      </c>
      <c r="M188" s="25">
        <f t="shared" si="6"/>
        <v>0</v>
      </c>
      <c r="N188" s="39">
        <f>Invulblad!K190</f>
        <v>0</v>
      </c>
      <c r="O188" s="29" t="b">
        <f>IF(N188=kengetallen!$V$19,"1",IF(N188=kengetallen!$V$20,"2",IF(N188=kengetallen!$V$21,"3")))</f>
        <v>0</v>
      </c>
      <c r="P188" s="32">
        <v>0.3</v>
      </c>
      <c r="Q188" s="4">
        <f t="shared" si="7"/>
        <v>0</v>
      </c>
      <c r="R188" s="31">
        <f t="shared" si="8"/>
        <v>0</v>
      </c>
      <c r="S188" s="118" t="b">
        <f>IF(R188=kengetallen!$W$53,"Optimaal / zeer goed",IF(R188=kengetallen!$W$54,"Optimaal / goed",IF(R188=kengetallen!$W$55,"Voldoende / goed",IF(R188=kengetallen!$W$56,"Voldoende / redelijk",IF(R188=kengetallen!$W$57,"Voldoende",IF(R188=kengetallen!$W$58,"Matig / voldoende",IF(R188=kengetallen!$W$59,"Matig",IF(R188=kengetallen!$W$60,"Onvoldoende",IF(R188=kengetallen!$W$61,"Onvoldoende / slecht")))))))))</f>
        <v>0</v>
      </c>
    </row>
    <row r="189" spans="1:19" x14ac:dyDescent="0.3">
      <c r="A189" s="34">
        <f>Invulblad!B191</f>
        <v>187</v>
      </c>
      <c r="B189" s="28">
        <f>Invulblad!C191</f>
        <v>0</v>
      </c>
      <c r="C189" s="4">
        <f>Invulblad!D191</f>
        <v>0</v>
      </c>
      <c r="D189" s="4">
        <f>Invulblad!E191</f>
        <v>0</v>
      </c>
      <c r="E189" s="4">
        <f>Invulblad!F191</f>
        <v>0</v>
      </c>
      <c r="F189" s="4">
        <f>Invulblad!G191</f>
        <v>0</v>
      </c>
      <c r="G189" s="4">
        <f>Invulblad!H191</f>
        <v>0</v>
      </c>
      <c r="H189" s="48">
        <f>Invulblad!I191</f>
        <v>0</v>
      </c>
      <c r="I189" s="109">
        <f>Invulblad!O191</f>
        <v>0</v>
      </c>
      <c r="J189" s="31">
        <f>Invulblad!J191</f>
        <v>0</v>
      </c>
      <c r="K189" s="32" t="b">
        <f>IF(J189=kengetallen!$V$13,"1",IF(J189=kengetallen!$V$14,"2",IF(J189=kengetallen!$V$15,"3")))</f>
        <v>0</v>
      </c>
      <c r="L189" s="32">
        <v>0.7</v>
      </c>
      <c r="M189" s="25">
        <f t="shared" si="6"/>
        <v>0</v>
      </c>
      <c r="N189" s="39">
        <f>Invulblad!K191</f>
        <v>0</v>
      </c>
      <c r="O189" s="29" t="b">
        <f>IF(N189=kengetallen!$V$19,"1",IF(N189=kengetallen!$V$20,"2",IF(N189=kengetallen!$V$21,"3")))</f>
        <v>0</v>
      </c>
      <c r="P189" s="32">
        <v>0.3</v>
      </c>
      <c r="Q189" s="4">
        <f t="shared" si="7"/>
        <v>0</v>
      </c>
      <c r="R189" s="31">
        <f t="shared" si="8"/>
        <v>0</v>
      </c>
      <c r="S189" s="118" t="b">
        <f>IF(R189=kengetallen!$W$53,"Optimaal / zeer goed",IF(R189=kengetallen!$W$54,"Optimaal / goed",IF(R189=kengetallen!$W$55,"Voldoende / goed",IF(R189=kengetallen!$W$56,"Voldoende / redelijk",IF(R189=kengetallen!$W$57,"Voldoende",IF(R189=kengetallen!$W$58,"Matig / voldoende",IF(R189=kengetallen!$W$59,"Matig",IF(R189=kengetallen!$W$60,"Onvoldoende",IF(R189=kengetallen!$W$61,"Onvoldoende / slecht")))))))))</f>
        <v>0</v>
      </c>
    </row>
    <row r="190" spans="1:19" x14ac:dyDescent="0.3">
      <c r="A190" s="34">
        <f>Invulblad!B192</f>
        <v>188</v>
      </c>
      <c r="B190" s="28">
        <f>Invulblad!C192</f>
        <v>0</v>
      </c>
      <c r="C190" s="4">
        <f>Invulblad!D192</f>
        <v>0</v>
      </c>
      <c r="D190" s="4">
        <f>Invulblad!E192</f>
        <v>0</v>
      </c>
      <c r="E190" s="4">
        <f>Invulblad!F192</f>
        <v>0</v>
      </c>
      <c r="F190" s="4">
        <f>Invulblad!G192</f>
        <v>0</v>
      </c>
      <c r="G190" s="4">
        <f>Invulblad!H192</f>
        <v>0</v>
      </c>
      <c r="H190" s="48">
        <f>Invulblad!I192</f>
        <v>0</v>
      </c>
      <c r="I190" s="109">
        <f>Invulblad!O192</f>
        <v>0</v>
      </c>
      <c r="J190" s="31">
        <f>Invulblad!J192</f>
        <v>0</v>
      </c>
      <c r="K190" s="32" t="b">
        <f>IF(J190=kengetallen!$V$13,"1",IF(J190=kengetallen!$V$14,"2",IF(J190=kengetallen!$V$15,"3")))</f>
        <v>0</v>
      </c>
      <c r="L190" s="32">
        <v>0.7</v>
      </c>
      <c r="M190" s="25">
        <f t="shared" si="6"/>
        <v>0</v>
      </c>
      <c r="N190" s="39">
        <f>Invulblad!K192</f>
        <v>0</v>
      </c>
      <c r="O190" s="29" t="b">
        <f>IF(N190=kengetallen!$V$19,"1",IF(N190=kengetallen!$V$20,"2",IF(N190=kengetallen!$V$21,"3")))</f>
        <v>0</v>
      </c>
      <c r="P190" s="32">
        <v>0.3</v>
      </c>
      <c r="Q190" s="4">
        <f t="shared" si="7"/>
        <v>0</v>
      </c>
      <c r="R190" s="31">
        <f t="shared" si="8"/>
        <v>0</v>
      </c>
      <c r="S190" s="118" t="b">
        <f>IF(R190=kengetallen!$W$53,"Optimaal / zeer goed",IF(R190=kengetallen!$W$54,"Optimaal / goed",IF(R190=kengetallen!$W$55,"Voldoende / goed",IF(R190=kengetallen!$W$56,"Voldoende / redelijk",IF(R190=kengetallen!$W$57,"Voldoende",IF(R190=kengetallen!$W$58,"Matig / voldoende",IF(R190=kengetallen!$W$59,"Matig",IF(R190=kengetallen!$W$60,"Onvoldoende",IF(R190=kengetallen!$W$61,"Onvoldoende / slecht")))))))))</f>
        <v>0</v>
      </c>
    </row>
    <row r="191" spans="1:19" x14ac:dyDescent="0.3">
      <c r="A191" s="34">
        <f>Invulblad!B193</f>
        <v>189</v>
      </c>
      <c r="B191" s="28">
        <f>Invulblad!C193</f>
        <v>0</v>
      </c>
      <c r="C191" s="4">
        <f>Invulblad!D193</f>
        <v>0</v>
      </c>
      <c r="D191" s="4">
        <f>Invulblad!E193</f>
        <v>0</v>
      </c>
      <c r="E191" s="4">
        <f>Invulblad!F193</f>
        <v>0</v>
      </c>
      <c r="F191" s="4">
        <f>Invulblad!G193</f>
        <v>0</v>
      </c>
      <c r="G191" s="4">
        <f>Invulblad!H193</f>
        <v>0</v>
      </c>
      <c r="H191" s="48">
        <f>Invulblad!I193</f>
        <v>0</v>
      </c>
      <c r="I191" s="109">
        <f>Invulblad!O193</f>
        <v>0</v>
      </c>
      <c r="J191" s="31">
        <f>Invulblad!J193</f>
        <v>0</v>
      </c>
      <c r="K191" s="32" t="b">
        <f>IF(J191=kengetallen!$V$13,"1",IF(J191=kengetallen!$V$14,"2",IF(J191=kengetallen!$V$15,"3")))</f>
        <v>0</v>
      </c>
      <c r="L191" s="32">
        <v>0.7</v>
      </c>
      <c r="M191" s="25">
        <f t="shared" si="6"/>
        <v>0</v>
      </c>
      <c r="N191" s="39">
        <f>Invulblad!K193</f>
        <v>0</v>
      </c>
      <c r="O191" s="29" t="b">
        <f>IF(N191=kengetallen!$V$19,"1",IF(N191=kengetallen!$V$20,"2",IF(N191=kengetallen!$V$21,"3")))</f>
        <v>0</v>
      </c>
      <c r="P191" s="32">
        <v>0.3</v>
      </c>
      <c r="Q191" s="4">
        <f t="shared" si="7"/>
        <v>0</v>
      </c>
      <c r="R191" s="31">
        <f t="shared" si="8"/>
        <v>0</v>
      </c>
      <c r="S191" s="118" t="b">
        <f>IF(R191=kengetallen!$W$53,"Optimaal / zeer goed",IF(R191=kengetallen!$W$54,"Optimaal / goed",IF(R191=kengetallen!$W$55,"Voldoende / goed",IF(R191=kengetallen!$W$56,"Voldoende / redelijk",IF(R191=kengetallen!$W$57,"Voldoende",IF(R191=kengetallen!$W$58,"Matig / voldoende",IF(R191=kengetallen!$W$59,"Matig",IF(R191=kengetallen!$W$60,"Onvoldoende",IF(R191=kengetallen!$W$61,"Onvoldoende / slecht")))))))))</f>
        <v>0</v>
      </c>
    </row>
    <row r="192" spans="1:19" x14ac:dyDescent="0.3">
      <c r="A192" s="34">
        <f>Invulblad!B194</f>
        <v>190</v>
      </c>
      <c r="B192" s="28">
        <f>Invulblad!C194</f>
        <v>0</v>
      </c>
      <c r="C192" s="4">
        <f>Invulblad!D194</f>
        <v>0</v>
      </c>
      <c r="D192" s="4">
        <f>Invulblad!E194</f>
        <v>0</v>
      </c>
      <c r="E192" s="4">
        <f>Invulblad!F194</f>
        <v>0</v>
      </c>
      <c r="F192" s="4">
        <f>Invulblad!G194</f>
        <v>0</v>
      </c>
      <c r="G192" s="4">
        <f>Invulblad!H194</f>
        <v>0</v>
      </c>
      <c r="H192" s="48">
        <f>Invulblad!I194</f>
        <v>0</v>
      </c>
      <c r="I192" s="109">
        <f>Invulblad!O194</f>
        <v>0</v>
      </c>
      <c r="J192" s="31">
        <f>Invulblad!J194</f>
        <v>0</v>
      </c>
      <c r="K192" s="32" t="b">
        <f>IF(J192=kengetallen!$V$13,"1",IF(J192=kengetallen!$V$14,"2",IF(J192=kengetallen!$V$15,"3")))</f>
        <v>0</v>
      </c>
      <c r="L192" s="32">
        <v>0.7</v>
      </c>
      <c r="M192" s="25">
        <f t="shared" si="6"/>
        <v>0</v>
      </c>
      <c r="N192" s="39">
        <f>Invulblad!K194</f>
        <v>0</v>
      </c>
      <c r="O192" s="29" t="b">
        <f>IF(N192=kengetallen!$V$19,"1",IF(N192=kengetallen!$V$20,"2",IF(N192=kengetallen!$V$21,"3")))</f>
        <v>0</v>
      </c>
      <c r="P192" s="32">
        <v>0.3</v>
      </c>
      <c r="Q192" s="4">
        <f t="shared" si="7"/>
        <v>0</v>
      </c>
      <c r="R192" s="31">
        <f t="shared" si="8"/>
        <v>0</v>
      </c>
      <c r="S192" s="118" t="b">
        <f>IF(R192=kengetallen!$W$53,"Optimaal / zeer goed",IF(R192=kengetallen!$W$54,"Optimaal / goed",IF(R192=kengetallen!$W$55,"Voldoende / goed",IF(R192=kengetallen!$W$56,"Voldoende / redelijk",IF(R192=kengetallen!$W$57,"Voldoende",IF(R192=kengetallen!$W$58,"Matig / voldoende",IF(R192=kengetallen!$W$59,"Matig",IF(R192=kengetallen!$W$60,"Onvoldoende",IF(R192=kengetallen!$W$61,"Onvoldoende / slecht")))))))))</f>
        <v>0</v>
      </c>
    </row>
    <row r="193" spans="1:19" x14ac:dyDescent="0.3">
      <c r="A193" s="34">
        <f>Invulblad!B195</f>
        <v>191</v>
      </c>
      <c r="B193" s="28">
        <f>Invulblad!C195</f>
        <v>0</v>
      </c>
      <c r="C193" s="4">
        <f>Invulblad!D195</f>
        <v>0</v>
      </c>
      <c r="D193" s="4">
        <f>Invulblad!E195</f>
        <v>0</v>
      </c>
      <c r="E193" s="4">
        <f>Invulblad!F195</f>
        <v>0</v>
      </c>
      <c r="F193" s="4">
        <f>Invulblad!G195</f>
        <v>0</v>
      </c>
      <c r="G193" s="4">
        <f>Invulblad!H195</f>
        <v>0</v>
      </c>
      <c r="H193" s="48">
        <f>Invulblad!I195</f>
        <v>0</v>
      </c>
      <c r="I193" s="109">
        <f>Invulblad!O195</f>
        <v>0</v>
      </c>
      <c r="J193" s="31">
        <f>Invulblad!J195</f>
        <v>0</v>
      </c>
      <c r="K193" s="32" t="b">
        <f>IF(J193=kengetallen!$V$13,"1",IF(J193=kengetallen!$V$14,"2",IF(J193=kengetallen!$V$15,"3")))</f>
        <v>0</v>
      </c>
      <c r="L193" s="32">
        <v>0.7</v>
      </c>
      <c r="M193" s="25">
        <f t="shared" si="6"/>
        <v>0</v>
      </c>
      <c r="N193" s="39">
        <f>Invulblad!K195</f>
        <v>0</v>
      </c>
      <c r="O193" s="29" t="b">
        <f>IF(N193=kengetallen!$V$19,"1",IF(N193=kengetallen!$V$20,"2",IF(N193=kengetallen!$V$21,"3")))</f>
        <v>0</v>
      </c>
      <c r="P193" s="32">
        <v>0.3</v>
      </c>
      <c r="Q193" s="4">
        <f t="shared" si="7"/>
        <v>0</v>
      </c>
      <c r="R193" s="31">
        <f t="shared" si="8"/>
        <v>0</v>
      </c>
      <c r="S193" s="118" t="b">
        <f>IF(R193=kengetallen!$W$53,"Optimaal / zeer goed",IF(R193=kengetallen!$W$54,"Optimaal / goed",IF(R193=kengetallen!$W$55,"Voldoende / goed",IF(R193=kengetallen!$W$56,"Voldoende / redelijk",IF(R193=kengetallen!$W$57,"Voldoende",IF(R193=kengetallen!$W$58,"Matig / voldoende",IF(R193=kengetallen!$W$59,"Matig",IF(R193=kengetallen!$W$60,"Onvoldoende",IF(R193=kengetallen!$W$61,"Onvoldoende / slecht")))))))))</f>
        <v>0</v>
      </c>
    </row>
    <row r="194" spans="1:19" x14ac:dyDescent="0.3">
      <c r="A194" s="34">
        <f>Invulblad!B196</f>
        <v>192</v>
      </c>
      <c r="B194" s="28">
        <f>Invulblad!C196</f>
        <v>0</v>
      </c>
      <c r="C194" s="4">
        <f>Invulblad!D196</f>
        <v>0</v>
      </c>
      <c r="D194" s="4">
        <f>Invulblad!E196</f>
        <v>0</v>
      </c>
      <c r="E194" s="4">
        <f>Invulblad!F196</f>
        <v>0</v>
      </c>
      <c r="F194" s="4">
        <f>Invulblad!G196</f>
        <v>0</v>
      </c>
      <c r="G194" s="4">
        <f>Invulblad!H196</f>
        <v>0</v>
      </c>
      <c r="H194" s="48">
        <f>Invulblad!I196</f>
        <v>0</v>
      </c>
      <c r="I194" s="109">
        <f>Invulblad!O196</f>
        <v>0</v>
      </c>
      <c r="J194" s="31">
        <f>Invulblad!J196</f>
        <v>0</v>
      </c>
      <c r="K194" s="32" t="b">
        <f>IF(J194=kengetallen!$V$13,"1",IF(J194=kengetallen!$V$14,"2",IF(J194=kengetallen!$V$15,"3")))</f>
        <v>0</v>
      </c>
      <c r="L194" s="32">
        <v>0.7</v>
      </c>
      <c r="M194" s="25">
        <f t="shared" si="6"/>
        <v>0</v>
      </c>
      <c r="N194" s="39">
        <f>Invulblad!K196</f>
        <v>0</v>
      </c>
      <c r="O194" s="29" t="b">
        <f>IF(N194=kengetallen!$V$19,"1",IF(N194=kengetallen!$V$20,"2",IF(N194=kengetallen!$V$21,"3")))</f>
        <v>0</v>
      </c>
      <c r="P194" s="32">
        <v>0.3</v>
      </c>
      <c r="Q194" s="4">
        <f t="shared" si="7"/>
        <v>0</v>
      </c>
      <c r="R194" s="31">
        <f t="shared" si="8"/>
        <v>0</v>
      </c>
      <c r="S194" s="118" t="b">
        <f>IF(R194=kengetallen!$W$53,"Optimaal / zeer goed",IF(R194=kengetallen!$W$54,"Optimaal / goed",IF(R194=kengetallen!$W$55,"Voldoende / goed",IF(R194=kengetallen!$W$56,"Voldoende / redelijk",IF(R194=kengetallen!$W$57,"Voldoende",IF(R194=kengetallen!$W$58,"Matig / voldoende",IF(R194=kengetallen!$W$59,"Matig",IF(R194=kengetallen!$W$60,"Onvoldoende",IF(R194=kengetallen!$W$61,"Onvoldoende / slecht")))))))))</f>
        <v>0</v>
      </c>
    </row>
    <row r="195" spans="1:19" x14ac:dyDescent="0.3">
      <c r="A195" s="34">
        <f>Invulblad!B197</f>
        <v>193</v>
      </c>
      <c r="B195" s="28">
        <f>Invulblad!C197</f>
        <v>0</v>
      </c>
      <c r="C195" s="4">
        <f>Invulblad!D197</f>
        <v>0</v>
      </c>
      <c r="D195" s="4">
        <f>Invulblad!E197</f>
        <v>0</v>
      </c>
      <c r="E195" s="4">
        <f>Invulblad!F197</f>
        <v>0</v>
      </c>
      <c r="F195" s="4">
        <f>Invulblad!G197</f>
        <v>0</v>
      </c>
      <c r="G195" s="4">
        <f>Invulblad!H197</f>
        <v>0</v>
      </c>
      <c r="H195" s="48">
        <f>Invulblad!I197</f>
        <v>0</v>
      </c>
      <c r="I195" s="109">
        <f>Invulblad!O197</f>
        <v>0</v>
      </c>
      <c r="J195" s="31">
        <f>Invulblad!J197</f>
        <v>0</v>
      </c>
      <c r="K195" s="32" t="b">
        <f>IF(J195=kengetallen!$V$13,"1",IF(J195=kengetallen!$V$14,"2",IF(J195=kengetallen!$V$15,"3")))</f>
        <v>0</v>
      </c>
      <c r="L195" s="32">
        <v>0.7</v>
      </c>
      <c r="M195" s="25">
        <f t="shared" si="6"/>
        <v>0</v>
      </c>
      <c r="N195" s="39">
        <f>Invulblad!K197</f>
        <v>0</v>
      </c>
      <c r="O195" s="29" t="b">
        <f>IF(N195=kengetallen!$V$19,"1",IF(N195=kengetallen!$V$20,"2",IF(N195=kengetallen!$V$21,"3")))</f>
        <v>0</v>
      </c>
      <c r="P195" s="32">
        <v>0.3</v>
      </c>
      <c r="Q195" s="4">
        <f t="shared" si="7"/>
        <v>0</v>
      </c>
      <c r="R195" s="31">
        <f t="shared" si="8"/>
        <v>0</v>
      </c>
      <c r="S195" s="118" t="b">
        <f>IF(R195=kengetallen!$W$53,"Optimaal / zeer goed",IF(R195=kengetallen!$W$54,"Optimaal / goed",IF(R195=kengetallen!$W$55,"Voldoende / goed",IF(R195=kengetallen!$W$56,"Voldoende / redelijk",IF(R195=kengetallen!$W$57,"Voldoende",IF(R195=kengetallen!$W$58,"Matig / voldoende",IF(R195=kengetallen!$W$59,"Matig",IF(R195=kengetallen!$W$60,"Onvoldoende",IF(R195=kengetallen!$W$61,"Onvoldoende / slecht")))))))))</f>
        <v>0</v>
      </c>
    </row>
    <row r="196" spans="1:19" x14ac:dyDescent="0.3">
      <c r="A196" s="34">
        <f>Invulblad!B198</f>
        <v>194</v>
      </c>
      <c r="B196" s="28">
        <f>Invulblad!C198</f>
        <v>0</v>
      </c>
      <c r="C196" s="4">
        <f>Invulblad!D198</f>
        <v>0</v>
      </c>
      <c r="D196" s="4">
        <f>Invulblad!E198</f>
        <v>0</v>
      </c>
      <c r="E196" s="4">
        <f>Invulblad!F198</f>
        <v>0</v>
      </c>
      <c r="F196" s="4">
        <f>Invulblad!G198</f>
        <v>0</v>
      </c>
      <c r="G196" s="4">
        <f>Invulblad!H198</f>
        <v>0</v>
      </c>
      <c r="H196" s="48">
        <f>Invulblad!I198</f>
        <v>0</v>
      </c>
      <c r="I196" s="109">
        <f>Invulblad!O198</f>
        <v>0</v>
      </c>
      <c r="J196" s="31">
        <f>Invulblad!J198</f>
        <v>0</v>
      </c>
      <c r="K196" s="32" t="b">
        <f>IF(J196=kengetallen!$V$13,"1",IF(J196=kengetallen!$V$14,"2",IF(J196=kengetallen!$V$15,"3")))</f>
        <v>0</v>
      </c>
      <c r="L196" s="32">
        <v>0.7</v>
      </c>
      <c r="M196" s="25">
        <f t="shared" ref="M196:M259" si="9">K196*L196</f>
        <v>0</v>
      </c>
      <c r="N196" s="39">
        <f>Invulblad!K198</f>
        <v>0</v>
      </c>
      <c r="O196" s="29" t="b">
        <f>IF(N196=kengetallen!$V$19,"1",IF(N196=kengetallen!$V$20,"2",IF(N196=kengetallen!$V$21,"3")))</f>
        <v>0</v>
      </c>
      <c r="P196" s="32">
        <v>0.3</v>
      </c>
      <c r="Q196" s="4">
        <f t="shared" ref="Q196:Q259" si="10">O196*P196</f>
        <v>0</v>
      </c>
      <c r="R196" s="31">
        <f t="shared" ref="R196:R259" si="11">M196+Q196</f>
        <v>0</v>
      </c>
      <c r="S196" s="118" t="b">
        <f>IF(R196=kengetallen!$W$53,"Optimaal / zeer goed",IF(R196=kengetallen!$W$54,"Optimaal / goed",IF(R196=kengetallen!$W$55,"Voldoende / goed",IF(R196=kengetallen!$W$56,"Voldoende / redelijk",IF(R196=kengetallen!$W$57,"Voldoende",IF(R196=kengetallen!$W$58,"Matig / voldoende",IF(R196=kengetallen!$W$59,"Matig",IF(R196=kengetallen!$W$60,"Onvoldoende",IF(R196=kengetallen!$W$61,"Onvoldoende / slecht")))))))))</f>
        <v>0</v>
      </c>
    </row>
    <row r="197" spans="1:19" x14ac:dyDescent="0.3">
      <c r="A197" s="34">
        <f>Invulblad!B199</f>
        <v>195</v>
      </c>
      <c r="B197" s="28">
        <f>Invulblad!C199</f>
        <v>0</v>
      </c>
      <c r="C197" s="4">
        <f>Invulblad!D199</f>
        <v>0</v>
      </c>
      <c r="D197" s="4">
        <f>Invulblad!E199</f>
        <v>0</v>
      </c>
      <c r="E197" s="4">
        <f>Invulblad!F199</f>
        <v>0</v>
      </c>
      <c r="F197" s="4">
        <f>Invulblad!G199</f>
        <v>0</v>
      </c>
      <c r="G197" s="4">
        <f>Invulblad!H199</f>
        <v>0</v>
      </c>
      <c r="H197" s="48">
        <f>Invulblad!I199</f>
        <v>0</v>
      </c>
      <c r="I197" s="109">
        <f>Invulblad!O199</f>
        <v>0</v>
      </c>
      <c r="J197" s="31">
        <f>Invulblad!J199</f>
        <v>0</v>
      </c>
      <c r="K197" s="32" t="b">
        <f>IF(J197=kengetallen!$V$13,"1",IF(J197=kengetallen!$V$14,"2",IF(J197=kengetallen!$V$15,"3")))</f>
        <v>0</v>
      </c>
      <c r="L197" s="32">
        <v>0.7</v>
      </c>
      <c r="M197" s="25">
        <f t="shared" si="9"/>
        <v>0</v>
      </c>
      <c r="N197" s="39">
        <f>Invulblad!K199</f>
        <v>0</v>
      </c>
      <c r="O197" s="29" t="b">
        <f>IF(N197=kengetallen!$V$19,"1",IF(N197=kengetallen!$V$20,"2",IF(N197=kengetallen!$V$21,"3")))</f>
        <v>0</v>
      </c>
      <c r="P197" s="32">
        <v>0.3</v>
      </c>
      <c r="Q197" s="4">
        <f t="shared" si="10"/>
        <v>0</v>
      </c>
      <c r="R197" s="31">
        <f t="shared" si="11"/>
        <v>0</v>
      </c>
      <c r="S197" s="118" t="b">
        <f>IF(R197=kengetallen!$W$53,"Optimaal / zeer goed",IF(R197=kengetallen!$W$54,"Optimaal / goed",IF(R197=kengetallen!$W$55,"Voldoende / goed",IF(R197=kengetallen!$W$56,"Voldoende / redelijk",IF(R197=kengetallen!$W$57,"Voldoende",IF(R197=kengetallen!$W$58,"Matig / voldoende",IF(R197=kengetallen!$W$59,"Matig",IF(R197=kengetallen!$W$60,"Onvoldoende",IF(R197=kengetallen!$W$61,"Onvoldoende / slecht")))))))))</f>
        <v>0</v>
      </c>
    </row>
    <row r="198" spans="1:19" x14ac:dyDescent="0.3">
      <c r="A198" s="34">
        <f>Invulblad!B200</f>
        <v>196</v>
      </c>
      <c r="B198" s="28">
        <f>Invulblad!C200</f>
        <v>0</v>
      </c>
      <c r="C198" s="4">
        <f>Invulblad!D200</f>
        <v>0</v>
      </c>
      <c r="D198" s="4">
        <f>Invulblad!E200</f>
        <v>0</v>
      </c>
      <c r="E198" s="4">
        <f>Invulblad!F200</f>
        <v>0</v>
      </c>
      <c r="F198" s="4">
        <f>Invulblad!G200</f>
        <v>0</v>
      </c>
      <c r="G198" s="4">
        <f>Invulblad!H200</f>
        <v>0</v>
      </c>
      <c r="H198" s="48">
        <f>Invulblad!I200</f>
        <v>0</v>
      </c>
      <c r="I198" s="109">
        <f>Invulblad!O200</f>
        <v>0</v>
      </c>
      <c r="J198" s="31">
        <f>Invulblad!J200</f>
        <v>0</v>
      </c>
      <c r="K198" s="32" t="b">
        <f>IF(J198=kengetallen!$V$13,"1",IF(J198=kengetallen!$V$14,"2",IF(J198=kengetallen!$V$15,"3")))</f>
        <v>0</v>
      </c>
      <c r="L198" s="32">
        <v>0.7</v>
      </c>
      <c r="M198" s="25">
        <f t="shared" si="9"/>
        <v>0</v>
      </c>
      <c r="N198" s="39">
        <f>Invulblad!K200</f>
        <v>0</v>
      </c>
      <c r="O198" s="29" t="b">
        <f>IF(N198=kengetallen!$V$19,"1",IF(N198=kengetallen!$V$20,"2",IF(N198=kengetallen!$V$21,"3")))</f>
        <v>0</v>
      </c>
      <c r="P198" s="32">
        <v>0.3</v>
      </c>
      <c r="Q198" s="4">
        <f t="shared" si="10"/>
        <v>0</v>
      </c>
      <c r="R198" s="31">
        <f t="shared" si="11"/>
        <v>0</v>
      </c>
      <c r="S198" s="118" t="b">
        <f>IF(R198=kengetallen!$W$53,"Optimaal / zeer goed",IF(R198=kengetallen!$W$54,"Optimaal / goed",IF(R198=kengetallen!$W$55,"Voldoende / goed",IF(R198=kengetallen!$W$56,"Voldoende / redelijk",IF(R198=kengetallen!$W$57,"Voldoende",IF(R198=kengetallen!$W$58,"Matig / voldoende",IF(R198=kengetallen!$W$59,"Matig",IF(R198=kengetallen!$W$60,"Onvoldoende",IF(R198=kengetallen!$W$61,"Onvoldoende / slecht")))))))))</f>
        <v>0</v>
      </c>
    </row>
    <row r="199" spans="1:19" x14ac:dyDescent="0.3">
      <c r="A199" s="34">
        <f>Invulblad!B201</f>
        <v>197</v>
      </c>
      <c r="B199" s="28">
        <f>Invulblad!C201</f>
        <v>0</v>
      </c>
      <c r="C199" s="4">
        <f>Invulblad!D201</f>
        <v>0</v>
      </c>
      <c r="D199" s="4">
        <f>Invulblad!E201</f>
        <v>0</v>
      </c>
      <c r="E199" s="4">
        <f>Invulblad!F201</f>
        <v>0</v>
      </c>
      <c r="F199" s="4">
        <f>Invulblad!G201</f>
        <v>0</v>
      </c>
      <c r="G199" s="4">
        <f>Invulblad!H201</f>
        <v>0</v>
      </c>
      <c r="H199" s="48">
        <f>Invulblad!I201</f>
        <v>0</v>
      </c>
      <c r="I199" s="109">
        <f>Invulblad!O201</f>
        <v>0</v>
      </c>
      <c r="J199" s="31">
        <f>Invulblad!J201</f>
        <v>0</v>
      </c>
      <c r="K199" s="32" t="b">
        <f>IF(J199=kengetallen!$V$13,"1",IF(J199=kengetallen!$V$14,"2",IF(J199=kengetallen!$V$15,"3")))</f>
        <v>0</v>
      </c>
      <c r="L199" s="32">
        <v>0.7</v>
      </c>
      <c r="M199" s="25">
        <f t="shared" si="9"/>
        <v>0</v>
      </c>
      <c r="N199" s="39">
        <f>Invulblad!K201</f>
        <v>0</v>
      </c>
      <c r="O199" s="29" t="b">
        <f>IF(N199=kengetallen!$V$19,"1",IF(N199=kengetallen!$V$20,"2",IF(N199=kengetallen!$V$21,"3")))</f>
        <v>0</v>
      </c>
      <c r="P199" s="32">
        <v>0.3</v>
      </c>
      <c r="Q199" s="4">
        <f t="shared" si="10"/>
        <v>0</v>
      </c>
      <c r="R199" s="31">
        <f t="shared" si="11"/>
        <v>0</v>
      </c>
      <c r="S199" s="118" t="b">
        <f>IF(R199=kengetallen!$W$53,"Optimaal / zeer goed",IF(R199=kengetallen!$W$54,"Optimaal / goed",IF(R199=kengetallen!$W$55,"Voldoende / goed",IF(R199=kengetallen!$W$56,"Voldoende / redelijk",IF(R199=kengetallen!$W$57,"Voldoende",IF(R199=kengetallen!$W$58,"Matig / voldoende",IF(R199=kengetallen!$W$59,"Matig",IF(R199=kengetallen!$W$60,"Onvoldoende",IF(R199=kengetallen!$W$61,"Onvoldoende / slecht")))))))))</f>
        <v>0</v>
      </c>
    </row>
    <row r="200" spans="1:19" x14ac:dyDescent="0.3">
      <c r="A200" s="34">
        <f>Invulblad!B202</f>
        <v>198</v>
      </c>
      <c r="B200" s="28">
        <f>Invulblad!C202</f>
        <v>0</v>
      </c>
      <c r="C200" s="4">
        <f>Invulblad!D202</f>
        <v>0</v>
      </c>
      <c r="D200" s="4">
        <f>Invulblad!E202</f>
        <v>0</v>
      </c>
      <c r="E200" s="4">
        <f>Invulblad!F202</f>
        <v>0</v>
      </c>
      <c r="F200" s="4">
        <f>Invulblad!G202</f>
        <v>0</v>
      </c>
      <c r="G200" s="4">
        <f>Invulblad!H202</f>
        <v>0</v>
      </c>
      <c r="H200" s="48">
        <f>Invulblad!I202</f>
        <v>0</v>
      </c>
      <c r="I200" s="109">
        <f>Invulblad!O202</f>
        <v>0</v>
      </c>
      <c r="J200" s="31">
        <f>Invulblad!J202</f>
        <v>0</v>
      </c>
      <c r="K200" s="32" t="b">
        <f>IF(J200=kengetallen!$V$13,"1",IF(J200=kengetallen!$V$14,"2",IF(J200=kengetallen!$V$15,"3")))</f>
        <v>0</v>
      </c>
      <c r="L200" s="32">
        <v>0.7</v>
      </c>
      <c r="M200" s="25">
        <f t="shared" si="9"/>
        <v>0</v>
      </c>
      <c r="N200" s="39">
        <f>Invulblad!K202</f>
        <v>0</v>
      </c>
      <c r="O200" s="29" t="b">
        <f>IF(N200=kengetallen!$V$19,"1",IF(N200=kengetallen!$V$20,"2",IF(N200=kengetallen!$V$21,"3")))</f>
        <v>0</v>
      </c>
      <c r="P200" s="32">
        <v>0.3</v>
      </c>
      <c r="Q200" s="4">
        <f t="shared" si="10"/>
        <v>0</v>
      </c>
      <c r="R200" s="31">
        <f t="shared" si="11"/>
        <v>0</v>
      </c>
      <c r="S200" s="118" t="b">
        <f>IF(R200=kengetallen!$W$53,"Optimaal / zeer goed",IF(R200=kengetallen!$W$54,"Optimaal / goed",IF(R200=kengetallen!$W$55,"Voldoende / goed",IF(R200=kengetallen!$W$56,"Voldoende / redelijk",IF(R200=kengetallen!$W$57,"Voldoende",IF(R200=kengetallen!$W$58,"Matig / voldoende",IF(R200=kengetallen!$W$59,"Matig",IF(R200=kengetallen!$W$60,"Onvoldoende",IF(R200=kengetallen!$W$61,"Onvoldoende / slecht")))))))))</f>
        <v>0</v>
      </c>
    </row>
    <row r="201" spans="1:19" x14ac:dyDescent="0.3">
      <c r="A201" s="34">
        <f>Invulblad!B203</f>
        <v>199</v>
      </c>
      <c r="B201" s="28">
        <f>Invulblad!C203</f>
        <v>0</v>
      </c>
      <c r="C201" s="4">
        <f>Invulblad!D203</f>
        <v>0</v>
      </c>
      <c r="D201" s="4">
        <f>Invulblad!E203</f>
        <v>0</v>
      </c>
      <c r="E201" s="4">
        <f>Invulblad!F203</f>
        <v>0</v>
      </c>
      <c r="F201" s="4">
        <f>Invulblad!G203</f>
        <v>0</v>
      </c>
      <c r="G201" s="4">
        <f>Invulblad!H203</f>
        <v>0</v>
      </c>
      <c r="H201" s="48">
        <f>Invulblad!I203</f>
        <v>0</v>
      </c>
      <c r="I201" s="109">
        <f>Invulblad!O203</f>
        <v>0</v>
      </c>
      <c r="J201" s="31">
        <f>Invulblad!J203</f>
        <v>0</v>
      </c>
      <c r="K201" s="32" t="b">
        <f>IF(J201=kengetallen!$V$13,"1",IF(J201=kengetallen!$V$14,"2",IF(J201=kengetallen!$V$15,"3")))</f>
        <v>0</v>
      </c>
      <c r="L201" s="32">
        <v>0.7</v>
      </c>
      <c r="M201" s="25">
        <f t="shared" si="9"/>
        <v>0</v>
      </c>
      <c r="N201" s="39">
        <f>Invulblad!K203</f>
        <v>0</v>
      </c>
      <c r="O201" s="29" t="b">
        <f>IF(N201=kengetallen!$V$19,"1",IF(N201=kengetallen!$V$20,"2",IF(N201=kengetallen!$V$21,"3")))</f>
        <v>0</v>
      </c>
      <c r="P201" s="32">
        <v>0.3</v>
      </c>
      <c r="Q201" s="4">
        <f t="shared" si="10"/>
        <v>0</v>
      </c>
      <c r="R201" s="31">
        <f t="shared" si="11"/>
        <v>0</v>
      </c>
      <c r="S201" s="118" t="b">
        <f>IF(R201=kengetallen!$W$53,"Optimaal / zeer goed",IF(R201=kengetallen!$W$54,"Optimaal / goed",IF(R201=kengetallen!$W$55,"Voldoende / goed",IF(R201=kengetallen!$W$56,"Voldoende / redelijk",IF(R201=kengetallen!$W$57,"Voldoende",IF(R201=kengetallen!$W$58,"Matig / voldoende",IF(R201=kengetallen!$W$59,"Matig",IF(R201=kengetallen!$W$60,"Onvoldoende",IF(R201=kengetallen!$W$61,"Onvoldoende / slecht")))))))))</f>
        <v>0</v>
      </c>
    </row>
    <row r="202" spans="1:19" x14ac:dyDescent="0.3">
      <c r="A202" s="34">
        <f>Invulblad!B204</f>
        <v>200</v>
      </c>
      <c r="B202" s="28">
        <f>Invulblad!C204</f>
        <v>0</v>
      </c>
      <c r="C202" s="4">
        <f>Invulblad!D204</f>
        <v>0</v>
      </c>
      <c r="D202" s="4">
        <f>Invulblad!E204</f>
        <v>0</v>
      </c>
      <c r="E202" s="4">
        <f>Invulblad!F204</f>
        <v>0</v>
      </c>
      <c r="F202" s="4">
        <f>Invulblad!G204</f>
        <v>0</v>
      </c>
      <c r="G202" s="4">
        <f>Invulblad!H204</f>
        <v>0</v>
      </c>
      <c r="H202" s="48">
        <f>Invulblad!I204</f>
        <v>0</v>
      </c>
      <c r="I202" s="109">
        <f>Invulblad!O204</f>
        <v>0</v>
      </c>
      <c r="J202" s="31">
        <f>Invulblad!J204</f>
        <v>0</v>
      </c>
      <c r="K202" s="32" t="b">
        <f>IF(J202=kengetallen!$V$13,"1",IF(J202=kengetallen!$V$14,"2",IF(J202=kengetallen!$V$15,"3")))</f>
        <v>0</v>
      </c>
      <c r="L202" s="32">
        <v>0.7</v>
      </c>
      <c r="M202" s="25">
        <f t="shared" si="9"/>
        <v>0</v>
      </c>
      <c r="N202" s="39">
        <f>Invulblad!K204</f>
        <v>0</v>
      </c>
      <c r="O202" s="29" t="b">
        <f>IF(N202=kengetallen!$V$19,"1",IF(N202=kengetallen!$V$20,"2",IF(N202=kengetallen!$V$21,"3")))</f>
        <v>0</v>
      </c>
      <c r="P202" s="32">
        <v>0.3</v>
      </c>
      <c r="Q202" s="4">
        <f t="shared" si="10"/>
        <v>0</v>
      </c>
      <c r="R202" s="31">
        <f t="shared" si="11"/>
        <v>0</v>
      </c>
      <c r="S202" s="118" t="b">
        <f>IF(R202=kengetallen!$W$53,"Optimaal / zeer goed",IF(R202=kengetallen!$W$54,"Optimaal / goed",IF(R202=kengetallen!$W$55,"Voldoende / goed",IF(R202=kengetallen!$W$56,"Voldoende / redelijk",IF(R202=kengetallen!$W$57,"Voldoende",IF(R202=kengetallen!$W$58,"Matig / voldoende",IF(R202=kengetallen!$W$59,"Matig",IF(R202=kengetallen!$W$60,"Onvoldoende",IF(R202=kengetallen!$W$61,"Onvoldoende / slecht")))))))))</f>
        <v>0</v>
      </c>
    </row>
    <row r="203" spans="1:19" x14ac:dyDescent="0.3">
      <c r="A203" s="34">
        <f>Invulblad!B205</f>
        <v>201</v>
      </c>
      <c r="B203" s="28">
        <f>Invulblad!C205</f>
        <v>0</v>
      </c>
      <c r="C203" s="4">
        <f>Invulblad!D205</f>
        <v>0</v>
      </c>
      <c r="D203" s="4">
        <f>Invulblad!E205</f>
        <v>0</v>
      </c>
      <c r="E203" s="4">
        <f>Invulblad!F205</f>
        <v>0</v>
      </c>
      <c r="F203" s="4">
        <f>Invulblad!G205</f>
        <v>0</v>
      </c>
      <c r="G203" s="4">
        <f>Invulblad!H205</f>
        <v>0</v>
      </c>
      <c r="H203" s="48">
        <f>Invulblad!I205</f>
        <v>0</v>
      </c>
      <c r="I203" s="109">
        <f>Invulblad!O205</f>
        <v>0</v>
      </c>
      <c r="J203" s="31">
        <f>Invulblad!J205</f>
        <v>0</v>
      </c>
      <c r="K203" s="32" t="b">
        <f>IF(J203=kengetallen!$V$13,"1",IF(J203=kengetallen!$V$14,"2",IF(J203=kengetallen!$V$15,"3")))</f>
        <v>0</v>
      </c>
      <c r="L203" s="32">
        <v>0.7</v>
      </c>
      <c r="M203" s="25">
        <f t="shared" si="9"/>
        <v>0</v>
      </c>
      <c r="N203" s="39">
        <f>Invulblad!K205</f>
        <v>0</v>
      </c>
      <c r="O203" s="29" t="b">
        <f>IF(N203=kengetallen!$V$19,"1",IF(N203=kengetallen!$V$20,"2",IF(N203=kengetallen!$V$21,"3")))</f>
        <v>0</v>
      </c>
      <c r="P203" s="32">
        <v>0.3</v>
      </c>
      <c r="Q203" s="4">
        <f t="shared" si="10"/>
        <v>0</v>
      </c>
      <c r="R203" s="31">
        <f t="shared" si="11"/>
        <v>0</v>
      </c>
      <c r="S203" s="118" t="b">
        <f>IF(R203=kengetallen!$W$53,"Optimaal / zeer goed",IF(R203=kengetallen!$W$54,"Optimaal / goed",IF(R203=kengetallen!$W$55,"Voldoende / goed",IF(R203=kengetallen!$W$56,"Voldoende / redelijk",IF(R203=kengetallen!$W$57,"Voldoende",IF(R203=kengetallen!$W$58,"Matig / voldoende",IF(R203=kengetallen!$W$59,"Matig",IF(R203=kengetallen!$W$60,"Onvoldoende",IF(R203=kengetallen!$W$61,"Onvoldoende / slecht")))))))))</f>
        <v>0</v>
      </c>
    </row>
    <row r="204" spans="1:19" x14ac:dyDescent="0.3">
      <c r="A204" s="34">
        <f>Invulblad!B206</f>
        <v>202</v>
      </c>
      <c r="B204" s="28">
        <f>Invulblad!C206</f>
        <v>0</v>
      </c>
      <c r="C204" s="4">
        <f>Invulblad!D206</f>
        <v>0</v>
      </c>
      <c r="D204" s="4">
        <f>Invulblad!E206</f>
        <v>0</v>
      </c>
      <c r="E204" s="4">
        <f>Invulblad!F206</f>
        <v>0</v>
      </c>
      <c r="F204" s="4">
        <f>Invulblad!G206</f>
        <v>0</v>
      </c>
      <c r="G204" s="4">
        <f>Invulblad!H206</f>
        <v>0</v>
      </c>
      <c r="H204" s="48">
        <f>Invulblad!I206</f>
        <v>0</v>
      </c>
      <c r="I204" s="109">
        <f>Invulblad!O206</f>
        <v>0</v>
      </c>
      <c r="J204" s="31">
        <f>Invulblad!J206</f>
        <v>0</v>
      </c>
      <c r="K204" s="32" t="b">
        <f>IF(J204=kengetallen!$V$13,"1",IF(J204=kengetallen!$V$14,"2",IF(J204=kengetallen!$V$15,"3")))</f>
        <v>0</v>
      </c>
      <c r="L204" s="32">
        <v>0.7</v>
      </c>
      <c r="M204" s="25">
        <f t="shared" si="9"/>
        <v>0</v>
      </c>
      <c r="N204" s="39">
        <f>Invulblad!K206</f>
        <v>0</v>
      </c>
      <c r="O204" s="29" t="b">
        <f>IF(N204=kengetallen!$V$19,"1",IF(N204=kengetallen!$V$20,"2",IF(N204=kengetallen!$V$21,"3")))</f>
        <v>0</v>
      </c>
      <c r="P204" s="32">
        <v>0.3</v>
      </c>
      <c r="Q204" s="4">
        <f t="shared" si="10"/>
        <v>0</v>
      </c>
      <c r="R204" s="31">
        <f t="shared" si="11"/>
        <v>0</v>
      </c>
      <c r="S204" s="118" t="b">
        <f>IF(R204=kengetallen!$W$53,"Optimaal / zeer goed",IF(R204=kengetallen!$W$54,"Optimaal / goed",IF(R204=kengetallen!$W$55,"Voldoende / goed",IF(R204=kengetallen!$W$56,"Voldoende / redelijk",IF(R204=kengetallen!$W$57,"Voldoende",IF(R204=kengetallen!$W$58,"Matig / voldoende",IF(R204=kengetallen!$W$59,"Matig",IF(R204=kengetallen!$W$60,"Onvoldoende",IF(R204=kengetallen!$W$61,"Onvoldoende / slecht")))))))))</f>
        <v>0</v>
      </c>
    </row>
    <row r="205" spans="1:19" x14ac:dyDescent="0.3">
      <c r="A205" s="34">
        <f>Invulblad!B207</f>
        <v>203</v>
      </c>
      <c r="B205" s="28">
        <f>Invulblad!C207</f>
        <v>0</v>
      </c>
      <c r="C205" s="4">
        <f>Invulblad!D207</f>
        <v>0</v>
      </c>
      <c r="D205" s="4">
        <f>Invulblad!E207</f>
        <v>0</v>
      </c>
      <c r="E205" s="4">
        <f>Invulblad!F207</f>
        <v>0</v>
      </c>
      <c r="F205" s="4">
        <f>Invulblad!G207</f>
        <v>0</v>
      </c>
      <c r="G205" s="4">
        <f>Invulblad!H207</f>
        <v>0</v>
      </c>
      <c r="H205" s="48">
        <f>Invulblad!I207</f>
        <v>0</v>
      </c>
      <c r="I205" s="109">
        <f>Invulblad!O207</f>
        <v>0</v>
      </c>
      <c r="J205" s="31">
        <f>Invulblad!J207</f>
        <v>0</v>
      </c>
      <c r="K205" s="32" t="b">
        <f>IF(J205=kengetallen!$V$13,"1",IF(J205=kengetallen!$V$14,"2",IF(J205=kengetallen!$V$15,"3")))</f>
        <v>0</v>
      </c>
      <c r="L205" s="32">
        <v>0.7</v>
      </c>
      <c r="M205" s="25">
        <f t="shared" si="9"/>
        <v>0</v>
      </c>
      <c r="N205" s="39">
        <f>Invulblad!K207</f>
        <v>0</v>
      </c>
      <c r="O205" s="29" t="b">
        <f>IF(N205=kengetallen!$V$19,"1",IF(N205=kengetallen!$V$20,"2",IF(N205=kengetallen!$V$21,"3")))</f>
        <v>0</v>
      </c>
      <c r="P205" s="32">
        <v>0.3</v>
      </c>
      <c r="Q205" s="4">
        <f t="shared" si="10"/>
        <v>0</v>
      </c>
      <c r="R205" s="31">
        <f t="shared" si="11"/>
        <v>0</v>
      </c>
      <c r="S205" s="118" t="b">
        <f>IF(R205=kengetallen!$W$53,"Optimaal / zeer goed",IF(R205=kengetallen!$W$54,"Optimaal / goed",IF(R205=kengetallen!$W$55,"Voldoende / goed",IF(R205=kengetallen!$W$56,"Voldoende / redelijk",IF(R205=kengetallen!$W$57,"Voldoende",IF(R205=kengetallen!$W$58,"Matig / voldoende",IF(R205=kengetallen!$W$59,"Matig",IF(R205=kengetallen!$W$60,"Onvoldoende",IF(R205=kengetallen!$W$61,"Onvoldoende / slecht")))))))))</f>
        <v>0</v>
      </c>
    </row>
    <row r="206" spans="1:19" x14ac:dyDescent="0.3">
      <c r="A206" s="34">
        <f>Invulblad!B208</f>
        <v>204</v>
      </c>
      <c r="B206" s="28">
        <f>Invulblad!C208</f>
        <v>0</v>
      </c>
      <c r="C206" s="4">
        <f>Invulblad!D208</f>
        <v>0</v>
      </c>
      <c r="D206" s="4">
        <f>Invulblad!E208</f>
        <v>0</v>
      </c>
      <c r="E206" s="4">
        <f>Invulblad!F208</f>
        <v>0</v>
      </c>
      <c r="F206" s="4">
        <f>Invulblad!G208</f>
        <v>0</v>
      </c>
      <c r="G206" s="4">
        <f>Invulblad!H208</f>
        <v>0</v>
      </c>
      <c r="H206" s="48">
        <f>Invulblad!I208</f>
        <v>0</v>
      </c>
      <c r="I206" s="109">
        <f>Invulblad!O208</f>
        <v>0</v>
      </c>
      <c r="J206" s="31">
        <f>Invulblad!J208</f>
        <v>0</v>
      </c>
      <c r="K206" s="32" t="b">
        <f>IF(J206=kengetallen!$V$13,"1",IF(J206=kengetallen!$V$14,"2",IF(J206=kengetallen!$V$15,"3")))</f>
        <v>0</v>
      </c>
      <c r="L206" s="32">
        <v>0.7</v>
      </c>
      <c r="M206" s="25">
        <f t="shared" si="9"/>
        <v>0</v>
      </c>
      <c r="N206" s="39">
        <f>Invulblad!K208</f>
        <v>0</v>
      </c>
      <c r="O206" s="29" t="b">
        <f>IF(N206=kengetallen!$V$19,"1",IF(N206=kengetallen!$V$20,"2",IF(N206=kengetallen!$V$21,"3")))</f>
        <v>0</v>
      </c>
      <c r="P206" s="32">
        <v>0.3</v>
      </c>
      <c r="Q206" s="4">
        <f t="shared" si="10"/>
        <v>0</v>
      </c>
      <c r="R206" s="31">
        <f t="shared" si="11"/>
        <v>0</v>
      </c>
      <c r="S206" s="118" t="b">
        <f>IF(R206=kengetallen!$W$53,"Optimaal / zeer goed",IF(R206=kengetallen!$W$54,"Optimaal / goed",IF(R206=kengetallen!$W$55,"Voldoende / goed",IF(R206=kengetallen!$W$56,"Voldoende / redelijk",IF(R206=kengetallen!$W$57,"Voldoende",IF(R206=kengetallen!$W$58,"Matig / voldoende",IF(R206=kengetallen!$W$59,"Matig",IF(R206=kengetallen!$W$60,"Onvoldoende",IF(R206=kengetallen!$W$61,"Onvoldoende / slecht")))))))))</f>
        <v>0</v>
      </c>
    </row>
    <row r="207" spans="1:19" x14ac:dyDescent="0.3">
      <c r="A207" s="34">
        <f>Invulblad!B209</f>
        <v>205</v>
      </c>
      <c r="B207" s="28">
        <f>Invulblad!C209</f>
        <v>0</v>
      </c>
      <c r="C207" s="4">
        <f>Invulblad!D209</f>
        <v>0</v>
      </c>
      <c r="D207" s="4">
        <f>Invulblad!E209</f>
        <v>0</v>
      </c>
      <c r="E207" s="4">
        <f>Invulblad!F209</f>
        <v>0</v>
      </c>
      <c r="F207" s="4">
        <f>Invulblad!G209</f>
        <v>0</v>
      </c>
      <c r="G207" s="4">
        <f>Invulblad!H209</f>
        <v>0</v>
      </c>
      <c r="H207" s="48">
        <f>Invulblad!I209</f>
        <v>0</v>
      </c>
      <c r="I207" s="109">
        <f>Invulblad!O209</f>
        <v>0</v>
      </c>
      <c r="J207" s="31">
        <f>Invulblad!J209</f>
        <v>0</v>
      </c>
      <c r="K207" s="32" t="b">
        <f>IF(J207=kengetallen!$V$13,"1",IF(J207=kengetallen!$V$14,"2",IF(J207=kengetallen!$V$15,"3")))</f>
        <v>0</v>
      </c>
      <c r="L207" s="32">
        <v>0.7</v>
      </c>
      <c r="M207" s="25">
        <f t="shared" si="9"/>
        <v>0</v>
      </c>
      <c r="N207" s="39">
        <f>Invulblad!K209</f>
        <v>0</v>
      </c>
      <c r="O207" s="29" t="b">
        <f>IF(N207=kengetallen!$V$19,"1",IF(N207=kengetallen!$V$20,"2",IF(N207=kengetallen!$V$21,"3")))</f>
        <v>0</v>
      </c>
      <c r="P207" s="32">
        <v>0.3</v>
      </c>
      <c r="Q207" s="4">
        <f t="shared" si="10"/>
        <v>0</v>
      </c>
      <c r="R207" s="31">
        <f t="shared" si="11"/>
        <v>0</v>
      </c>
      <c r="S207" s="118" t="b">
        <f>IF(R207=kengetallen!$W$53,"Optimaal / zeer goed",IF(R207=kengetallen!$W$54,"Optimaal / goed",IF(R207=kengetallen!$W$55,"Voldoende / goed",IF(R207=kengetallen!$W$56,"Voldoende / redelijk",IF(R207=kengetallen!$W$57,"Voldoende",IF(R207=kengetallen!$W$58,"Matig / voldoende",IF(R207=kengetallen!$W$59,"Matig",IF(R207=kengetallen!$W$60,"Onvoldoende",IF(R207=kengetallen!$W$61,"Onvoldoende / slecht")))))))))</f>
        <v>0</v>
      </c>
    </row>
    <row r="208" spans="1:19" x14ac:dyDescent="0.3">
      <c r="A208" s="34">
        <f>Invulblad!B210</f>
        <v>206</v>
      </c>
      <c r="B208" s="28">
        <f>Invulblad!C210</f>
        <v>0</v>
      </c>
      <c r="C208" s="4">
        <f>Invulblad!D210</f>
        <v>0</v>
      </c>
      <c r="D208" s="4">
        <f>Invulblad!E210</f>
        <v>0</v>
      </c>
      <c r="E208" s="4">
        <f>Invulblad!F210</f>
        <v>0</v>
      </c>
      <c r="F208" s="4">
        <f>Invulblad!G210</f>
        <v>0</v>
      </c>
      <c r="G208" s="4">
        <f>Invulblad!H210</f>
        <v>0</v>
      </c>
      <c r="H208" s="48">
        <f>Invulblad!I210</f>
        <v>0</v>
      </c>
      <c r="I208" s="109">
        <f>Invulblad!O210</f>
        <v>0</v>
      </c>
      <c r="J208" s="31">
        <f>Invulblad!J210</f>
        <v>0</v>
      </c>
      <c r="K208" s="32" t="b">
        <f>IF(J208=kengetallen!$V$13,"1",IF(J208=kengetallen!$V$14,"2",IF(J208=kengetallen!$V$15,"3")))</f>
        <v>0</v>
      </c>
      <c r="L208" s="32">
        <v>0.7</v>
      </c>
      <c r="M208" s="25">
        <f t="shared" si="9"/>
        <v>0</v>
      </c>
      <c r="N208" s="39">
        <f>Invulblad!K210</f>
        <v>0</v>
      </c>
      <c r="O208" s="29" t="b">
        <f>IF(N208=kengetallen!$V$19,"1",IF(N208=kengetallen!$V$20,"2",IF(N208=kengetallen!$V$21,"3")))</f>
        <v>0</v>
      </c>
      <c r="P208" s="32">
        <v>0.3</v>
      </c>
      <c r="Q208" s="4">
        <f t="shared" si="10"/>
        <v>0</v>
      </c>
      <c r="R208" s="31">
        <f t="shared" si="11"/>
        <v>0</v>
      </c>
      <c r="S208" s="118" t="b">
        <f>IF(R208=kengetallen!$W$53,"Optimaal / zeer goed",IF(R208=kengetallen!$W$54,"Optimaal / goed",IF(R208=kengetallen!$W$55,"Voldoende / goed",IF(R208=kengetallen!$W$56,"Voldoende / redelijk",IF(R208=kengetallen!$W$57,"Voldoende",IF(R208=kengetallen!$W$58,"Matig / voldoende",IF(R208=kengetallen!$W$59,"Matig",IF(R208=kengetallen!$W$60,"Onvoldoende",IF(R208=kengetallen!$W$61,"Onvoldoende / slecht")))))))))</f>
        <v>0</v>
      </c>
    </row>
    <row r="209" spans="1:19" x14ac:dyDescent="0.3">
      <c r="A209" s="34">
        <f>Invulblad!B211</f>
        <v>207</v>
      </c>
      <c r="B209" s="28">
        <f>Invulblad!C211</f>
        <v>0</v>
      </c>
      <c r="C209" s="4">
        <f>Invulblad!D211</f>
        <v>0</v>
      </c>
      <c r="D209" s="4">
        <f>Invulblad!E211</f>
        <v>0</v>
      </c>
      <c r="E209" s="4">
        <f>Invulblad!F211</f>
        <v>0</v>
      </c>
      <c r="F209" s="4">
        <f>Invulblad!G211</f>
        <v>0</v>
      </c>
      <c r="G209" s="4">
        <f>Invulblad!H211</f>
        <v>0</v>
      </c>
      <c r="H209" s="48">
        <f>Invulblad!I211</f>
        <v>0</v>
      </c>
      <c r="I209" s="109">
        <f>Invulblad!O211</f>
        <v>0</v>
      </c>
      <c r="J209" s="31">
        <f>Invulblad!J211</f>
        <v>0</v>
      </c>
      <c r="K209" s="32" t="b">
        <f>IF(J209=kengetallen!$V$13,"1",IF(J209=kengetallen!$V$14,"2",IF(J209=kengetallen!$V$15,"3")))</f>
        <v>0</v>
      </c>
      <c r="L209" s="32">
        <v>0.7</v>
      </c>
      <c r="M209" s="25">
        <f t="shared" si="9"/>
        <v>0</v>
      </c>
      <c r="N209" s="39">
        <f>Invulblad!K211</f>
        <v>0</v>
      </c>
      <c r="O209" s="29" t="b">
        <f>IF(N209=kengetallen!$V$19,"1",IF(N209=kengetallen!$V$20,"2",IF(N209=kengetallen!$V$21,"3")))</f>
        <v>0</v>
      </c>
      <c r="P209" s="32">
        <v>0.3</v>
      </c>
      <c r="Q209" s="4">
        <f t="shared" si="10"/>
        <v>0</v>
      </c>
      <c r="R209" s="31">
        <f t="shared" si="11"/>
        <v>0</v>
      </c>
      <c r="S209" s="118" t="b">
        <f>IF(R209=kengetallen!$W$53,"Optimaal / zeer goed",IF(R209=kengetallen!$W$54,"Optimaal / goed",IF(R209=kengetallen!$W$55,"Voldoende / goed",IF(R209=kengetallen!$W$56,"Voldoende / redelijk",IF(R209=kengetallen!$W$57,"Voldoende",IF(R209=kengetallen!$W$58,"Matig / voldoende",IF(R209=kengetallen!$W$59,"Matig",IF(R209=kengetallen!$W$60,"Onvoldoende",IF(R209=kengetallen!$W$61,"Onvoldoende / slecht")))))))))</f>
        <v>0</v>
      </c>
    </row>
    <row r="210" spans="1:19" x14ac:dyDescent="0.3">
      <c r="A210" s="34">
        <f>Invulblad!B212</f>
        <v>208</v>
      </c>
      <c r="B210" s="28">
        <f>Invulblad!C212</f>
        <v>0</v>
      </c>
      <c r="C210" s="4">
        <f>Invulblad!D212</f>
        <v>0</v>
      </c>
      <c r="D210" s="4">
        <f>Invulblad!E212</f>
        <v>0</v>
      </c>
      <c r="E210" s="4">
        <f>Invulblad!F212</f>
        <v>0</v>
      </c>
      <c r="F210" s="4">
        <f>Invulblad!G212</f>
        <v>0</v>
      </c>
      <c r="G210" s="4">
        <f>Invulblad!H212</f>
        <v>0</v>
      </c>
      <c r="H210" s="48">
        <f>Invulblad!I212</f>
        <v>0</v>
      </c>
      <c r="I210" s="109">
        <f>Invulblad!O212</f>
        <v>0</v>
      </c>
      <c r="J210" s="31">
        <f>Invulblad!J212</f>
        <v>0</v>
      </c>
      <c r="K210" s="32" t="b">
        <f>IF(J210=kengetallen!$V$13,"1",IF(J210=kengetallen!$V$14,"2",IF(J210=kengetallen!$V$15,"3")))</f>
        <v>0</v>
      </c>
      <c r="L210" s="32">
        <v>0.7</v>
      </c>
      <c r="M210" s="25">
        <f t="shared" si="9"/>
        <v>0</v>
      </c>
      <c r="N210" s="39">
        <f>Invulblad!K212</f>
        <v>0</v>
      </c>
      <c r="O210" s="29" t="b">
        <f>IF(N210=kengetallen!$V$19,"1",IF(N210=kengetallen!$V$20,"2",IF(N210=kengetallen!$V$21,"3")))</f>
        <v>0</v>
      </c>
      <c r="P210" s="32">
        <v>0.3</v>
      </c>
      <c r="Q210" s="4">
        <f t="shared" si="10"/>
        <v>0</v>
      </c>
      <c r="R210" s="31">
        <f t="shared" si="11"/>
        <v>0</v>
      </c>
      <c r="S210" s="118" t="b">
        <f>IF(R210=kengetallen!$W$53,"Optimaal / zeer goed",IF(R210=kengetallen!$W$54,"Optimaal / goed",IF(R210=kengetallen!$W$55,"Voldoende / goed",IF(R210=kengetallen!$W$56,"Voldoende / redelijk",IF(R210=kengetallen!$W$57,"Voldoende",IF(R210=kengetallen!$W$58,"Matig / voldoende",IF(R210=kengetallen!$W$59,"Matig",IF(R210=kengetallen!$W$60,"Onvoldoende",IF(R210=kengetallen!$W$61,"Onvoldoende / slecht")))))))))</f>
        <v>0</v>
      </c>
    </row>
    <row r="211" spans="1:19" x14ac:dyDescent="0.3">
      <c r="A211" s="34">
        <f>Invulblad!B213</f>
        <v>209</v>
      </c>
      <c r="B211" s="28">
        <f>Invulblad!C213</f>
        <v>0</v>
      </c>
      <c r="C211" s="4">
        <f>Invulblad!D213</f>
        <v>0</v>
      </c>
      <c r="D211" s="4">
        <f>Invulblad!E213</f>
        <v>0</v>
      </c>
      <c r="E211" s="4">
        <f>Invulblad!F213</f>
        <v>0</v>
      </c>
      <c r="F211" s="4">
        <f>Invulblad!G213</f>
        <v>0</v>
      </c>
      <c r="G211" s="4">
        <f>Invulblad!H213</f>
        <v>0</v>
      </c>
      <c r="H211" s="48">
        <f>Invulblad!I213</f>
        <v>0</v>
      </c>
      <c r="I211" s="109">
        <f>Invulblad!O213</f>
        <v>0</v>
      </c>
      <c r="J211" s="31">
        <f>Invulblad!J213</f>
        <v>0</v>
      </c>
      <c r="K211" s="32" t="b">
        <f>IF(J211=kengetallen!$V$13,"1",IF(J211=kengetallen!$V$14,"2",IF(J211=kengetallen!$V$15,"3")))</f>
        <v>0</v>
      </c>
      <c r="L211" s="32">
        <v>0.7</v>
      </c>
      <c r="M211" s="25">
        <f t="shared" si="9"/>
        <v>0</v>
      </c>
      <c r="N211" s="39">
        <f>Invulblad!K213</f>
        <v>0</v>
      </c>
      <c r="O211" s="29" t="b">
        <f>IF(N211=kengetallen!$V$19,"1",IF(N211=kengetallen!$V$20,"2",IF(N211=kengetallen!$V$21,"3")))</f>
        <v>0</v>
      </c>
      <c r="P211" s="32">
        <v>0.3</v>
      </c>
      <c r="Q211" s="4">
        <f t="shared" si="10"/>
        <v>0</v>
      </c>
      <c r="R211" s="31">
        <f t="shared" si="11"/>
        <v>0</v>
      </c>
      <c r="S211" s="118" t="b">
        <f>IF(R211=kengetallen!$W$53,"Optimaal / zeer goed",IF(R211=kengetallen!$W$54,"Optimaal / goed",IF(R211=kengetallen!$W$55,"Voldoende / goed",IF(R211=kengetallen!$W$56,"Voldoende / redelijk",IF(R211=kengetallen!$W$57,"Voldoende",IF(R211=kengetallen!$W$58,"Matig / voldoende",IF(R211=kengetallen!$W$59,"Matig",IF(R211=kengetallen!$W$60,"Onvoldoende",IF(R211=kengetallen!$W$61,"Onvoldoende / slecht")))))))))</f>
        <v>0</v>
      </c>
    </row>
    <row r="212" spans="1:19" x14ac:dyDescent="0.3">
      <c r="A212" s="34">
        <f>Invulblad!B214</f>
        <v>210</v>
      </c>
      <c r="B212" s="28">
        <f>Invulblad!C214</f>
        <v>0</v>
      </c>
      <c r="C212" s="4">
        <f>Invulblad!D214</f>
        <v>0</v>
      </c>
      <c r="D212" s="4">
        <f>Invulblad!E214</f>
        <v>0</v>
      </c>
      <c r="E212" s="4">
        <f>Invulblad!F214</f>
        <v>0</v>
      </c>
      <c r="F212" s="4">
        <f>Invulblad!G214</f>
        <v>0</v>
      </c>
      <c r="G212" s="4">
        <f>Invulblad!H214</f>
        <v>0</v>
      </c>
      <c r="H212" s="48">
        <f>Invulblad!I214</f>
        <v>0</v>
      </c>
      <c r="I212" s="109">
        <f>Invulblad!O214</f>
        <v>0</v>
      </c>
      <c r="J212" s="31">
        <f>Invulblad!J214</f>
        <v>0</v>
      </c>
      <c r="K212" s="32" t="b">
        <f>IF(J212=kengetallen!$V$13,"1",IF(J212=kengetallen!$V$14,"2",IF(J212=kengetallen!$V$15,"3")))</f>
        <v>0</v>
      </c>
      <c r="L212" s="32">
        <v>0.7</v>
      </c>
      <c r="M212" s="25">
        <f t="shared" si="9"/>
        <v>0</v>
      </c>
      <c r="N212" s="39">
        <f>Invulblad!K214</f>
        <v>0</v>
      </c>
      <c r="O212" s="29" t="b">
        <f>IF(N212=kengetallen!$V$19,"1",IF(N212=kengetallen!$V$20,"2",IF(N212=kengetallen!$V$21,"3")))</f>
        <v>0</v>
      </c>
      <c r="P212" s="32">
        <v>0.3</v>
      </c>
      <c r="Q212" s="4">
        <f t="shared" si="10"/>
        <v>0</v>
      </c>
      <c r="R212" s="31">
        <f t="shared" si="11"/>
        <v>0</v>
      </c>
      <c r="S212" s="118" t="b">
        <f>IF(R212=kengetallen!$W$53,"Optimaal / zeer goed",IF(R212=kengetallen!$W$54,"Optimaal / goed",IF(R212=kengetallen!$W$55,"Voldoende / goed",IF(R212=kengetallen!$W$56,"Voldoende / redelijk",IF(R212=kengetallen!$W$57,"Voldoende",IF(R212=kengetallen!$W$58,"Matig / voldoende",IF(R212=kengetallen!$W$59,"Matig",IF(R212=kengetallen!$W$60,"Onvoldoende",IF(R212=kengetallen!$W$61,"Onvoldoende / slecht")))))))))</f>
        <v>0</v>
      </c>
    </row>
    <row r="213" spans="1:19" x14ac:dyDescent="0.3">
      <c r="A213" s="34">
        <f>Invulblad!B215</f>
        <v>211</v>
      </c>
      <c r="B213" s="28">
        <f>Invulblad!C215</f>
        <v>0</v>
      </c>
      <c r="C213" s="4">
        <f>Invulblad!D215</f>
        <v>0</v>
      </c>
      <c r="D213" s="4">
        <f>Invulblad!E215</f>
        <v>0</v>
      </c>
      <c r="E213" s="4">
        <f>Invulblad!F215</f>
        <v>0</v>
      </c>
      <c r="F213" s="4">
        <f>Invulblad!G215</f>
        <v>0</v>
      </c>
      <c r="G213" s="4">
        <f>Invulblad!H215</f>
        <v>0</v>
      </c>
      <c r="H213" s="48">
        <f>Invulblad!I215</f>
        <v>0</v>
      </c>
      <c r="I213" s="109">
        <f>Invulblad!O215</f>
        <v>0</v>
      </c>
      <c r="J213" s="31">
        <f>Invulblad!J215</f>
        <v>0</v>
      </c>
      <c r="K213" s="32" t="b">
        <f>IF(J213=kengetallen!$V$13,"1",IF(J213=kengetallen!$V$14,"2",IF(J213=kengetallen!$V$15,"3")))</f>
        <v>0</v>
      </c>
      <c r="L213" s="32">
        <v>0.7</v>
      </c>
      <c r="M213" s="25">
        <f t="shared" si="9"/>
        <v>0</v>
      </c>
      <c r="N213" s="39">
        <f>Invulblad!K215</f>
        <v>0</v>
      </c>
      <c r="O213" s="29" t="b">
        <f>IF(N213=kengetallen!$V$19,"1",IF(N213=kengetallen!$V$20,"2",IF(N213=kengetallen!$V$21,"3")))</f>
        <v>0</v>
      </c>
      <c r="P213" s="32">
        <v>0.3</v>
      </c>
      <c r="Q213" s="4">
        <f t="shared" si="10"/>
        <v>0</v>
      </c>
      <c r="R213" s="31">
        <f t="shared" si="11"/>
        <v>0</v>
      </c>
      <c r="S213" s="118" t="b">
        <f>IF(R213=kengetallen!$W$53,"Optimaal / zeer goed",IF(R213=kengetallen!$W$54,"Optimaal / goed",IF(R213=kengetallen!$W$55,"Voldoende / goed",IF(R213=kengetallen!$W$56,"Voldoende / redelijk",IF(R213=kengetallen!$W$57,"Voldoende",IF(R213=kengetallen!$W$58,"Matig / voldoende",IF(R213=kengetallen!$W$59,"Matig",IF(R213=kengetallen!$W$60,"Onvoldoende",IF(R213=kengetallen!$W$61,"Onvoldoende / slecht")))))))))</f>
        <v>0</v>
      </c>
    </row>
    <row r="214" spans="1:19" x14ac:dyDescent="0.3">
      <c r="A214" s="34">
        <f>Invulblad!B216</f>
        <v>212</v>
      </c>
      <c r="B214" s="28">
        <f>Invulblad!C216</f>
        <v>0</v>
      </c>
      <c r="C214" s="4">
        <f>Invulblad!D216</f>
        <v>0</v>
      </c>
      <c r="D214" s="4">
        <f>Invulblad!E216</f>
        <v>0</v>
      </c>
      <c r="E214" s="4">
        <f>Invulblad!F216</f>
        <v>0</v>
      </c>
      <c r="F214" s="4">
        <f>Invulblad!G216</f>
        <v>0</v>
      </c>
      <c r="G214" s="4">
        <f>Invulblad!H216</f>
        <v>0</v>
      </c>
      <c r="H214" s="48">
        <f>Invulblad!I216</f>
        <v>0</v>
      </c>
      <c r="I214" s="109">
        <f>Invulblad!O216</f>
        <v>0</v>
      </c>
      <c r="J214" s="31">
        <f>Invulblad!J216</f>
        <v>0</v>
      </c>
      <c r="K214" s="32" t="b">
        <f>IF(J214=kengetallen!$V$13,"1",IF(J214=kengetallen!$V$14,"2",IF(J214=kengetallen!$V$15,"3")))</f>
        <v>0</v>
      </c>
      <c r="L214" s="32">
        <v>0.7</v>
      </c>
      <c r="M214" s="25">
        <f t="shared" si="9"/>
        <v>0</v>
      </c>
      <c r="N214" s="39">
        <f>Invulblad!K216</f>
        <v>0</v>
      </c>
      <c r="O214" s="29" t="b">
        <f>IF(N214=kengetallen!$V$19,"1",IF(N214=kengetallen!$V$20,"2",IF(N214=kengetallen!$V$21,"3")))</f>
        <v>0</v>
      </c>
      <c r="P214" s="32">
        <v>0.3</v>
      </c>
      <c r="Q214" s="4">
        <f t="shared" si="10"/>
        <v>0</v>
      </c>
      <c r="R214" s="31">
        <f t="shared" si="11"/>
        <v>0</v>
      </c>
      <c r="S214" s="118" t="b">
        <f>IF(R214=kengetallen!$W$53,"Optimaal / zeer goed",IF(R214=kengetallen!$W$54,"Optimaal / goed",IF(R214=kengetallen!$W$55,"Voldoende / goed",IF(R214=kengetallen!$W$56,"Voldoende / redelijk",IF(R214=kengetallen!$W$57,"Voldoende",IF(R214=kengetallen!$W$58,"Matig / voldoende",IF(R214=kengetallen!$W$59,"Matig",IF(R214=kengetallen!$W$60,"Onvoldoende",IF(R214=kengetallen!$W$61,"Onvoldoende / slecht")))))))))</f>
        <v>0</v>
      </c>
    </row>
    <row r="215" spans="1:19" x14ac:dyDescent="0.3">
      <c r="A215" s="34">
        <f>Invulblad!B217</f>
        <v>213</v>
      </c>
      <c r="B215" s="28">
        <f>Invulblad!C217</f>
        <v>0</v>
      </c>
      <c r="C215" s="4">
        <f>Invulblad!D217</f>
        <v>0</v>
      </c>
      <c r="D215" s="4">
        <f>Invulblad!E217</f>
        <v>0</v>
      </c>
      <c r="E215" s="4">
        <f>Invulblad!F217</f>
        <v>0</v>
      </c>
      <c r="F215" s="4">
        <f>Invulblad!G217</f>
        <v>0</v>
      </c>
      <c r="G215" s="4">
        <f>Invulblad!H217</f>
        <v>0</v>
      </c>
      <c r="H215" s="48">
        <f>Invulblad!I217</f>
        <v>0</v>
      </c>
      <c r="I215" s="109">
        <f>Invulblad!O217</f>
        <v>0</v>
      </c>
      <c r="J215" s="31">
        <f>Invulblad!J217</f>
        <v>0</v>
      </c>
      <c r="K215" s="32" t="b">
        <f>IF(J215=kengetallen!$V$13,"1",IF(J215=kengetallen!$V$14,"2",IF(J215=kengetallen!$V$15,"3")))</f>
        <v>0</v>
      </c>
      <c r="L215" s="32">
        <v>0.7</v>
      </c>
      <c r="M215" s="25">
        <f t="shared" si="9"/>
        <v>0</v>
      </c>
      <c r="N215" s="39">
        <f>Invulblad!K217</f>
        <v>0</v>
      </c>
      <c r="O215" s="29" t="b">
        <f>IF(N215=kengetallen!$V$19,"1",IF(N215=kengetallen!$V$20,"2",IF(N215=kengetallen!$V$21,"3")))</f>
        <v>0</v>
      </c>
      <c r="P215" s="32">
        <v>0.3</v>
      </c>
      <c r="Q215" s="4">
        <f t="shared" si="10"/>
        <v>0</v>
      </c>
      <c r="R215" s="31">
        <f t="shared" si="11"/>
        <v>0</v>
      </c>
      <c r="S215" s="118" t="b">
        <f>IF(R215=kengetallen!$W$53,"Optimaal / zeer goed",IF(R215=kengetallen!$W$54,"Optimaal / goed",IF(R215=kengetallen!$W$55,"Voldoende / goed",IF(R215=kengetallen!$W$56,"Voldoende / redelijk",IF(R215=kengetallen!$W$57,"Voldoende",IF(R215=kengetallen!$W$58,"Matig / voldoende",IF(R215=kengetallen!$W$59,"Matig",IF(R215=kengetallen!$W$60,"Onvoldoende",IF(R215=kengetallen!$W$61,"Onvoldoende / slecht")))))))))</f>
        <v>0</v>
      </c>
    </row>
    <row r="216" spans="1:19" x14ac:dyDescent="0.3">
      <c r="A216" s="34">
        <f>Invulblad!B218</f>
        <v>214</v>
      </c>
      <c r="B216" s="28">
        <f>Invulblad!C218</f>
        <v>0</v>
      </c>
      <c r="C216" s="4">
        <f>Invulblad!D218</f>
        <v>0</v>
      </c>
      <c r="D216" s="4">
        <f>Invulblad!E218</f>
        <v>0</v>
      </c>
      <c r="E216" s="4">
        <f>Invulblad!F218</f>
        <v>0</v>
      </c>
      <c r="F216" s="4">
        <f>Invulblad!G218</f>
        <v>0</v>
      </c>
      <c r="G216" s="4">
        <f>Invulblad!H218</f>
        <v>0</v>
      </c>
      <c r="H216" s="48">
        <f>Invulblad!I218</f>
        <v>0</v>
      </c>
      <c r="I216" s="109">
        <f>Invulblad!O218</f>
        <v>0</v>
      </c>
      <c r="J216" s="31">
        <f>Invulblad!J218</f>
        <v>0</v>
      </c>
      <c r="K216" s="32" t="b">
        <f>IF(J216=kengetallen!$V$13,"1",IF(J216=kengetallen!$V$14,"2",IF(J216=kengetallen!$V$15,"3")))</f>
        <v>0</v>
      </c>
      <c r="L216" s="32">
        <v>0.7</v>
      </c>
      <c r="M216" s="25">
        <f t="shared" si="9"/>
        <v>0</v>
      </c>
      <c r="N216" s="39">
        <f>Invulblad!K218</f>
        <v>0</v>
      </c>
      <c r="O216" s="29" t="b">
        <f>IF(N216=kengetallen!$V$19,"1",IF(N216=kengetallen!$V$20,"2",IF(N216=kengetallen!$V$21,"3")))</f>
        <v>0</v>
      </c>
      <c r="P216" s="32">
        <v>0.3</v>
      </c>
      <c r="Q216" s="4">
        <f t="shared" si="10"/>
        <v>0</v>
      </c>
      <c r="R216" s="31">
        <f t="shared" si="11"/>
        <v>0</v>
      </c>
      <c r="S216" s="118" t="b">
        <f>IF(R216=kengetallen!$W$53,"Optimaal / zeer goed",IF(R216=kengetallen!$W$54,"Optimaal / goed",IF(R216=kengetallen!$W$55,"Voldoende / goed",IF(R216=kengetallen!$W$56,"Voldoende / redelijk",IF(R216=kengetallen!$W$57,"Voldoende",IF(R216=kengetallen!$W$58,"Matig / voldoende",IF(R216=kengetallen!$W$59,"Matig",IF(R216=kengetallen!$W$60,"Onvoldoende",IF(R216=kengetallen!$W$61,"Onvoldoende / slecht")))))))))</f>
        <v>0</v>
      </c>
    </row>
    <row r="217" spans="1:19" x14ac:dyDescent="0.3">
      <c r="A217" s="34">
        <f>Invulblad!B219</f>
        <v>215</v>
      </c>
      <c r="B217" s="28">
        <f>Invulblad!C219</f>
        <v>0</v>
      </c>
      <c r="C217" s="4">
        <f>Invulblad!D219</f>
        <v>0</v>
      </c>
      <c r="D217" s="4">
        <f>Invulblad!E219</f>
        <v>0</v>
      </c>
      <c r="E217" s="4">
        <f>Invulblad!F219</f>
        <v>0</v>
      </c>
      <c r="F217" s="4">
        <f>Invulblad!G219</f>
        <v>0</v>
      </c>
      <c r="G217" s="4">
        <f>Invulblad!H219</f>
        <v>0</v>
      </c>
      <c r="H217" s="48">
        <f>Invulblad!I219</f>
        <v>0</v>
      </c>
      <c r="I217" s="109">
        <f>Invulblad!O219</f>
        <v>0</v>
      </c>
      <c r="J217" s="31">
        <f>Invulblad!J219</f>
        <v>0</v>
      </c>
      <c r="K217" s="32" t="b">
        <f>IF(J217=kengetallen!$V$13,"1",IF(J217=kengetallen!$V$14,"2",IF(J217=kengetallen!$V$15,"3")))</f>
        <v>0</v>
      </c>
      <c r="L217" s="32">
        <v>0.7</v>
      </c>
      <c r="M217" s="25">
        <f t="shared" si="9"/>
        <v>0</v>
      </c>
      <c r="N217" s="39">
        <f>Invulblad!K219</f>
        <v>0</v>
      </c>
      <c r="O217" s="29" t="b">
        <f>IF(N217=kengetallen!$V$19,"1",IF(N217=kengetallen!$V$20,"2",IF(N217=kengetallen!$V$21,"3")))</f>
        <v>0</v>
      </c>
      <c r="P217" s="32">
        <v>0.3</v>
      </c>
      <c r="Q217" s="4">
        <f t="shared" si="10"/>
        <v>0</v>
      </c>
      <c r="R217" s="31">
        <f t="shared" si="11"/>
        <v>0</v>
      </c>
      <c r="S217" s="118" t="b">
        <f>IF(R217=kengetallen!$W$53,"Optimaal / zeer goed",IF(R217=kengetallen!$W$54,"Optimaal / goed",IF(R217=kengetallen!$W$55,"Voldoende / goed",IF(R217=kengetallen!$W$56,"Voldoende / redelijk",IF(R217=kengetallen!$W$57,"Voldoende",IF(R217=kengetallen!$W$58,"Matig / voldoende",IF(R217=kengetallen!$W$59,"Matig",IF(R217=kengetallen!$W$60,"Onvoldoende",IF(R217=kengetallen!$W$61,"Onvoldoende / slecht")))))))))</f>
        <v>0</v>
      </c>
    </row>
    <row r="218" spans="1:19" x14ac:dyDescent="0.3">
      <c r="A218" s="34">
        <f>Invulblad!B220</f>
        <v>216</v>
      </c>
      <c r="B218" s="28">
        <f>Invulblad!C220</f>
        <v>0</v>
      </c>
      <c r="C218" s="4">
        <f>Invulblad!D220</f>
        <v>0</v>
      </c>
      <c r="D218" s="4">
        <f>Invulblad!E220</f>
        <v>0</v>
      </c>
      <c r="E218" s="4">
        <f>Invulblad!F220</f>
        <v>0</v>
      </c>
      <c r="F218" s="4">
        <f>Invulblad!G220</f>
        <v>0</v>
      </c>
      <c r="G218" s="4">
        <f>Invulblad!H220</f>
        <v>0</v>
      </c>
      <c r="H218" s="48">
        <f>Invulblad!I220</f>
        <v>0</v>
      </c>
      <c r="I218" s="109">
        <f>Invulblad!O220</f>
        <v>0</v>
      </c>
      <c r="J218" s="31">
        <f>Invulblad!J220</f>
        <v>0</v>
      </c>
      <c r="K218" s="32" t="b">
        <f>IF(J218=kengetallen!$V$13,"1",IF(J218=kengetallen!$V$14,"2",IF(J218=kengetallen!$V$15,"3")))</f>
        <v>0</v>
      </c>
      <c r="L218" s="32">
        <v>0.7</v>
      </c>
      <c r="M218" s="25">
        <f t="shared" si="9"/>
        <v>0</v>
      </c>
      <c r="N218" s="39">
        <f>Invulblad!K220</f>
        <v>0</v>
      </c>
      <c r="O218" s="29" t="b">
        <f>IF(N218=kengetallen!$V$19,"1",IF(N218=kengetallen!$V$20,"2",IF(N218=kengetallen!$V$21,"3")))</f>
        <v>0</v>
      </c>
      <c r="P218" s="32">
        <v>0.3</v>
      </c>
      <c r="Q218" s="4">
        <f t="shared" si="10"/>
        <v>0</v>
      </c>
      <c r="R218" s="31">
        <f t="shared" si="11"/>
        <v>0</v>
      </c>
      <c r="S218" s="118" t="b">
        <f>IF(R218=kengetallen!$W$53,"Optimaal / zeer goed",IF(R218=kengetallen!$W$54,"Optimaal / goed",IF(R218=kengetallen!$W$55,"Voldoende / goed",IF(R218=kengetallen!$W$56,"Voldoende / redelijk",IF(R218=kengetallen!$W$57,"Voldoende",IF(R218=kengetallen!$W$58,"Matig / voldoende",IF(R218=kengetallen!$W$59,"Matig",IF(R218=kengetallen!$W$60,"Onvoldoende",IF(R218=kengetallen!$W$61,"Onvoldoende / slecht")))))))))</f>
        <v>0</v>
      </c>
    </row>
    <row r="219" spans="1:19" x14ac:dyDescent="0.3">
      <c r="A219" s="34">
        <f>Invulblad!B221</f>
        <v>217</v>
      </c>
      <c r="B219" s="28">
        <f>Invulblad!C221</f>
        <v>0</v>
      </c>
      <c r="C219" s="4">
        <f>Invulblad!D221</f>
        <v>0</v>
      </c>
      <c r="D219" s="4">
        <f>Invulblad!E221</f>
        <v>0</v>
      </c>
      <c r="E219" s="4">
        <f>Invulblad!F221</f>
        <v>0</v>
      </c>
      <c r="F219" s="4">
        <f>Invulblad!G221</f>
        <v>0</v>
      </c>
      <c r="G219" s="4">
        <f>Invulblad!H221</f>
        <v>0</v>
      </c>
      <c r="H219" s="48">
        <f>Invulblad!I221</f>
        <v>0</v>
      </c>
      <c r="I219" s="109">
        <f>Invulblad!O221</f>
        <v>0</v>
      </c>
      <c r="J219" s="31">
        <f>Invulblad!J221</f>
        <v>0</v>
      </c>
      <c r="K219" s="32" t="b">
        <f>IF(J219=kengetallen!$V$13,"1",IF(J219=kengetallen!$V$14,"2",IF(J219=kengetallen!$V$15,"3")))</f>
        <v>0</v>
      </c>
      <c r="L219" s="32">
        <v>0.7</v>
      </c>
      <c r="M219" s="25">
        <f t="shared" si="9"/>
        <v>0</v>
      </c>
      <c r="N219" s="39">
        <f>Invulblad!K221</f>
        <v>0</v>
      </c>
      <c r="O219" s="29" t="b">
        <f>IF(N219=kengetallen!$V$19,"1",IF(N219=kengetallen!$V$20,"2",IF(N219=kengetallen!$V$21,"3")))</f>
        <v>0</v>
      </c>
      <c r="P219" s="32">
        <v>0.3</v>
      </c>
      <c r="Q219" s="4">
        <f t="shared" si="10"/>
        <v>0</v>
      </c>
      <c r="R219" s="31">
        <f t="shared" si="11"/>
        <v>0</v>
      </c>
      <c r="S219" s="118" t="b">
        <f>IF(R219=kengetallen!$W$53,"Optimaal / zeer goed",IF(R219=kengetallen!$W$54,"Optimaal / goed",IF(R219=kengetallen!$W$55,"Voldoende / goed",IF(R219=kengetallen!$W$56,"Voldoende / redelijk",IF(R219=kengetallen!$W$57,"Voldoende",IF(R219=kengetallen!$W$58,"Matig / voldoende",IF(R219=kengetallen!$W$59,"Matig",IF(R219=kengetallen!$W$60,"Onvoldoende",IF(R219=kengetallen!$W$61,"Onvoldoende / slecht")))))))))</f>
        <v>0</v>
      </c>
    </row>
    <row r="220" spans="1:19" x14ac:dyDescent="0.3">
      <c r="A220" s="34">
        <f>Invulblad!B222</f>
        <v>218</v>
      </c>
      <c r="B220" s="28">
        <f>Invulblad!C222</f>
        <v>0</v>
      </c>
      <c r="C220" s="4">
        <f>Invulblad!D222</f>
        <v>0</v>
      </c>
      <c r="D220" s="4">
        <f>Invulblad!E222</f>
        <v>0</v>
      </c>
      <c r="E220" s="4">
        <f>Invulblad!F222</f>
        <v>0</v>
      </c>
      <c r="F220" s="4">
        <f>Invulblad!G222</f>
        <v>0</v>
      </c>
      <c r="G220" s="4">
        <f>Invulblad!H222</f>
        <v>0</v>
      </c>
      <c r="H220" s="48">
        <f>Invulblad!I222</f>
        <v>0</v>
      </c>
      <c r="I220" s="109">
        <f>Invulblad!O222</f>
        <v>0</v>
      </c>
      <c r="J220" s="31">
        <f>Invulblad!J222</f>
        <v>0</v>
      </c>
      <c r="K220" s="32" t="b">
        <f>IF(J220=kengetallen!$V$13,"1",IF(J220=kengetallen!$V$14,"2",IF(J220=kengetallen!$V$15,"3")))</f>
        <v>0</v>
      </c>
      <c r="L220" s="32">
        <v>0.7</v>
      </c>
      <c r="M220" s="25">
        <f t="shared" si="9"/>
        <v>0</v>
      </c>
      <c r="N220" s="39">
        <f>Invulblad!K222</f>
        <v>0</v>
      </c>
      <c r="O220" s="29" t="b">
        <f>IF(N220=kengetallen!$V$19,"1",IF(N220=kengetallen!$V$20,"2",IF(N220=kengetallen!$V$21,"3")))</f>
        <v>0</v>
      </c>
      <c r="P220" s="32">
        <v>0.3</v>
      </c>
      <c r="Q220" s="4">
        <f t="shared" si="10"/>
        <v>0</v>
      </c>
      <c r="R220" s="31">
        <f t="shared" si="11"/>
        <v>0</v>
      </c>
      <c r="S220" s="118" t="b">
        <f>IF(R220=kengetallen!$W$53,"Optimaal / zeer goed",IF(R220=kengetallen!$W$54,"Optimaal / goed",IF(R220=kengetallen!$W$55,"Voldoende / goed",IF(R220=kengetallen!$W$56,"Voldoende / redelijk",IF(R220=kengetallen!$W$57,"Voldoende",IF(R220=kengetallen!$W$58,"Matig / voldoende",IF(R220=kengetallen!$W$59,"Matig",IF(R220=kengetallen!$W$60,"Onvoldoende",IF(R220=kengetallen!$W$61,"Onvoldoende / slecht")))))))))</f>
        <v>0</v>
      </c>
    </row>
    <row r="221" spans="1:19" x14ac:dyDescent="0.3">
      <c r="A221" s="34">
        <f>Invulblad!B223</f>
        <v>219</v>
      </c>
      <c r="B221" s="28">
        <f>Invulblad!C223</f>
        <v>0</v>
      </c>
      <c r="C221" s="4">
        <f>Invulblad!D223</f>
        <v>0</v>
      </c>
      <c r="D221" s="4">
        <f>Invulblad!E223</f>
        <v>0</v>
      </c>
      <c r="E221" s="4">
        <f>Invulblad!F223</f>
        <v>0</v>
      </c>
      <c r="F221" s="4">
        <f>Invulblad!G223</f>
        <v>0</v>
      </c>
      <c r="G221" s="4">
        <f>Invulblad!H223</f>
        <v>0</v>
      </c>
      <c r="H221" s="48">
        <f>Invulblad!I223</f>
        <v>0</v>
      </c>
      <c r="I221" s="109">
        <f>Invulblad!O223</f>
        <v>0</v>
      </c>
      <c r="J221" s="31">
        <f>Invulblad!J223</f>
        <v>0</v>
      </c>
      <c r="K221" s="32" t="b">
        <f>IF(J221=kengetallen!$V$13,"1",IF(J221=kengetallen!$V$14,"2",IF(J221=kengetallen!$V$15,"3")))</f>
        <v>0</v>
      </c>
      <c r="L221" s="32">
        <v>0.7</v>
      </c>
      <c r="M221" s="25">
        <f t="shared" si="9"/>
        <v>0</v>
      </c>
      <c r="N221" s="39">
        <f>Invulblad!K223</f>
        <v>0</v>
      </c>
      <c r="O221" s="29" t="b">
        <f>IF(N221=kengetallen!$V$19,"1",IF(N221=kengetallen!$V$20,"2",IF(N221=kengetallen!$V$21,"3")))</f>
        <v>0</v>
      </c>
      <c r="P221" s="32">
        <v>0.3</v>
      </c>
      <c r="Q221" s="4">
        <f t="shared" si="10"/>
        <v>0</v>
      </c>
      <c r="R221" s="31">
        <f t="shared" si="11"/>
        <v>0</v>
      </c>
      <c r="S221" s="118" t="b">
        <f>IF(R221=kengetallen!$W$53,"Optimaal / zeer goed",IF(R221=kengetallen!$W$54,"Optimaal / goed",IF(R221=kengetallen!$W$55,"Voldoende / goed",IF(R221=kengetallen!$W$56,"Voldoende / redelijk",IF(R221=kengetallen!$W$57,"Voldoende",IF(R221=kengetallen!$W$58,"Matig / voldoende",IF(R221=kengetallen!$W$59,"Matig",IF(R221=kengetallen!$W$60,"Onvoldoende",IF(R221=kengetallen!$W$61,"Onvoldoende / slecht")))))))))</f>
        <v>0</v>
      </c>
    </row>
    <row r="222" spans="1:19" x14ac:dyDescent="0.3">
      <c r="A222" s="34">
        <f>Invulblad!B224</f>
        <v>220</v>
      </c>
      <c r="B222" s="28">
        <f>Invulblad!C224</f>
        <v>0</v>
      </c>
      <c r="C222" s="4">
        <f>Invulblad!D224</f>
        <v>0</v>
      </c>
      <c r="D222" s="4">
        <f>Invulblad!E224</f>
        <v>0</v>
      </c>
      <c r="E222" s="4">
        <f>Invulblad!F224</f>
        <v>0</v>
      </c>
      <c r="F222" s="4">
        <f>Invulblad!G224</f>
        <v>0</v>
      </c>
      <c r="G222" s="4">
        <f>Invulblad!H224</f>
        <v>0</v>
      </c>
      <c r="H222" s="48">
        <f>Invulblad!I224</f>
        <v>0</v>
      </c>
      <c r="I222" s="109">
        <f>Invulblad!O224</f>
        <v>0</v>
      </c>
      <c r="J222" s="31">
        <f>Invulblad!J224</f>
        <v>0</v>
      </c>
      <c r="K222" s="32" t="b">
        <f>IF(J222=kengetallen!$V$13,"1",IF(J222=kengetallen!$V$14,"2",IF(J222=kengetallen!$V$15,"3")))</f>
        <v>0</v>
      </c>
      <c r="L222" s="32">
        <v>0.7</v>
      </c>
      <c r="M222" s="25">
        <f t="shared" si="9"/>
        <v>0</v>
      </c>
      <c r="N222" s="39">
        <f>Invulblad!K224</f>
        <v>0</v>
      </c>
      <c r="O222" s="29" t="b">
        <f>IF(N222=kengetallen!$V$19,"1",IF(N222=kengetallen!$V$20,"2",IF(N222=kengetallen!$V$21,"3")))</f>
        <v>0</v>
      </c>
      <c r="P222" s="32">
        <v>0.3</v>
      </c>
      <c r="Q222" s="4">
        <f t="shared" si="10"/>
        <v>0</v>
      </c>
      <c r="R222" s="31">
        <f t="shared" si="11"/>
        <v>0</v>
      </c>
      <c r="S222" s="118" t="b">
        <f>IF(R222=kengetallen!$W$53,"Optimaal / zeer goed",IF(R222=kengetallen!$W$54,"Optimaal / goed",IF(R222=kengetallen!$W$55,"Voldoende / goed",IF(R222=kengetallen!$W$56,"Voldoende / redelijk",IF(R222=kengetallen!$W$57,"Voldoende",IF(R222=kengetallen!$W$58,"Matig / voldoende",IF(R222=kengetallen!$W$59,"Matig",IF(R222=kengetallen!$W$60,"Onvoldoende",IF(R222=kengetallen!$W$61,"Onvoldoende / slecht")))))))))</f>
        <v>0</v>
      </c>
    </row>
    <row r="223" spans="1:19" x14ac:dyDescent="0.3">
      <c r="A223" s="34">
        <f>Invulblad!B225</f>
        <v>221</v>
      </c>
      <c r="B223" s="28">
        <f>Invulblad!C225</f>
        <v>0</v>
      </c>
      <c r="C223" s="4">
        <f>Invulblad!D225</f>
        <v>0</v>
      </c>
      <c r="D223" s="4">
        <f>Invulblad!E225</f>
        <v>0</v>
      </c>
      <c r="E223" s="4">
        <f>Invulblad!F225</f>
        <v>0</v>
      </c>
      <c r="F223" s="4">
        <f>Invulblad!G225</f>
        <v>0</v>
      </c>
      <c r="G223" s="4">
        <f>Invulblad!H225</f>
        <v>0</v>
      </c>
      <c r="H223" s="48">
        <f>Invulblad!I225</f>
        <v>0</v>
      </c>
      <c r="I223" s="109">
        <f>Invulblad!O225</f>
        <v>0</v>
      </c>
      <c r="J223" s="31">
        <f>Invulblad!J225</f>
        <v>0</v>
      </c>
      <c r="K223" s="32" t="b">
        <f>IF(J223=kengetallen!$V$13,"1",IF(J223=kengetallen!$V$14,"2",IF(J223=kengetallen!$V$15,"3")))</f>
        <v>0</v>
      </c>
      <c r="L223" s="32">
        <v>0.7</v>
      </c>
      <c r="M223" s="25">
        <f t="shared" si="9"/>
        <v>0</v>
      </c>
      <c r="N223" s="39">
        <f>Invulblad!K225</f>
        <v>0</v>
      </c>
      <c r="O223" s="29" t="b">
        <f>IF(N223=kengetallen!$V$19,"1",IF(N223=kengetallen!$V$20,"2",IF(N223=kengetallen!$V$21,"3")))</f>
        <v>0</v>
      </c>
      <c r="P223" s="32">
        <v>0.3</v>
      </c>
      <c r="Q223" s="4">
        <f t="shared" si="10"/>
        <v>0</v>
      </c>
      <c r="R223" s="31">
        <f t="shared" si="11"/>
        <v>0</v>
      </c>
      <c r="S223" s="118" t="b">
        <f>IF(R223=kengetallen!$W$53,"Optimaal / zeer goed",IF(R223=kengetallen!$W$54,"Optimaal / goed",IF(R223=kengetallen!$W$55,"Voldoende / goed",IF(R223=kengetallen!$W$56,"Voldoende / redelijk",IF(R223=kengetallen!$W$57,"Voldoende",IF(R223=kengetallen!$W$58,"Matig / voldoende",IF(R223=kengetallen!$W$59,"Matig",IF(R223=kengetallen!$W$60,"Onvoldoende",IF(R223=kengetallen!$W$61,"Onvoldoende / slecht")))))))))</f>
        <v>0</v>
      </c>
    </row>
    <row r="224" spans="1:19" x14ac:dyDescent="0.3">
      <c r="A224" s="34">
        <f>Invulblad!B226</f>
        <v>222</v>
      </c>
      <c r="B224" s="28">
        <f>Invulblad!C226</f>
        <v>0</v>
      </c>
      <c r="C224" s="4">
        <f>Invulblad!D226</f>
        <v>0</v>
      </c>
      <c r="D224" s="4">
        <f>Invulblad!E226</f>
        <v>0</v>
      </c>
      <c r="E224" s="4">
        <f>Invulblad!F226</f>
        <v>0</v>
      </c>
      <c r="F224" s="4">
        <f>Invulblad!G226</f>
        <v>0</v>
      </c>
      <c r="G224" s="4">
        <f>Invulblad!H226</f>
        <v>0</v>
      </c>
      <c r="H224" s="48">
        <f>Invulblad!I226</f>
        <v>0</v>
      </c>
      <c r="I224" s="109">
        <f>Invulblad!O226</f>
        <v>0</v>
      </c>
      <c r="J224" s="31">
        <f>Invulblad!J226</f>
        <v>0</v>
      </c>
      <c r="K224" s="32" t="b">
        <f>IF(J224=kengetallen!$V$13,"1",IF(J224=kengetallen!$V$14,"2",IF(J224=kengetallen!$V$15,"3")))</f>
        <v>0</v>
      </c>
      <c r="L224" s="32">
        <v>0.7</v>
      </c>
      <c r="M224" s="25">
        <f t="shared" si="9"/>
        <v>0</v>
      </c>
      <c r="N224" s="39">
        <f>Invulblad!K226</f>
        <v>0</v>
      </c>
      <c r="O224" s="29" t="b">
        <f>IF(N224=kengetallen!$V$19,"1",IF(N224=kengetallen!$V$20,"2",IF(N224=kengetallen!$V$21,"3")))</f>
        <v>0</v>
      </c>
      <c r="P224" s="32">
        <v>0.3</v>
      </c>
      <c r="Q224" s="4">
        <f t="shared" si="10"/>
        <v>0</v>
      </c>
      <c r="R224" s="31">
        <f t="shared" si="11"/>
        <v>0</v>
      </c>
      <c r="S224" s="118" t="b">
        <f>IF(R224=kengetallen!$W$53,"Optimaal / zeer goed",IF(R224=kengetallen!$W$54,"Optimaal / goed",IF(R224=kengetallen!$W$55,"Voldoende / goed",IF(R224=kengetallen!$W$56,"Voldoende / redelijk",IF(R224=kengetallen!$W$57,"Voldoende",IF(R224=kengetallen!$W$58,"Matig / voldoende",IF(R224=kengetallen!$W$59,"Matig",IF(R224=kengetallen!$W$60,"Onvoldoende",IF(R224=kengetallen!$W$61,"Onvoldoende / slecht")))))))))</f>
        <v>0</v>
      </c>
    </row>
    <row r="225" spans="1:19" x14ac:dyDescent="0.3">
      <c r="A225" s="34">
        <f>Invulblad!B227</f>
        <v>223</v>
      </c>
      <c r="B225" s="28">
        <f>Invulblad!C227</f>
        <v>0</v>
      </c>
      <c r="C225" s="4">
        <f>Invulblad!D227</f>
        <v>0</v>
      </c>
      <c r="D225" s="4">
        <f>Invulblad!E227</f>
        <v>0</v>
      </c>
      <c r="E225" s="4">
        <f>Invulblad!F227</f>
        <v>0</v>
      </c>
      <c r="F225" s="4">
        <f>Invulblad!G227</f>
        <v>0</v>
      </c>
      <c r="G225" s="4">
        <f>Invulblad!H227</f>
        <v>0</v>
      </c>
      <c r="H225" s="48">
        <f>Invulblad!I227</f>
        <v>0</v>
      </c>
      <c r="I225" s="109">
        <f>Invulblad!O227</f>
        <v>0</v>
      </c>
      <c r="J225" s="31">
        <f>Invulblad!J227</f>
        <v>0</v>
      </c>
      <c r="K225" s="32" t="b">
        <f>IF(J225=kengetallen!$V$13,"1",IF(J225=kengetallen!$V$14,"2",IF(J225=kengetallen!$V$15,"3")))</f>
        <v>0</v>
      </c>
      <c r="L225" s="32">
        <v>0.7</v>
      </c>
      <c r="M225" s="25">
        <f t="shared" si="9"/>
        <v>0</v>
      </c>
      <c r="N225" s="39">
        <f>Invulblad!K227</f>
        <v>0</v>
      </c>
      <c r="O225" s="29" t="b">
        <f>IF(N225=kengetallen!$V$19,"1",IF(N225=kengetallen!$V$20,"2",IF(N225=kengetallen!$V$21,"3")))</f>
        <v>0</v>
      </c>
      <c r="P225" s="32">
        <v>0.3</v>
      </c>
      <c r="Q225" s="4">
        <f t="shared" si="10"/>
        <v>0</v>
      </c>
      <c r="R225" s="31">
        <f t="shared" si="11"/>
        <v>0</v>
      </c>
      <c r="S225" s="118" t="b">
        <f>IF(R225=kengetallen!$W$53,"Optimaal / zeer goed",IF(R225=kengetallen!$W$54,"Optimaal / goed",IF(R225=kengetallen!$W$55,"Voldoende / goed",IF(R225=kengetallen!$W$56,"Voldoende / redelijk",IF(R225=kengetallen!$W$57,"Voldoende",IF(R225=kengetallen!$W$58,"Matig / voldoende",IF(R225=kengetallen!$W$59,"Matig",IF(R225=kengetallen!$W$60,"Onvoldoende",IF(R225=kengetallen!$W$61,"Onvoldoende / slecht")))))))))</f>
        <v>0</v>
      </c>
    </row>
    <row r="226" spans="1:19" x14ac:dyDescent="0.3">
      <c r="A226" s="34">
        <f>Invulblad!B228</f>
        <v>224</v>
      </c>
      <c r="B226" s="28">
        <f>Invulblad!C228</f>
        <v>0</v>
      </c>
      <c r="C226" s="4">
        <f>Invulblad!D228</f>
        <v>0</v>
      </c>
      <c r="D226" s="4">
        <f>Invulblad!E228</f>
        <v>0</v>
      </c>
      <c r="E226" s="4">
        <f>Invulblad!F228</f>
        <v>0</v>
      </c>
      <c r="F226" s="4">
        <f>Invulblad!G228</f>
        <v>0</v>
      </c>
      <c r="G226" s="4">
        <f>Invulblad!H228</f>
        <v>0</v>
      </c>
      <c r="H226" s="48">
        <f>Invulblad!I228</f>
        <v>0</v>
      </c>
      <c r="I226" s="109">
        <f>Invulblad!O228</f>
        <v>0</v>
      </c>
      <c r="J226" s="31">
        <f>Invulblad!J228</f>
        <v>0</v>
      </c>
      <c r="K226" s="32" t="b">
        <f>IF(J226=kengetallen!$V$13,"1",IF(J226=kengetallen!$V$14,"2",IF(J226=kengetallen!$V$15,"3")))</f>
        <v>0</v>
      </c>
      <c r="L226" s="32">
        <v>0.7</v>
      </c>
      <c r="M226" s="25">
        <f t="shared" si="9"/>
        <v>0</v>
      </c>
      <c r="N226" s="39">
        <f>Invulblad!K228</f>
        <v>0</v>
      </c>
      <c r="O226" s="29" t="b">
        <f>IF(N226=kengetallen!$V$19,"1",IF(N226=kengetallen!$V$20,"2",IF(N226=kengetallen!$V$21,"3")))</f>
        <v>0</v>
      </c>
      <c r="P226" s="32">
        <v>0.3</v>
      </c>
      <c r="Q226" s="4">
        <f t="shared" si="10"/>
        <v>0</v>
      </c>
      <c r="R226" s="31">
        <f t="shared" si="11"/>
        <v>0</v>
      </c>
      <c r="S226" s="118" t="b">
        <f>IF(R226=kengetallen!$W$53,"Optimaal / zeer goed",IF(R226=kengetallen!$W$54,"Optimaal / goed",IF(R226=kengetallen!$W$55,"Voldoende / goed",IF(R226=kengetallen!$W$56,"Voldoende / redelijk",IF(R226=kengetallen!$W$57,"Voldoende",IF(R226=kengetallen!$W$58,"Matig / voldoende",IF(R226=kengetallen!$W$59,"Matig",IF(R226=kengetallen!$W$60,"Onvoldoende",IF(R226=kengetallen!$W$61,"Onvoldoende / slecht")))))))))</f>
        <v>0</v>
      </c>
    </row>
    <row r="227" spans="1:19" x14ac:dyDescent="0.3">
      <c r="A227" s="34">
        <f>Invulblad!B229</f>
        <v>225</v>
      </c>
      <c r="B227" s="28">
        <f>Invulblad!C229</f>
        <v>0</v>
      </c>
      <c r="C227" s="4">
        <f>Invulblad!D229</f>
        <v>0</v>
      </c>
      <c r="D227" s="4">
        <f>Invulblad!E229</f>
        <v>0</v>
      </c>
      <c r="E227" s="4">
        <f>Invulblad!F229</f>
        <v>0</v>
      </c>
      <c r="F227" s="4">
        <f>Invulblad!G229</f>
        <v>0</v>
      </c>
      <c r="G227" s="4">
        <f>Invulblad!H229</f>
        <v>0</v>
      </c>
      <c r="H227" s="48">
        <f>Invulblad!I229</f>
        <v>0</v>
      </c>
      <c r="I227" s="109">
        <f>Invulblad!O229</f>
        <v>0</v>
      </c>
      <c r="J227" s="31">
        <f>Invulblad!J229</f>
        <v>0</v>
      </c>
      <c r="K227" s="32" t="b">
        <f>IF(J227=kengetallen!$V$13,"1",IF(J227=kengetallen!$V$14,"2",IF(J227=kengetallen!$V$15,"3")))</f>
        <v>0</v>
      </c>
      <c r="L227" s="32">
        <v>0.7</v>
      </c>
      <c r="M227" s="25">
        <f t="shared" si="9"/>
        <v>0</v>
      </c>
      <c r="N227" s="39">
        <f>Invulblad!K229</f>
        <v>0</v>
      </c>
      <c r="O227" s="29" t="b">
        <f>IF(N227=kengetallen!$V$19,"1",IF(N227=kengetallen!$V$20,"2",IF(N227=kengetallen!$V$21,"3")))</f>
        <v>0</v>
      </c>
      <c r="P227" s="32">
        <v>0.3</v>
      </c>
      <c r="Q227" s="4">
        <f t="shared" si="10"/>
        <v>0</v>
      </c>
      <c r="R227" s="31">
        <f t="shared" si="11"/>
        <v>0</v>
      </c>
      <c r="S227" s="118" t="b">
        <f>IF(R227=kengetallen!$W$53,"Optimaal / zeer goed",IF(R227=kengetallen!$W$54,"Optimaal / goed",IF(R227=kengetallen!$W$55,"Voldoende / goed",IF(R227=kengetallen!$W$56,"Voldoende / redelijk",IF(R227=kengetallen!$W$57,"Voldoende",IF(R227=kengetallen!$W$58,"Matig / voldoende",IF(R227=kengetallen!$W$59,"Matig",IF(R227=kengetallen!$W$60,"Onvoldoende",IF(R227=kengetallen!$W$61,"Onvoldoende / slecht")))))))))</f>
        <v>0</v>
      </c>
    </row>
    <row r="228" spans="1:19" x14ac:dyDescent="0.3">
      <c r="A228" s="34">
        <f>Invulblad!B230</f>
        <v>226</v>
      </c>
      <c r="B228" s="28">
        <f>Invulblad!C230</f>
        <v>0</v>
      </c>
      <c r="C228" s="4">
        <f>Invulblad!D230</f>
        <v>0</v>
      </c>
      <c r="D228" s="4">
        <f>Invulblad!E230</f>
        <v>0</v>
      </c>
      <c r="E228" s="4">
        <f>Invulblad!F230</f>
        <v>0</v>
      </c>
      <c r="F228" s="4">
        <f>Invulblad!G230</f>
        <v>0</v>
      </c>
      <c r="G228" s="4">
        <f>Invulblad!H230</f>
        <v>0</v>
      </c>
      <c r="H228" s="48">
        <f>Invulblad!I230</f>
        <v>0</v>
      </c>
      <c r="I228" s="109">
        <f>Invulblad!O230</f>
        <v>0</v>
      </c>
      <c r="J228" s="31">
        <f>Invulblad!J230</f>
        <v>0</v>
      </c>
      <c r="K228" s="32" t="b">
        <f>IF(J228=kengetallen!$V$13,"1",IF(J228=kengetallen!$V$14,"2",IF(J228=kengetallen!$V$15,"3")))</f>
        <v>0</v>
      </c>
      <c r="L228" s="32">
        <v>0.7</v>
      </c>
      <c r="M228" s="25">
        <f t="shared" si="9"/>
        <v>0</v>
      </c>
      <c r="N228" s="39">
        <f>Invulblad!K230</f>
        <v>0</v>
      </c>
      <c r="O228" s="29" t="b">
        <f>IF(N228=kengetallen!$V$19,"1",IF(N228=kengetallen!$V$20,"2",IF(N228=kengetallen!$V$21,"3")))</f>
        <v>0</v>
      </c>
      <c r="P228" s="32">
        <v>0.3</v>
      </c>
      <c r="Q228" s="4">
        <f t="shared" si="10"/>
        <v>0</v>
      </c>
      <c r="R228" s="31">
        <f t="shared" si="11"/>
        <v>0</v>
      </c>
      <c r="S228" s="118" t="b">
        <f>IF(R228=kengetallen!$W$53,"Optimaal / zeer goed",IF(R228=kengetallen!$W$54,"Optimaal / goed",IF(R228=kengetallen!$W$55,"Voldoende / goed",IF(R228=kengetallen!$W$56,"Voldoende / redelijk",IF(R228=kengetallen!$W$57,"Voldoende",IF(R228=kengetallen!$W$58,"Matig / voldoende",IF(R228=kengetallen!$W$59,"Matig",IF(R228=kengetallen!$W$60,"Onvoldoende",IF(R228=kengetallen!$W$61,"Onvoldoende / slecht")))))))))</f>
        <v>0</v>
      </c>
    </row>
    <row r="229" spans="1:19" x14ac:dyDescent="0.3">
      <c r="A229" s="34">
        <f>Invulblad!B231</f>
        <v>227</v>
      </c>
      <c r="B229" s="28">
        <f>Invulblad!C231</f>
        <v>0</v>
      </c>
      <c r="C229" s="4">
        <f>Invulblad!D231</f>
        <v>0</v>
      </c>
      <c r="D229" s="4">
        <f>Invulblad!E231</f>
        <v>0</v>
      </c>
      <c r="E229" s="4">
        <f>Invulblad!F231</f>
        <v>0</v>
      </c>
      <c r="F229" s="4">
        <f>Invulblad!G231</f>
        <v>0</v>
      </c>
      <c r="G229" s="4">
        <f>Invulblad!H231</f>
        <v>0</v>
      </c>
      <c r="H229" s="48">
        <f>Invulblad!I231</f>
        <v>0</v>
      </c>
      <c r="I229" s="109">
        <f>Invulblad!O231</f>
        <v>0</v>
      </c>
      <c r="J229" s="31">
        <f>Invulblad!J231</f>
        <v>0</v>
      </c>
      <c r="K229" s="32" t="b">
        <f>IF(J229=kengetallen!$V$13,"1",IF(J229=kengetallen!$V$14,"2",IF(J229=kengetallen!$V$15,"3")))</f>
        <v>0</v>
      </c>
      <c r="L229" s="32">
        <v>0.7</v>
      </c>
      <c r="M229" s="25">
        <f t="shared" si="9"/>
        <v>0</v>
      </c>
      <c r="N229" s="39">
        <f>Invulblad!K231</f>
        <v>0</v>
      </c>
      <c r="O229" s="29" t="b">
        <f>IF(N229=kengetallen!$V$19,"1",IF(N229=kengetallen!$V$20,"2",IF(N229=kengetallen!$V$21,"3")))</f>
        <v>0</v>
      </c>
      <c r="P229" s="32">
        <v>0.3</v>
      </c>
      <c r="Q229" s="4">
        <f t="shared" si="10"/>
        <v>0</v>
      </c>
      <c r="R229" s="31">
        <f t="shared" si="11"/>
        <v>0</v>
      </c>
      <c r="S229" s="118" t="b">
        <f>IF(R229=kengetallen!$W$53,"Optimaal / zeer goed",IF(R229=kengetallen!$W$54,"Optimaal / goed",IF(R229=kengetallen!$W$55,"Voldoende / goed",IF(R229=kengetallen!$W$56,"Voldoende / redelijk",IF(R229=kengetallen!$W$57,"Voldoende",IF(R229=kengetallen!$W$58,"Matig / voldoende",IF(R229=kengetallen!$W$59,"Matig",IF(R229=kengetallen!$W$60,"Onvoldoende",IF(R229=kengetallen!$W$61,"Onvoldoende / slecht")))))))))</f>
        <v>0</v>
      </c>
    </row>
    <row r="230" spans="1:19" x14ac:dyDescent="0.3">
      <c r="A230" s="34">
        <f>Invulblad!B232</f>
        <v>228</v>
      </c>
      <c r="B230" s="28">
        <f>Invulblad!C232</f>
        <v>0</v>
      </c>
      <c r="C230" s="4">
        <f>Invulblad!D232</f>
        <v>0</v>
      </c>
      <c r="D230" s="4">
        <f>Invulblad!E232</f>
        <v>0</v>
      </c>
      <c r="E230" s="4">
        <f>Invulblad!F232</f>
        <v>0</v>
      </c>
      <c r="F230" s="4">
        <f>Invulblad!G232</f>
        <v>0</v>
      </c>
      <c r="G230" s="4">
        <f>Invulblad!H232</f>
        <v>0</v>
      </c>
      <c r="H230" s="48">
        <f>Invulblad!I232</f>
        <v>0</v>
      </c>
      <c r="I230" s="109">
        <f>Invulblad!O232</f>
        <v>0</v>
      </c>
      <c r="J230" s="31">
        <f>Invulblad!J232</f>
        <v>0</v>
      </c>
      <c r="K230" s="32" t="b">
        <f>IF(J230=kengetallen!$V$13,"1",IF(J230=kengetallen!$V$14,"2",IF(J230=kengetallen!$V$15,"3")))</f>
        <v>0</v>
      </c>
      <c r="L230" s="32">
        <v>0.7</v>
      </c>
      <c r="M230" s="25">
        <f t="shared" si="9"/>
        <v>0</v>
      </c>
      <c r="N230" s="39">
        <f>Invulblad!K232</f>
        <v>0</v>
      </c>
      <c r="O230" s="29" t="b">
        <f>IF(N230=kengetallen!$V$19,"1",IF(N230=kengetallen!$V$20,"2",IF(N230=kengetallen!$V$21,"3")))</f>
        <v>0</v>
      </c>
      <c r="P230" s="32">
        <v>0.3</v>
      </c>
      <c r="Q230" s="4">
        <f t="shared" si="10"/>
        <v>0</v>
      </c>
      <c r="R230" s="31">
        <f t="shared" si="11"/>
        <v>0</v>
      </c>
      <c r="S230" s="118" t="b">
        <f>IF(R230=kengetallen!$W$53,"Optimaal / zeer goed",IF(R230=kengetallen!$W$54,"Optimaal / goed",IF(R230=kengetallen!$W$55,"Voldoende / goed",IF(R230=kengetallen!$W$56,"Voldoende / redelijk",IF(R230=kengetallen!$W$57,"Voldoende",IF(R230=kengetallen!$W$58,"Matig / voldoende",IF(R230=kengetallen!$W$59,"Matig",IF(R230=kengetallen!$W$60,"Onvoldoende",IF(R230=kengetallen!$W$61,"Onvoldoende / slecht")))))))))</f>
        <v>0</v>
      </c>
    </row>
    <row r="231" spans="1:19" x14ac:dyDescent="0.3">
      <c r="A231" s="34">
        <f>Invulblad!B233</f>
        <v>229</v>
      </c>
      <c r="B231" s="28">
        <f>Invulblad!C233</f>
        <v>0</v>
      </c>
      <c r="C231" s="4">
        <f>Invulblad!D233</f>
        <v>0</v>
      </c>
      <c r="D231" s="4">
        <f>Invulblad!E233</f>
        <v>0</v>
      </c>
      <c r="E231" s="4">
        <f>Invulblad!F233</f>
        <v>0</v>
      </c>
      <c r="F231" s="4">
        <f>Invulblad!G233</f>
        <v>0</v>
      </c>
      <c r="G231" s="4">
        <f>Invulblad!H233</f>
        <v>0</v>
      </c>
      <c r="H231" s="48">
        <f>Invulblad!I233</f>
        <v>0</v>
      </c>
      <c r="I231" s="109">
        <f>Invulblad!O233</f>
        <v>0</v>
      </c>
      <c r="J231" s="31">
        <f>Invulblad!J233</f>
        <v>0</v>
      </c>
      <c r="K231" s="32" t="b">
        <f>IF(J231=kengetallen!$V$13,"1",IF(J231=kengetallen!$V$14,"2",IF(J231=kengetallen!$V$15,"3")))</f>
        <v>0</v>
      </c>
      <c r="L231" s="32">
        <v>0.7</v>
      </c>
      <c r="M231" s="25">
        <f t="shared" si="9"/>
        <v>0</v>
      </c>
      <c r="N231" s="39">
        <f>Invulblad!K233</f>
        <v>0</v>
      </c>
      <c r="O231" s="29" t="b">
        <f>IF(N231=kengetallen!$V$19,"1",IF(N231=kengetallen!$V$20,"2",IF(N231=kengetallen!$V$21,"3")))</f>
        <v>0</v>
      </c>
      <c r="P231" s="32">
        <v>0.3</v>
      </c>
      <c r="Q231" s="4">
        <f t="shared" si="10"/>
        <v>0</v>
      </c>
      <c r="R231" s="31">
        <f t="shared" si="11"/>
        <v>0</v>
      </c>
      <c r="S231" s="118" t="b">
        <f>IF(R231=kengetallen!$W$53,"Optimaal / zeer goed",IF(R231=kengetallen!$W$54,"Optimaal / goed",IF(R231=kengetallen!$W$55,"Voldoende / goed",IF(R231=kengetallen!$W$56,"Voldoende / redelijk",IF(R231=kengetallen!$W$57,"Voldoende",IF(R231=kengetallen!$W$58,"Matig / voldoende",IF(R231=kengetallen!$W$59,"Matig",IF(R231=kengetallen!$W$60,"Onvoldoende",IF(R231=kengetallen!$W$61,"Onvoldoende / slecht")))))))))</f>
        <v>0</v>
      </c>
    </row>
    <row r="232" spans="1:19" x14ac:dyDescent="0.3">
      <c r="A232" s="34">
        <f>Invulblad!B234</f>
        <v>230</v>
      </c>
      <c r="B232" s="28">
        <f>Invulblad!C234</f>
        <v>0</v>
      </c>
      <c r="C232" s="4">
        <f>Invulblad!D234</f>
        <v>0</v>
      </c>
      <c r="D232" s="4">
        <f>Invulblad!E234</f>
        <v>0</v>
      </c>
      <c r="E232" s="4">
        <f>Invulblad!F234</f>
        <v>0</v>
      </c>
      <c r="F232" s="4">
        <f>Invulblad!G234</f>
        <v>0</v>
      </c>
      <c r="G232" s="4">
        <f>Invulblad!H234</f>
        <v>0</v>
      </c>
      <c r="H232" s="48">
        <f>Invulblad!I234</f>
        <v>0</v>
      </c>
      <c r="I232" s="109">
        <f>Invulblad!O234</f>
        <v>0</v>
      </c>
      <c r="J232" s="31">
        <f>Invulblad!J234</f>
        <v>0</v>
      </c>
      <c r="K232" s="32" t="b">
        <f>IF(J232=kengetallen!$V$13,"1",IF(J232=kengetallen!$V$14,"2",IF(J232=kengetallen!$V$15,"3")))</f>
        <v>0</v>
      </c>
      <c r="L232" s="32">
        <v>0.7</v>
      </c>
      <c r="M232" s="25">
        <f t="shared" si="9"/>
        <v>0</v>
      </c>
      <c r="N232" s="39">
        <f>Invulblad!K234</f>
        <v>0</v>
      </c>
      <c r="O232" s="29" t="b">
        <f>IF(N232=kengetallen!$V$19,"1",IF(N232=kengetallen!$V$20,"2",IF(N232=kengetallen!$V$21,"3")))</f>
        <v>0</v>
      </c>
      <c r="P232" s="32">
        <v>0.3</v>
      </c>
      <c r="Q232" s="4">
        <f t="shared" si="10"/>
        <v>0</v>
      </c>
      <c r="R232" s="31">
        <f t="shared" si="11"/>
        <v>0</v>
      </c>
      <c r="S232" s="118" t="b">
        <f>IF(R232=kengetallen!$W$53,"Optimaal / zeer goed",IF(R232=kengetallen!$W$54,"Optimaal / goed",IF(R232=kengetallen!$W$55,"Voldoende / goed",IF(R232=kengetallen!$W$56,"Voldoende / redelijk",IF(R232=kengetallen!$W$57,"Voldoende",IF(R232=kengetallen!$W$58,"Matig / voldoende",IF(R232=kengetallen!$W$59,"Matig",IF(R232=kengetallen!$W$60,"Onvoldoende",IF(R232=kengetallen!$W$61,"Onvoldoende / slecht")))))))))</f>
        <v>0</v>
      </c>
    </row>
    <row r="233" spans="1:19" x14ac:dyDescent="0.3">
      <c r="A233" s="34">
        <f>Invulblad!B235</f>
        <v>231</v>
      </c>
      <c r="B233" s="28">
        <f>Invulblad!C235</f>
        <v>0</v>
      </c>
      <c r="C233" s="4">
        <f>Invulblad!D235</f>
        <v>0</v>
      </c>
      <c r="D233" s="4">
        <f>Invulblad!E235</f>
        <v>0</v>
      </c>
      <c r="E233" s="4">
        <f>Invulblad!F235</f>
        <v>0</v>
      </c>
      <c r="F233" s="4">
        <f>Invulblad!G235</f>
        <v>0</v>
      </c>
      <c r="G233" s="4">
        <f>Invulblad!H235</f>
        <v>0</v>
      </c>
      <c r="H233" s="48">
        <f>Invulblad!I235</f>
        <v>0</v>
      </c>
      <c r="I233" s="109">
        <f>Invulblad!O235</f>
        <v>0</v>
      </c>
      <c r="J233" s="31">
        <f>Invulblad!J235</f>
        <v>0</v>
      </c>
      <c r="K233" s="32" t="b">
        <f>IF(J233=kengetallen!$V$13,"1",IF(J233=kengetallen!$V$14,"2",IF(J233=kengetallen!$V$15,"3")))</f>
        <v>0</v>
      </c>
      <c r="L233" s="32">
        <v>0.7</v>
      </c>
      <c r="M233" s="25">
        <f t="shared" si="9"/>
        <v>0</v>
      </c>
      <c r="N233" s="39">
        <f>Invulblad!K235</f>
        <v>0</v>
      </c>
      <c r="O233" s="29" t="b">
        <f>IF(N233=kengetallen!$V$19,"1",IF(N233=kengetallen!$V$20,"2",IF(N233=kengetallen!$V$21,"3")))</f>
        <v>0</v>
      </c>
      <c r="P233" s="32">
        <v>0.3</v>
      </c>
      <c r="Q233" s="4">
        <f t="shared" si="10"/>
        <v>0</v>
      </c>
      <c r="R233" s="31">
        <f t="shared" si="11"/>
        <v>0</v>
      </c>
      <c r="S233" s="118" t="b">
        <f>IF(R233=kengetallen!$W$53,"Optimaal / zeer goed",IF(R233=kengetallen!$W$54,"Optimaal / goed",IF(R233=kengetallen!$W$55,"Voldoende / goed",IF(R233=kengetallen!$W$56,"Voldoende / redelijk",IF(R233=kengetallen!$W$57,"Voldoende",IF(R233=kengetallen!$W$58,"Matig / voldoende",IF(R233=kengetallen!$W$59,"Matig",IF(R233=kengetallen!$W$60,"Onvoldoende",IF(R233=kengetallen!$W$61,"Onvoldoende / slecht")))))))))</f>
        <v>0</v>
      </c>
    </row>
    <row r="234" spans="1:19" x14ac:dyDescent="0.3">
      <c r="A234" s="34">
        <f>Invulblad!B236</f>
        <v>232</v>
      </c>
      <c r="B234" s="28">
        <f>Invulblad!C236</f>
        <v>0</v>
      </c>
      <c r="C234" s="4">
        <f>Invulblad!D236</f>
        <v>0</v>
      </c>
      <c r="D234" s="4">
        <f>Invulblad!E236</f>
        <v>0</v>
      </c>
      <c r="E234" s="4">
        <f>Invulblad!F236</f>
        <v>0</v>
      </c>
      <c r="F234" s="4">
        <f>Invulblad!G236</f>
        <v>0</v>
      </c>
      <c r="G234" s="4">
        <f>Invulblad!H236</f>
        <v>0</v>
      </c>
      <c r="H234" s="48">
        <f>Invulblad!I236</f>
        <v>0</v>
      </c>
      <c r="I234" s="109">
        <f>Invulblad!O236</f>
        <v>0</v>
      </c>
      <c r="J234" s="31">
        <f>Invulblad!J236</f>
        <v>0</v>
      </c>
      <c r="K234" s="32" t="b">
        <f>IF(J234=kengetallen!$V$13,"1",IF(J234=kengetallen!$V$14,"2",IF(J234=kengetallen!$V$15,"3")))</f>
        <v>0</v>
      </c>
      <c r="L234" s="32">
        <v>0.7</v>
      </c>
      <c r="M234" s="25">
        <f t="shared" si="9"/>
        <v>0</v>
      </c>
      <c r="N234" s="39">
        <f>Invulblad!K236</f>
        <v>0</v>
      </c>
      <c r="O234" s="29" t="b">
        <f>IF(N234=kengetallen!$V$19,"1",IF(N234=kengetallen!$V$20,"2",IF(N234=kengetallen!$V$21,"3")))</f>
        <v>0</v>
      </c>
      <c r="P234" s="32">
        <v>0.3</v>
      </c>
      <c r="Q234" s="4">
        <f t="shared" si="10"/>
        <v>0</v>
      </c>
      <c r="R234" s="31">
        <f t="shared" si="11"/>
        <v>0</v>
      </c>
      <c r="S234" s="118" t="b">
        <f>IF(R234=kengetallen!$W$53,"Optimaal / zeer goed",IF(R234=kengetallen!$W$54,"Optimaal / goed",IF(R234=kengetallen!$W$55,"Voldoende / goed",IF(R234=kengetallen!$W$56,"Voldoende / redelijk",IF(R234=kengetallen!$W$57,"Voldoende",IF(R234=kengetallen!$W$58,"Matig / voldoende",IF(R234=kengetallen!$W$59,"Matig",IF(R234=kengetallen!$W$60,"Onvoldoende",IF(R234=kengetallen!$W$61,"Onvoldoende / slecht")))))))))</f>
        <v>0</v>
      </c>
    </row>
    <row r="235" spans="1:19" x14ac:dyDescent="0.3">
      <c r="A235" s="34">
        <f>Invulblad!B237</f>
        <v>233</v>
      </c>
      <c r="B235" s="28">
        <f>Invulblad!C237</f>
        <v>0</v>
      </c>
      <c r="C235" s="4">
        <f>Invulblad!D237</f>
        <v>0</v>
      </c>
      <c r="D235" s="4">
        <f>Invulblad!E237</f>
        <v>0</v>
      </c>
      <c r="E235" s="4">
        <f>Invulblad!F237</f>
        <v>0</v>
      </c>
      <c r="F235" s="4">
        <f>Invulblad!G237</f>
        <v>0</v>
      </c>
      <c r="G235" s="4">
        <f>Invulblad!H237</f>
        <v>0</v>
      </c>
      <c r="H235" s="48">
        <f>Invulblad!I237</f>
        <v>0</v>
      </c>
      <c r="I235" s="109">
        <f>Invulblad!O237</f>
        <v>0</v>
      </c>
      <c r="J235" s="31">
        <f>Invulblad!J237</f>
        <v>0</v>
      </c>
      <c r="K235" s="32" t="b">
        <f>IF(J235=kengetallen!$V$13,"1",IF(J235=kengetallen!$V$14,"2",IF(J235=kengetallen!$V$15,"3")))</f>
        <v>0</v>
      </c>
      <c r="L235" s="32">
        <v>0.7</v>
      </c>
      <c r="M235" s="25">
        <f t="shared" si="9"/>
        <v>0</v>
      </c>
      <c r="N235" s="39">
        <f>Invulblad!K237</f>
        <v>0</v>
      </c>
      <c r="O235" s="29" t="b">
        <f>IF(N235=kengetallen!$V$19,"1",IF(N235=kengetallen!$V$20,"2",IF(N235=kengetallen!$V$21,"3")))</f>
        <v>0</v>
      </c>
      <c r="P235" s="32">
        <v>0.3</v>
      </c>
      <c r="Q235" s="4">
        <f t="shared" si="10"/>
        <v>0</v>
      </c>
      <c r="R235" s="31">
        <f t="shared" si="11"/>
        <v>0</v>
      </c>
      <c r="S235" s="118" t="b">
        <f>IF(R235=kengetallen!$W$53,"Optimaal / zeer goed",IF(R235=kengetallen!$W$54,"Optimaal / goed",IF(R235=kengetallen!$W$55,"Voldoende / goed",IF(R235=kengetallen!$W$56,"Voldoende / redelijk",IF(R235=kengetallen!$W$57,"Voldoende",IF(R235=kengetallen!$W$58,"Matig / voldoende",IF(R235=kengetallen!$W$59,"Matig",IF(R235=kengetallen!$W$60,"Onvoldoende",IF(R235=kengetallen!$W$61,"Onvoldoende / slecht")))))))))</f>
        <v>0</v>
      </c>
    </row>
    <row r="236" spans="1:19" x14ac:dyDescent="0.3">
      <c r="A236" s="34">
        <f>Invulblad!B238</f>
        <v>234</v>
      </c>
      <c r="B236" s="28">
        <f>Invulblad!C238</f>
        <v>0</v>
      </c>
      <c r="C236" s="4">
        <f>Invulblad!D238</f>
        <v>0</v>
      </c>
      <c r="D236" s="4">
        <f>Invulblad!E238</f>
        <v>0</v>
      </c>
      <c r="E236" s="4">
        <f>Invulblad!F238</f>
        <v>0</v>
      </c>
      <c r="F236" s="4">
        <f>Invulblad!G238</f>
        <v>0</v>
      </c>
      <c r="G236" s="4">
        <f>Invulblad!H238</f>
        <v>0</v>
      </c>
      <c r="H236" s="48">
        <f>Invulblad!I238</f>
        <v>0</v>
      </c>
      <c r="I236" s="109">
        <f>Invulblad!O238</f>
        <v>0</v>
      </c>
      <c r="J236" s="31">
        <f>Invulblad!J238</f>
        <v>0</v>
      </c>
      <c r="K236" s="32" t="b">
        <f>IF(J236=kengetallen!$V$13,"1",IF(J236=kengetallen!$V$14,"2",IF(J236=kengetallen!$V$15,"3")))</f>
        <v>0</v>
      </c>
      <c r="L236" s="32">
        <v>0.7</v>
      </c>
      <c r="M236" s="25">
        <f t="shared" si="9"/>
        <v>0</v>
      </c>
      <c r="N236" s="39">
        <f>Invulblad!K238</f>
        <v>0</v>
      </c>
      <c r="O236" s="29" t="b">
        <f>IF(N236=kengetallen!$V$19,"1",IF(N236=kengetallen!$V$20,"2",IF(N236=kengetallen!$V$21,"3")))</f>
        <v>0</v>
      </c>
      <c r="P236" s="32">
        <v>0.3</v>
      </c>
      <c r="Q236" s="4">
        <f t="shared" si="10"/>
        <v>0</v>
      </c>
      <c r="R236" s="31">
        <f t="shared" si="11"/>
        <v>0</v>
      </c>
      <c r="S236" s="118" t="b">
        <f>IF(R236=kengetallen!$W$53,"Optimaal / zeer goed",IF(R236=kengetallen!$W$54,"Optimaal / goed",IF(R236=kengetallen!$W$55,"Voldoende / goed",IF(R236=kengetallen!$W$56,"Voldoende / redelijk",IF(R236=kengetallen!$W$57,"Voldoende",IF(R236=kengetallen!$W$58,"Matig / voldoende",IF(R236=kengetallen!$W$59,"Matig",IF(R236=kengetallen!$W$60,"Onvoldoende",IF(R236=kengetallen!$W$61,"Onvoldoende / slecht")))))))))</f>
        <v>0</v>
      </c>
    </row>
    <row r="237" spans="1:19" x14ac:dyDescent="0.3">
      <c r="A237" s="34">
        <f>Invulblad!B239</f>
        <v>235</v>
      </c>
      <c r="B237" s="28">
        <f>Invulblad!C239</f>
        <v>0</v>
      </c>
      <c r="C237" s="4">
        <f>Invulblad!D239</f>
        <v>0</v>
      </c>
      <c r="D237" s="4">
        <f>Invulblad!E239</f>
        <v>0</v>
      </c>
      <c r="E237" s="4">
        <f>Invulblad!F239</f>
        <v>0</v>
      </c>
      <c r="F237" s="4">
        <f>Invulblad!G239</f>
        <v>0</v>
      </c>
      <c r="G237" s="4">
        <f>Invulblad!H239</f>
        <v>0</v>
      </c>
      <c r="H237" s="48">
        <f>Invulblad!I239</f>
        <v>0</v>
      </c>
      <c r="I237" s="109">
        <f>Invulblad!O239</f>
        <v>0</v>
      </c>
      <c r="J237" s="31">
        <f>Invulblad!J239</f>
        <v>0</v>
      </c>
      <c r="K237" s="32" t="b">
        <f>IF(J237=kengetallen!$V$13,"1",IF(J237=kengetallen!$V$14,"2",IF(J237=kengetallen!$V$15,"3")))</f>
        <v>0</v>
      </c>
      <c r="L237" s="32">
        <v>0.7</v>
      </c>
      <c r="M237" s="25">
        <f t="shared" si="9"/>
        <v>0</v>
      </c>
      <c r="N237" s="39">
        <f>Invulblad!K239</f>
        <v>0</v>
      </c>
      <c r="O237" s="29" t="b">
        <f>IF(N237=kengetallen!$V$19,"1",IF(N237=kengetallen!$V$20,"2",IF(N237=kengetallen!$V$21,"3")))</f>
        <v>0</v>
      </c>
      <c r="P237" s="32">
        <v>0.3</v>
      </c>
      <c r="Q237" s="4">
        <f t="shared" si="10"/>
        <v>0</v>
      </c>
      <c r="R237" s="31">
        <f t="shared" si="11"/>
        <v>0</v>
      </c>
      <c r="S237" s="118" t="b">
        <f>IF(R237=kengetallen!$W$53,"Optimaal / zeer goed",IF(R237=kengetallen!$W$54,"Optimaal / goed",IF(R237=kengetallen!$W$55,"Voldoende / goed",IF(R237=kengetallen!$W$56,"Voldoende / redelijk",IF(R237=kengetallen!$W$57,"Voldoende",IF(R237=kengetallen!$W$58,"Matig / voldoende",IF(R237=kengetallen!$W$59,"Matig",IF(R237=kengetallen!$W$60,"Onvoldoende",IF(R237=kengetallen!$W$61,"Onvoldoende / slecht")))))))))</f>
        <v>0</v>
      </c>
    </row>
    <row r="238" spans="1:19" x14ac:dyDescent="0.3">
      <c r="A238" s="34">
        <f>Invulblad!B240</f>
        <v>236</v>
      </c>
      <c r="B238" s="28">
        <f>Invulblad!C240</f>
        <v>0</v>
      </c>
      <c r="C238" s="4">
        <f>Invulblad!D240</f>
        <v>0</v>
      </c>
      <c r="D238" s="4">
        <f>Invulblad!E240</f>
        <v>0</v>
      </c>
      <c r="E238" s="4">
        <f>Invulblad!F240</f>
        <v>0</v>
      </c>
      <c r="F238" s="4">
        <f>Invulblad!G240</f>
        <v>0</v>
      </c>
      <c r="G238" s="4">
        <f>Invulblad!H240</f>
        <v>0</v>
      </c>
      <c r="H238" s="48">
        <f>Invulblad!I240</f>
        <v>0</v>
      </c>
      <c r="I238" s="109">
        <f>Invulblad!O240</f>
        <v>0</v>
      </c>
      <c r="J238" s="31">
        <f>Invulblad!J240</f>
        <v>0</v>
      </c>
      <c r="K238" s="32" t="b">
        <f>IF(J238=kengetallen!$V$13,"1",IF(J238=kengetallen!$V$14,"2",IF(J238=kengetallen!$V$15,"3")))</f>
        <v>0</v>
      </c>
      <c r="L238" s="32">
        <v>0.7</v>
      </c>
      <c r="M238" s="25">
        <f t="shared" si="9"/>
        <v>0</v>
      </c>
      <c r="N238" s="39">
        <f>Invulblad!K240</f>
        <v>0</v>
      </c>
      <c r="O238" s="29" t="b">
        <f>IF(N238=kengetallen!$V$19,"1",IF(N238=kengetallen!$V$20,"2",IF(N238=kengetallen!$V$21,"3")))</f>
        <v>0</v>
      </c>
      <c r="P238" s="32">
        <v>0.3</v>
      </c>
      <c r="Q238" s="4">
        <f t="shared" si="10"/>
        <v>0</v>
      </c>
      <c r="R238" s="31">
        <f t="shared" si="11"/>
        <v>0</v>
      </c>
      <c r="S238" s="118" t="b">
        <f>IF(R238=kengetallen!$W$53,"Optimaal / zeer goed",IF(R238=kengetallen!$W$54,"Optimaal / goed",IF(R238=kengetallen!$W$55,"Voldoende / goed",IF(R238=kengetallen!$W$56,"Voldoende / redelijk",IF(R238=kengetallen!$W$57,"Voldoende",IF(R238=kengetallen!$W$58,"Matig / voldoende",IF(R238=kengetallen!$W$59,"Matig",IF(R238=kengetallen!$W$60,"Onvoldoende",IF(R238=kengetallen!$W$61,"Onvoldoende / slecht")))))))))</f>
        <v>0</v>
      </c>
    </row>
    <row r="239" spans="1:19" x14ac:dyDescent="0.3">
      <c r="A239" s="34">
        <f>Invulblad!B241</f>
        <v>237</v>
      </c>
      <c r="B239" s="28">
        <f>Invulblad!C241</f>
        <v>0</v>
      </c>
      <c r="C239" s="4">
        <f>Invulblad!D241</f>
        <v>0</v>
      </c>
      <c r="D239" s="4">
        <f>Invulblad!E241</f>
        <v>0</v>
      </c>
      <c r="E239" s="4">
        <f>Invulblad!F241</f>
        <v>0</v>
      </c>
      <c r="F239" s="4">
        <f>Invulblad!G241</f>
        <v>0</v>
      </c>
      <c r="G239" s="4">
        <f>Invulblad!H241</f>
        <v>0</v>
      </c>
      <c r="H239" s="48">
        <f>Invulblad!I241</f>
        <v>0</v>
      </c>
      <c r="I239" s="109">
        <f>Invulblad!O241</f>
        <v>0</v>
      </c>
      <c r="J239" s="31">
        <f>Invulblad!J241</f>
        <v>0</v>
      </c>
      <c r="K239" s="32" t="b">
        <f>IF(J239=kengetallen!$V$13,"1",IF(J239=kengetallen!$V$14,"2",IF(J239=kengetallen!$V$15,"3")))</f>
        <v>0</v>
      </c>
      <c r="L239" s="32">
        <v>0.7</v>
      </c>
      <c r="M239" s="25">
        <f t="shared" si="9"/>
        <v>0</v>
      </c>
      <c r="N239" s="39">
        <f>Invulblad!K241</f>
        <v>0</v>
      </c>
      <c r="O239" s="29" t="b">
        <f>IF(N239=kengetallen!$V$19,"1",IF(N239=kengetallen!$V$20,"2",IF(N239=kengetallen!$V$21,"3")))</f>
        <v>0</v>
      </c>
      <c r="P239" s="32">
        <v>0.3</v>
      </c>
      <c r="Q239" s="4">
        <f t="shared" si="10"/>
        <v>0</v>
      </c>
      <c r="R239" s="31">
        <f t="shared" si="11"/>
        <v>0</v>
      </c>
      <c r="S239" s="118" t="b">
        <f>IF(R239=kengetallen!$W$53,"Optimaal / zeer goed",IF(R239=kengetallen!$W$54,"Optimaal / goed",IF(R239=kengetallen!$W$55,"Voldoende / goed",IF(R239=kengetallen!$W$56,"Voldoende / redelijk",IF(R239=kengetallen!$W$57,"Voldoende",IF(R239=kengetallen!$W$58,"Matig / voldoende",IF(R239=kengetallen!$W$59,"Matig",IF(R239=kengetallen!$W$60,"Onvoldoende",IF(R239=kengetallen!$W$61,"Onvoldoende / slecht")))))))))</f>
        <v>0</v>
      </c>
    </row>
    <row r="240" spans="1:19" x14ac:dyDescent="0.3">
      <c r="A240" s="34">
        <f>Invulblad!B242</f>
        <v>238</v>
      </c>
      <c r="B240" s="28">
        <f>Invulblad!C242</f>
        <v>0</v>
      </c>
      <c r="C240" s="4">
        <f>Invulblad!D242</f>
        <v>0</v>
      </c>
      <c r="D240" s="4">
        <f>Invulblad!E242</f>
        <v>0</v>
      </c>
      <c r="E240" s="4">
        <f>Invulblad!F242</f>
        <v>0</v>
      </c>
      <c r="F240" s="4">
        <f>Invulblad!G242</f>
        <v>0</v>
      </c>
      <c r="G240" s="4">
        <f>Invulblad!H242</f>
        <v>0</v>
      </c>
      <c r="H240" s="48">
        <f>Invulblad!I242</f>
        <v>0</v>
      </c>
      <c r="I240" s="109">
        <f>Invulblad!O242</f>
        <v>0</v>
      </c>
      <c r="J240" s="31">
        <f>Invulblad!J242</f>
        <v>0</v>
      </c>
      <c r="K240" s="32" t="b">
        <f>IF(J240=kengetallen!$V$13,"1",IF(J240=kengetallen!$V$14,"2",IF(J240=kengetallen!$V$15,"3")))</f>
        <v>0</v>
      </c>
      <c r="L240" s="32">
        <v>0.7</v>
      </c>
      <c r="M240" s="25">
        <f t="shared" si="9"/>
        <v>0</v>
      </c>
      <c r="N240" s="39">
        <f>Invulblad!K242</f>
        <v>0</v>
      </c>
      <c r="O240" s="29" t="b">
        <f>IF(N240=kengetallen!$V$19,"1",IF(N240=kengetallen!$V$20,"2",IF(N240=kengetallen!$V$21,"3")))</f>
        <v>0</v>
      </c>
      <c r="P240" s="32">
        <v>0.3</v>
      </c>
      <c r="Q240" s="4">
        <f t="shared" si="10"/>
        <v>0</v>
      </c>
      <c r="R240" s="31">
        <f t="shared" si="11"/>
        <v>0</v>
      </c>
      <c r="S240" s="118" t="b">
        <f>IF(R240=kengetallen!$W$53,"Optimaal / zeer goed",IF(R240=kengetallen!$W$54,"Optimaal / goed",IF(R240=kengetallen!$W$55,"Voldoende / goed",IF(R240=kengetallen!$W$56,"Voldoende / redelijk",IF(R240=kengetallen!$W$57,"Voldoende",IF(R240=kengetallen!$W$58,"Matig / voldoende",IF(R240=kengetallen!$W$59,"Matig",IF(R240=kengetallen!$W$60,"Onvoldoende",IF(R240=kengetallen!$W$61,"Onvoldoende / slecht")))))))))</f>
        <v>0</v>
      </c>
    </row>
    <row r="241" spans="1:19" x14ac:dyDescent="0.3">
      <c r="A241" s="34">
        <f>Invulblad!B243</f>
        <v>239</v>
      </c>
      <c r="B241" s="28">
        <f>Invulblad!C243</f>
        <v>0</v>
      </c>
      <c r="C241" s="4">
        <f>Invulblad!D243</f>
        <v>0</v>
      </c>
      <c r="D241" s="4">
        <f>Invulblad!E243</f>
        <v>0</v>
      </c>
      <c r="E241" s="4">
        <f>Invulblad!F243</f>
        <v>0</v>
      </c>
      <c r="F241" s="4">
        <f>Invulblad!G243</f>
        <v>0</v>
      </c>
      <c r="G241" s="4">
        <f>Invulblad!H243</f>
        <v>0</v>
      </c>
      <c r="H241" s="48">
        <f>Invulblad!I243</f>
        <v>0</v>
      </c>
      <c r="I241" s="109">
        <f>Invulblad!O243</f>
        <v>0</v>
      </c>
      <c r="J241" s="31">
        <f>Invulblad!J243</f>
        <v>0</v>
      </c>
      <c r="K241" s="32" t="b">
        <f>IF(J241=kengetallen!$V$13,"1",IF(J241=kengetallen!$V$14,"2",IF(J241=kengetallen!$V$15,"3")))</f>
        <v>0</v>
      </c>
      <c r="L241" s="32">
        <v>0.7</v>
      </c>
      <c r="M241" s="25">
        <f t="shared" si="9"/>
        <v>0</v>
      </c>
      <c r="N241" s="39">
        <f>Invulblad!K243</f>
        <v>0</v>
      </c>
      <c r="O241" s="29" t="b">
        <f>IF(N241=kengetallen!$V$19,"1",IF(N241=kengetallen!$V$20,"2",IF(N241=kengetallen!$V$21,"3")))</f>
        <v>0</v>
      </c>
      <c r="P241" s="32">
        <v>0.3</v>
      </c>
      <c r="Q241" s="4">
        <f t="shared" si="10"/>
        <v>0</v>
      </c>
      <c r="R241" s="31">
        <f t="shared" si="11"/>
        <v>0</v>
      </c>
      <c r="S241" s="118" t="b">
        <f>IF(R241=kengetallen!$W$53,"Optimaal / zeer goed",IF(R241=kengetallen!$W$54,"Optimaal / goed",IF(R241=kengetallen!$W$55,"Voldoende / goed",IF(R241=kengetallen!$W$56,"Voldoende / redelijk",IF(R241=kengetallen!$W$57,"Voldoende",IF(R241=kengetallen!$W$58,"Matig / voldoende",IF(R241=kengetallen!$W$59,"Matig",IF(R241=kengetallen!$W$60,"Onvoldoende",IF(R241=kengetallen!$W$61,"Onvoldoende / slecht")))))))))</f>
        <v>0</v>
      </c>
    </row>
    <row r="242" spans="1:19" x14ac:dyDescent="0.3">
      <c r="A242" s="34">
        <f>Invulblad!B244</f>
        <v>240</v>
      </c>
      <c r="B242" s="28">
        <f>Invulblad!C244</f>
        <v>0</v>
      </c>
      <c r="C242" s="4">
        <f>Invulblad!D244</f>
        <v>0</v>
      </c>
      <c r="D242" s="4">
        <f>Invulblad!E244</f>
        <v>0</v>
      </c>
      <c r="E242" s="4">
        <f>Invulblad!F244</f>
        <v>0</v>
      </c>
      <c r="F242" s="4">
        <f>Invulblad!G244</f>
        <v>0</v>
      </c>
      <c r="G242" s="4">
        <f>Invulblad!H244</f>
        <v>0</v>
      </c>
      <c r="H242" s="48">
        <f>Invulblad!I244</f>
        <v>0</v>
      </c>
      <c r="I242" s="109">
        <f>Invulblad!O244</f>
        <v>0</v>
      </c>
      <c r="J242" s="31">
        <f>Invulblad!J244</f>
        <v>0</v>
      </c>
      <c r="K242" s="32" t="b">
        <f>IF(J242=kengetallen!$V$13,"1",IF(J242=kengetallen!$V$14,"2",IF(J242=kengetallen!$V$15,"3")))</f>
        <v>0</v>
      </c>
      <c r="L242" s="32">
        <v>0.7</v>
      </c>
      <c r="M242" s="25">
        <f t="shared" si="9"/>
        <v>0</v>
      </c>
      <c r="N242" s="39">
        <f>Invulblad!K244</f>
        <v>0</v>
      </c>
      <c r="O242" s="29" t="b">
        <f>IF(N242=kengetallen!$V$19,"1",IF(N242=kengetallen!$V$20,"2",IF(N242=kengetallen!$V$21,"3")))</f>
        <v>0</v>
      </c>
      <c r="P242" s="32">
        <v>0.3</v>
      </c>
      <c r="Q242" s="4">
        <f t="shared" si="10"/>
        <v>0</v>
      </c>
      <c r="R242" s="31">
        <f t="shared" si="11"/>
        <v>0</v>
      </c>
      <c r="S242" s="118" t="b">
        <f>IF(R242=kengetallen!$W$53,"Optimaal / zeer goed",IF(R242=kengetallen!$W$54,"Optimaal / goed",IF(R242=kengetallen!$W$55,"Voldoende / goed",IF(R242=kengetallen!$W$56,"Voldoende / redelijk",IF(R242=kengetallen!$W$57,"Voldoende",IF(R242=kengetallen!$W$58,"Matig / voldoende",IF(R242=kengetallen!$W$59,"Matig",IF(R242=kengetallen!$W$60,"Onvoldoende",IF(R242=kengetallen!$W$61,"Onvoldoende / slecht")))))))))</f>
        <v>0</v>
      </c>
    </row>
    <row r="243" spans="1:19" x14ac:dyDescent="0.3">
      <c r="A243" s="34">
        <f>Invulblad!B245</f>
        <v>241</v>
      </c>
      <c r="B243" s="28">
        <f>Invulblad!C245</f>
        <v>0</v>
      </c>
      <c r="C243" s="4">
        <f>Invulblad!D245</f>
        <v>0</v>
      </c>
      <c r="D243" s="4">
        <f>Invulblad!E245</f>
        <v>0</v>
      </c>
      <c r="E243" s="4">
        <f>Invulblad!F245</f>
        <v>0</v>
      </c>
      <c r="F243" s="4">
        <f>Invulblad!G245</f>
        <v>0</v>
      </c>
      <c r="G243" s="4">
        <f>Invulblad!H245</f>
        <v>0</v>
      </c>
      <c r="H243" s="48">
        <f>Invulblad!I245</f>
        <v>0</v>
      </c>
      <c r="I243" s="109">
        <f>Invulblad!O245</f>
        <v>0</v>
      </c>
      <c r="J243" s="31">
        <f>Invulblad!J245</f>
        <v>0</v>
      </c>
      <c r="K243" s="32" t="b">
        <f>IF(J243=kengetallen!$V$13,"1",IF(J243=kengetallen!$V$14,"2",IF(J243=kengetallen!$V$15,"3")))</f>
        <v>0</v>
      </c>
      <c r="L243" s="32">
        <v>0.7</v>
      </c>
      <c r="M243" s="25">
        <f t="shared" si="9"/>
        <v>0</v>
      </c>
      <c r="N243" s="39">
        <f>Invulblad!K245</f>
        <v>0</v>
      </c>
      <c r="O243" s="29" t="b">
        <f>IF(N243=kengetallen!$V$19,"1",IF(N243=kengetallen!$V$20,"2",IF(N243=kengetallen!$V$21,"3")))</f>
        <v>0</v>
      </c>
      <c r="P243" s="32">
        <v>0.3</v>
      </c>
      <c r="Q243" s="4">
        <f t="shared" si="10"/>
        <v>0</v>
      </c>
      <c r="R243" s="31">
        <f t="shared" si="11"/>
        <v>0</v>
      </c>
      <c r="S243" s="118" t="b">
        <f>IF(R243=kengetallen!$W$53,"Optimaal / zeer goed",IF(R243=kengetallen!$W$54,"Optimaal / goed",IF(R243=kengetallen!$W$55,"Voldoende / goed",IF(R243=kengetallen!$W$56,"Voldoende / redelijk",IF(R243=kengetallen!$W$57,"Voldoende",IF(R243=kengetallen!$W$58,"Matig / voldoende",IF(R243=kengetallen!$W$59,"Matig",IF(R243=kengetallen!$W$60,"Onvoldoende",IF(R243=kengetallen!$W$61,"Onvoldoende / slecht")))))))))</f>
        <v>0</v>
      </c>
    </row>
    <row r="244" spans="1:19" x14ac:dyDescent="0.3">
      <c r="A244" s="34">
        <f>Invulblad!B246</f>
        <v>242</v>
      </c>
      <c r="B244" s="28">
        <f>Invulblad!C246</f>
        <v>0</v>
      </c>
      <c r="C244" s="4">
        <f>Invulblad!D246</f>
        <v>0</v>
      </c>
      <c r="D244" s="4">
        <f>Invulblad!E246</f>
        <v>0</v>
      </c>
      <c r="E244" s="4">
        <f>Invulblad!F246</f>
        <v>0</v>
      </c>
      <c r="F244" s="4">
        <f>Invulblad!G246</f>
        <v>0</v>
      </c>
      <c r="G244" s="4">
        <f>Invulblad!H246</f>
        <v>0</v>
      </c>
      <c r="H244" s="48">
        <f>Invulblad!I246</f>
        <v>0</v>
      </c>
      <c r="I244" s="109">
        <f>Invulblad!O246</f>
        <v>0</v>
      </c>
      <c r="J244" s="31">
        <f>Invulblad!J246</f>
        <v>0</v>
      </c>
      <c r="K244" s="32" t="b">
        <f>IF(J244=kengetallen!$V$13,"1",IF(J244=kengetallen!$V$14,"2",IF(J244=kengetallen!$V$15,"3")))</f>
        <v>0</v>
      </c>
      <c r="L244" s="32">
        <v>0.7</v>
      </c>
      <c r="M244" s="25">
        <f t="shared" si="9"/>
        <v>0</v>
      </c>
      <c r="N244" s="39">
        <f>Invulblad!K246</f>
        <v>0</v>
      </c>
      <c r="O244" s="29" t="b">
        <f>IF(N244=kengetallen!$V$19,"1",IF(N244=kengetallen!$V$20,"2",IF(N244=kengetallen!$V$21,"3")))</f>
        <v>0</v>
      </c>
      <c r="P244" s="32">
        <v>0.3</v>
      </c>
      <c r="Q244" s="4">
        <f t="shared" si="10"/>
        <v>0</v>
      </c>
      <c r="R244" s="31">
        <f t="shared" si="11"/>
        <v>0</v>
      </c>
      <c r="S244" s="118" t="b">
        <f>IF(R244=kengetallen!$W$53,"Optimaal / zeer goed",IF(R244=kengetallen!$W$54,"Optimaal / goed",IF(R244=kengetallen!$W$55,"Voldoende / goed",IF(R244=kengetallen!$W$56,"Voldoende / redelijk",IF(R244=kengetallen!$W$57,"Voldoende",IF(R244=kengetallen!$W$58,"Matig / voldoende",IF(R244=kengetallen!$W$59,"Matig",IF(R244=kengetallen!$W$60,"Onvoldoende",IF(R244=kengetallen!$W$61,"Onvoldoende / slecht")))))))))</f>
        <v>0</v>
      </c>
    </row>
    <row r="245" spans="1:19" x14ac:dyDescent="0.3">
      <c r="A245" s="34">
        <f>Invulblad!B247</f>
        <v>243</v>
      </c>
      <c r="B245" s="28">
        <f>Invulblad!C247</f>
        <v>0</v>
      </c>
      <c r="C245" s="4">
        <f>Invulblad!D247</f>
        <v>0</v>
      </c>
      <c r="D245" s="4">
        <f>Invulblad!E247</f>
        <v>0</v>
      </c>
      <c r="E245" s="4">
        <f>Invulblad!F247</f>
        <v>0</v>
      </c>
      <c r="F245" s="4">
        <f>Invulblad!G247</f>
        <v>0</v>
      </c>
      <c r="G245" s="4">
        <f>Invulblad!H247</f>
        <v>0</v>
      </c>
      <c r="H245" s="48">
        <f>Invulblad!I247</f>
        <v>0</v>
      </c>
      <c r="I245" s="109">
        <f>Invulblad!O247</f>
        <v>0</v>
      </c>
      <c r="J245" s="31">
        <f>Invulblad!J247</f>
        <v>0</v>
      </c>
      <c r="K245" s="32" t="b">
        <f>IF(J245=kengetallen!$V$13,"1",IF(J245=kengetallen!$V$14,"2",IF(J245=kengetallen!$V$15,"3")))</f>
        <v>0</v>
      </c>
      <c r="L245" s="32">
        <v>0.7</v>
      </c>
      <c r="M245" s="25">
        <f t="shared" si="9"/>
        <v>0</v>
      </c>
      <c r="N245" s="39">
        <f>Invulblad!K247</f>
        <v>0</v>
      </c>
      <c r="O245" s="29" t="b">
        <f>IF(N245=kengetallen!$V$19,"1",IF(N245=kengetallen!$V$20,"2",IF(N245=kengetallen!$V$21,"3")))</f>
        <v>0</v>
      </c>
      <c r="P245" s="32">
        <v>0.3</v>
      </c>
      <c r="Q245" s="4">
        <f t="shared" si="10"/>
        <v>0</v>
      </c>
      <c r="R245" s="31">
        <f t="shared" si="11"/>
        <v>0</v>
      </c>
      <c r="S245" s="118" t="b">
        <f>IF(R245=kengetallen!$W$53,"Optimaal / zeer goed",IF(R245=kengetallen!$W$54,"Optimaal / goed",IF(R245=kengetallen!$W$55,"Voldoende / goed",IF(R245=kengetallen!$W$56,"Voldoende / redelijk",IF(R245=kengetallen!$W$57,"Voldoende",IF(R245=kengetallen!$W$58,"Matig / voldoende",IF(R245=kengetallen!$W$59,"Matig",IF(R245=kengetallen!$W$60,"Onvoldoende",IF(R245=kengetallen!$W$61,"Onvoldoende / slecht")))))))))</f>
        <v>0</v>
      </c>
    </row>
    <row r="246" spans="1:19" x14ac:dyDescent="0.3">
      <c r="A246" s="34">
        <f>Invulblad!B248</f>
        <v>244</v>
      </c>
      <c r="B246" s="28">
        <f>Invulblad!C248</f>
        <v>0</v>
      </c>
      <c r="C246" s="4">
        <f>Invulblad!D248</f>
        <v>0</v>
      </c>
      <c r="D246" s="4">
        <f>Invulblad!E248</f>
        <v>0</v>
      </c>
      <c r="E246" s="4">
        <f>Invulblad!F248</f>
        <v>0</v>
      </c>
      <c r="F246" s="4">
        <f>Invulblad!G248</f>
        <v>0</v>
      </c>
      <c r="G246" s="4">
        <f>Invulblad!H248</f>
        <v>0</v>
      </c>
      <c r="H246" s="48">
        <f>Invulblad!I248</f>
        <v>0</v>
      </c>
      <c r="I246" s="109">
        <f>Invulblad!O248</f>
        <v>0</v>
      </c>
      <c r="J246" s="31">
        <f>Invulblad!J248</f>
        <v>0</v>
      </c>
      <c r="K246" s="32" t="b">
        <f>IF(J246=kengetallen!$V$13,"1",IF(J246=kengetallen!$V$14,"2",IF(J246=kengetallen!$V$15,"3")))</f>
        <v>0</v>
      </c>
      <c r="L246" s="32">
        <v>0.7</v>
      </c>
      <c r="M246" s="25">
        <f t="shared" si="9"/>
        <v>0</v>
      </c>
      <c r="N246" s="39">
        <f>Invulblad!K248</f>
        <v>0</v>
      </c>
      <c r="O246" s="29" t="b">
        <f>IF(N246=kengetallen!$V$19,"1",IF(N246=kengetallen!$V$20,"2",IF(N246=kengetallen!$V$21,"3")))</f>
        <v>0</v>
      </c>
      <c r="P246" s="32">
        <v>0.3</v>
      </c>
      <c r="Q246" s="4">
        <f t="shared" si="10"/>
        <v>0</v>
      </c>
      <c r="R246" s="31">
        <f t="shared" si="11"/>
        <v>0</v>
      </c>
      <c r="S246" s="118" t="b">
        <f>IF(R246=kengetallen!$W$53,"Optimaal / zeer goed",IF(R246=kengetallen!$W$54,"Optimaal / goed",IF(R246=kengetallen!$W$55,"Voldoende / goed",IF(R246=kengetallen!$W$56,"Voldoende / redelijk",IF(R246=kengetallen!$W$57,"Voldoende",IF(R246=kengetallen!$W$58,"Matig / voldoende",IF(R246=kengetallen!$W$59,"Matig",IF(R246=kengetallen!$W$60,"Onvoldoende",IF(R246=kengetallen!$W$61,"Onvoldoende / slecht")))))))))</f>
        <v>0</v>
      </c>
    </row>
    <row r="247" spans="1:19" x14ac:dyDescent="0.3">
      <c r="A247" s="34">
        <f>Invulblad!B249</f>
        <v>245</v>
      </c>
      <c r="B247" s="28">
        <f>Invulblad!C249</f>
        <v>0</v>
      </c>
      <c r="C247" s="4">
        <f>Invulblad!D249</f>
        <v>0</v>
      </c>
      <c r="D247" s="4">
        <f>Invulblad!E249</f>
        <v>0</v>
      </c>
      <c r="E247" s="4">
        <f>Invulblad!F249</f>
        <v>0</v>
      </c>
      <c r="F247" s="4">
        <f>Invulblad!G249</f>
        <v>0</v>
      </c>
      <c r="G247" s="4">
        <f>Invulblad!H249</f>
        <v>0</v>
      </c>
      <c r="H247" s="48">
        <f>Invulblad!I249</f>
        <v>0</v>
      </c>
      <c r="I247" s="109">
        <f>Invulblad!O249</f>
        <v>0</v>
      </c>
      <c r="J247" s="31">
        <f>Invulblad!J249</f>
        <v>0</v>
      </c>
      <c r="K247" s="32" t="b">
        <f>IF(J247=kengetallen!$V$13,"1",IF(J247=kengetallen!$V$14,"2",IF(J247=kengetallen!$V$15,"3")))</f>
        <v>0</v>
      </c>
      <c r="L247" s="32">
        <v>0.7</v>
      </c>
      <c r="M247" s="25">
        <f t="shared" si="9"/>
        <v>0</v>
      </c>
      <c r="N247" s="39">
        <f>Invulblad!K249</f>
        <v>0</v>
      </c>
      <c r="O247" s="29" t="b">
        <f>IF(N247=kengetallen!$V$19,"1",IF(N247=kengetallen!$V$20,"2",IF(N247=kengetallen!$V$21,"3")))</f>
        <v>0</v>
      </c>
      <c r="P247" s="32">
        <v>0.3</v>
      </c>
      <c r="Q247" s="4">
        <f t="shared" si="10"/>
        <v>0</v>
      </c>
      <c r="R247" s="31">
        <f t="shared" si="11"/>
        <v>0</v>
      </c>
      <c r="S247" s="118" t="b">
        <f>IF(R247=kengetallen!$W$53,"Optimaal / zeer goed",IF(R247=kengetallen!$W$54,"Optimaal / goed",IF(R247=kengetallen!$W$55,"Voldoende / goed",IF(R247=kengetallen!$W$56,"Voldoende / redelijk",IF(R247=kengetallen!$W$57,"Voldoende",IF(R247=kengetallen!$W$58,"Matig / voldoende",IF(R247=kengetallen!$W$59,"Matig",IF(R247=kengetallen!$W$60,"Onvoldoende",IF(R247=kengetallen!$W$61,"Onvoldoende / slecht")))))))))</f>
        <v>0</v>
      </c>
    </row>
    <row r="248" spans="1:19" x14ac:dyDescent="0.3">
      <c r="A248" s="34">
        <f>Invulblad!B250</f>
        <v>246</v>
      </c>
      <c r="B248" s="28">
        <f>Invulblad!C250</f>
        <v>0</v>
      </c>
      <c r="C248" s="4">
        <f>Invulblad!D250</f>
        <v>0</v>
      </c>
      <c r="D248" s="4">
        <f>Invulblad!E250</f>
        <v>0</v>
      </c>
      <c r="E248" s="4">
        <f>Invulblad!F250</f>
        <v>0</v>
      </c>
      <c r="F248" s="4">
        <f>Invulblad!G250</f>
        <v>0</v>
      </c>
      <c r="G248" s="4">
        <f>Invulblad!H250</f>
        <v>0</v>
      </c>
      <c r="H248" s="48">
        <f>Invulblad!I250</f>
        <v>0</v>
      </c>
      <c r="I248" s="109">
        <f>Invulblad!O250</f>
        <v>0</v>
      </c>
      <c r="J248" s="31">
        <f>Invulblad!J250</f>
        <v>0</v>
      </c>
      <c r="K248" s="32" t="b">
        <f>IF(J248=kengetallen!$V$13,"1",IF(J248=kengetallen!$V$14,"2",IF(J248=kengetallen!$V$15,"3")))</f>
        <v>0</v>
      </c>
      <c r="L248" s="32">
        <v>0.7</v>
      </c>
      <c r="M248" s="25">
        <f t="shared" si="9"/>
        <v>0</v>
      </c>
      <c r="N248" s="39">
        <f>Invulblad!K250</f>
        <v>0</v>
      </c>
      <c r="O248" s="29" t="b">
        <f>IF(N248=kengetallen!$V$19,"1",IF(N248=kengetallen!$V$20,"2",IF(N248=kengetallen!$V$21,"3")))</f>
        <v>0</v>
      </c>
      <c r="P248" s="32">
        <v>0.3</v>
      </c>
      <c r="Q248" s="4">
        <f t="shared" si="10"/>
        <v>0</v>
      </c>
      <c r="R248" s="31">
        <f t="shared" si="11"/>
        <v>0</v>
      </c>
      <c r="S248" s="118" t="b">
        <f>IF(R248=kengetallen!$W$53,"Optimaal / zeer goed",IF(R248=kengetallen!$W$54,"Optimaal / goed",IF(R248=kengetallen!$W$55,"Voldoende / goed",IF(R248=kengetallen!$W$56,"Voldoende / redelijk",IF(R248=kengetallen!$W$57,"Voldoende",IF(R248=kengetallen!$W$58,"Matig / voldoende",IF(R248=kengetallen!$W$59,"Matig",IF(R248=kengetallen!$W$60,"Onvoldoende",IF(R248=kengetallen!$W$61,"Onvoldoende / slecht")))))))))</f>
        <v>0</v>
      </c>
    </row>
    <row r="249" spans="1:19" x14ac:dyDescent="0.3">
      <c r="A249" s="34">
        <f>Invulblad!B251</f>
        <v>247</v>
      </c>
      <c r="B249" s="28">
        <f>Invulblad!C251</f>
        <v>0</v>
      </c>
      <c r="C249" s="4">
        <f>Invulblad!D251</f>
        <v>0</v>
      </c>
      <c r="D249" s="4">
        <f>Invulblad!E251</f>
        <v>0</v>
      </c>
      <c r="E249" s="4">
        <f>Invulblad!F251</f>
        <v>0</v>
      </c>
      <c r="F249" s="4">
        <f>Invulblad!G251</f>
        <v>0</v>
      </c>
      <c r="G249" s="4">
        <f>Invulblad!H251</f>
        <v>0</v>
      </c>
      <c r="H249" s="48">
        <f>Invulblad!I251</f>
        <v>0</v>
      </c>
      <c r="I249" s="109">
        <f>Invulblad!O251</f>
        <v>0</v>
      </c>
      <c r="J249" s="31">
        <f>Invulblad!J251</f>
        <v>0</v>
      </c>
      <c r="K249" s="32" t="b">
        <f>IF(J249=kengetallen!$V$13,"1",IF(J249=kengetallen!$V$14,"2",IF(J249=kengetallen!$V$15,"3")))</f>
        <v>0</v>
      </c>
      <c r="L249" s="32">
        <v>0.7</v>
      </c>
      <c r="M249" s="25">
        <f t="shared" si="9"/>
        <v>0</v>
      </c>
      <c r="N249" s="39">
        <f>Invulblad!K251</f>
        <v>0</v>
      </c>
      <c r="O249" s="29" t="b">
        <f>IF(N249=kengetallen!$V$19,"1",IF(N249=kengetallen!$V$20,"2",IF(N249=kengetallen!$V$21,"3")))</f>
        <v>0</v>
      </c>
      <c r="P249" s="32">
        <v>0.3</v>
      </c>
      <c r="Q249" s="4">
        <f t="shared" si="10"/>
        <v>0</v>
      </c>
      <c r="R249" s="31">
        <f t="shared" si="11"/>
        <v>0</v>
      </c>
      <c r="S249" s="118" t="b">
        <f>IF(R249=kengetallen!$W$53,"Optimaal / zeer goed",IF(R249=kengetallen!$W$54,"Optimaal / goed",IF(R249=kengetallen!$W$55,"Voldoende / goed",IF(R249=kengetallen!$W$56,"Voldoende / redelijk",IF(R249=kengetallen!$W$57,"Voldoende",IF(R249=kengetallen!$W$58,"Matig / voldoende",IF(R249=kengetallen!$W$59,"Matig",IF(R249=kengetallen!$W$60,"Onvoldoende",IF(R249=kengetallen!$W$61,"Onvoldoende / slecht")))))))))</f>
        <v>0</v>
      </c>
    </row>
    <row r="250" spans="1:19" x14ac:dyDescent="0.3">
      <c r="A250" s="34">
        <f>Invulblad!B252</f>
        <v>248</v>
      </c>
      <c r="B250" s="28">
        <f>Invulblad!C252</f>
        <v>0</v>
      </c>
      <c r="C250" s="4">
        <f>Invulblad!D252</f>
        <v>0</v>
      </c>
      <c r="D250" s="4">
        <f>Invulblad!E252</f>
        <v>0</v>
      </c>
      <c r="E250" s="4">
        <f>Invulblad!F252</f>
        <v>0</v>
      </c>
      <c r="F250" s="4">
        <f>Invulblad!G252</f>
        <v>0</v>
      </c>
      <c r="G250" s="4">
        <f>Invulblad!H252</f>
        <v>0</v>
      </c>
      <c r="H250" s="48">
        <f>Invulblad!I252</f>
        <v>0</v>
      </c>
      <c r="I250" s="109">
        <f>Invulblad!O252</f>
        <v>0</v>
      </c>
      <c r="J250" s="31">
        <f>Invulblad!J252</f>
        <v>0</v>
      </c>
      <c r="K250" s="32" t="b">
        <f>IF(J250=kengetallen!$V$13,"1",IF(J250=kengetallen!$V$14,"2",IF(J250=kengetallen!$V$15,"3")))</f>
        <v>0</v>
      </c>
      <c r="L250" s="32">
        <v>0.7</v>
      </c>
      <c r="M250" s="25">
        <f t="shared" si="9"/>
        <v>0</v>
      </c>
      <c r="N250" s="39">
        <f>Invulblad!K252</f>
        <v>0</v>
      </c>
      <c r="O250" s="29" t="b">
        <f>IF(N250=kengetallen!$V$19,"1",IF(N250=kengetallen!$V$20,"2",IF(N250=kengetallen!$V$21,"3")))</f>
        <v>0</v>
      </c>
      <c r="P250" s="32">
        <v>0.3</v>
      </c>
      <c r="Q250" s="4">
        <f t="shared" si="10"/>
        <v>0</v>
      </c>
      <c r="R250" s="31">
        <f t="shared" si="11"/>
        <v>0</v>
      </c>
      <c r="S250" s="118" t="b">
        <f>IF(R250=kengetallen!$W$53,"Optimaal / zeer goed",IF(R250=kengetallen!$W$54,"Optimaal / goed",IF(R250=kengetallen!$W$55,"Voldoende / goed",IF(R250=kengetallen!$W$56,"Voldoende / redelijk",IF(R250=kengetallen!$W$57,"Voldoende",IF(R250=kengetallen!$W$58,"Matig / voldoende",IF(R250=kengetallen!$W$59,"Matig",IF(R250=kengetallen!$W$60,"Onvoldoende",IF(R250=kengetallen!$W$61,"Onvoldoende / slecht")))))))))</f>
        <v>0</v>
      </c>
    </row>
    <row r="251" spans="1:19" x14ac:dyDescent="0.3">
      <c r="A251" s="34">
        <f>Invulblad!B253</f>
        <v>249</v>
      </c>
      <c r="B251" s="28">
        <f>Invulblad!C253</f>
        <v>0</v>
      </c>
      <c r="C251" s="4">
        <f>Invulblad!D253</f>
        <v>0</v>
      </c>
      <c r="D251" s="4">
        <f>Invulblad!E253</f>
        <v>0</v>
      </c>
      <c r="E251" s="4">
        <f>Invulblad!F253</f>
        <v>0</v>
      </c>
      <c r="F251" s="4">
        <f>Invulblad!G253</f>
        <v>0</v>
      </c>
      <c r="G251" s="4">
        <f>Invulblad!H253</f>
        <v>0</v>
      </c>
      <c r="H251" s="48">
        <f>Invulblad!I253</f>
        <v>0</v>
      </c>
      <c r="I251" s="109">
        <f>Invulblad!O253</f>
        <v>0</v>
      </c>
      <c r="J251" s="31">
        <f>Invulblad!J253</f>
        <v>0</v>
      </c>
      <c r="K251" s="32" t="b">
        <f>IF(J251=kengetallen!$V$13,"1",IF(J251=kengetallen!$V$14,"2",IF(J251=kengetallen!$V$15,"3")))</f>
        <v>0</v>
      </c>
      <c r="L251" s="32">
        <v>0.7</v>
      </c>
      <c r="M251" s="25">
        <f t="shared" si="9"/>
        <v>0</v>
      </c>
      <c r="N251" s="39">
        <f>Invulblad!K253</f>
        <v>0</v>
      </c>
      <c r="O251" s="29" t="b">
        <f>IF(N251=kengetallen!$V$19,"1",IF(N251=kengetallen!$V$20,"2",IF(N251=kengetallen!$V$21,"3")))</f>
        <v>0</v>
      </c>
      <c r="P251" s="32">
        <v>0.3</v>
      </c>
      <c r="Q251" s="4">
        <f t="shared" si="10"/>
        <v>0</v>
      </c>
      <c r="R251" s="31">
        <f t="shared" si="11"/>
        <v>0</v>
      </c>
      <c r="S251" s="118" t="b">
        <f>IF(R251=kengetallen!$W$53,"Optimaal / zeer goed",IF(R251=kengetallen!$W$54,"Optimaal / goed",IF(R251=kengetallen!$W$55,"Voldoende / goed",IF(R251=kengetallen!$W$56,"Voldoende / redelijk",IF(R251=kengetallen!$W$57,"Voldoende",IF(R251=kengetallen!$W$58,"Matig / voldoende",IF(R251=kengetallen!$W$59,"Matig",IF(R251=kengetallen!$W$60,"Onvoldoende",IF(R251=kengetallen!$W$61,"Onvoldoende / slecht")))))))))</f>
        <v>0</v>
      </c>
    </row>
    <row r="252" spans="1:19" x14ac:dyDescent="0.3">
      <c r="A252" s="34">
        <f>Invulblad!B254</f>
        <v>250</v>
      </c>
      <c r="B252" s="28">
        <f>Invulblad!C254</f>
        <v>0</v>
      </c>
      <c r="C252" s="4">
        <f>Invulblad!D254</f>
        <v>0</v>
      </c>
      <c r="D252" s="4">
        <f>Invulblad!E254</f>
        <v>0</v>
      </c>
      <c r="E252" s="4">
        <f>Invulblad!F254</f>
        <v>0</v>
      </c>
      <c r="F252" s="4">
        <f>Invulblad!G254</f>
        <v>0</v>
      </c>
      <c r="G252" s="4">
        <f>Invulblad!H254</f>
        <v>0</v>
      </c>
      <c r="H252" s="48">
        <f>Invulblad!I254</f>
        <v>0</v>
      </c>
      <c r="I252" s="109">
        <f>Invulblad!O254</f>
        <v>0</v>
      </c>
      <c r="J252" s="31">
        <f>Invulblad!J254</f>
        <v>0</v>
      </c>
      <c r="K252" s="32" t="b">
        <f>IF(J252=kengetallen!$V$13,"1",IF(J252=kengetallen!$V$14,"2",IF(J252=kengetallen!$V$15,"3")))</f>
        <v>0</v>
      </c>
      <c r="L252" s="32">
        <v>0.7</v>
      </c>
      <c r="M252" s="25">
        <f t="shared" si="9"/>
        <v>0</v>
      </c>
      <c r="N252" s="39">
        <f>Invulblad!K254</f>
        <v>0</v>
      </c>
      <c r="O252" s="29" t="b">
        <f>IF(N252=kengetallen!$V$19,"1",IF(N252=kengetallen!$V$20,"2",IF(N252=kengetallen!$V$21,"3")))</f>
        <v>0</v>
      </c>
      <c r="P252" s="32">
        <v>0.3</v>
      </c>
      <c r="Q252" s="4">
        <f t="shared" si="10"/>
        <v>0</v>
      </c>
      <c r="R252" s="31">
        <f t="shared" si="11"/>
        <v>0</v>
      </c>
      <c r="S252" s="118" t="b">
        <f>IF(R252=kengetallen!$W$53,"Optimaal / zeer goed",IF(R252=kengetallen!$W$54,"Optimaal / goed",IF(R252=kengetallen!$W$55,"Voldoende / goed",IF(R252=kengetallen!$W$56,"Voldoende / redelijk",IF(R252=kengetallen!$W$57,"Voldoende",IF(R252=kengetallen!$W$58,"Matig / voldoende",IF(R252=kengetallen!$W$59,"Matig",IF(R252=kengetallen!$W$60,"Onvoldoende",IF(R252=kengetallen!$W$61,"Onvoldoende / slecht")))))))))</f>
        <v>0</v>
      </c>
    </row>
    <row r="253" spans="1:19" x14ac:dyDescent="0.3">
      <c r="A253" s="34">
        <f>Invulblad!B255</f>
        <v>251</v>
      </c>
      <c r="B253" s="28">
        <f>Invulblad!C255</f>
        <v>0</v>
      </c>
      <c r="C253" s="4">
        <f>Invulblad!D255</f>
        <v>0</v>
      </c>
      <c r="D253" s="4">
        <f>Invulblad!E255</f>
        <v>0</v>
      </c>
      <c r="E253" s="4">
        <f>Invulblad!F255</f>
        <v>0</v>
      </c>
      <c r="F253" s="4">
        <f>Invulblad!G255</f>
        <v>0</v>
      </c>
      <c r="G253" s="4">
        <f>Invulblad!H255</f>
        <v>0</v>
      </c>
      <c r="H253" s="48">
        <f>Invulblad!I255</f>
        <v>0</v>
      </c>
      <c r="I253" s="109">
        <f>Invulblad!O255</f>
        <v>0</v>
      </c>
      <c r="J253" s="31">
        <f>Invulblad!J255</f>
        <v>0</v>
      </c>
      <c r="K253" s="32" t="b">
        <f>IF(J253=kengetallen!$V$13,"1",IF(J253=kengetallen!$V$14,"2",IF(J253=kengetallen!$V$15,"3")))</f>
        <v>0</v>
      </c>
      <c r="L253" s="32">
        <v>0.7</v>
      </c>
      <c r="M253" s="25">
        <f t="shared" si="9"/>
        <v>0</v>
      </c>
      <c r="N253" s="39">
        <f>Invulblad!K255</f>
        <v>0</v>
      </c>
      <c r="O253" s="29" t="b">
        <f>IF(N253=kengetallen!$V$19,"1",IF(N253=kengetallen!$V$20,"2",IF(N253=kengetallen!$V$21,"3")))</f>
        <v>0</v>
      </c>
      <c r="P253" s="32">
        <v>0.3</v>
      </c>
      <c r="Q253" s="4">
        <f t="shared" si="10"/>
        <v>0</v>
      </c>
      <c r="R253" s="31">
        <f t="shared" si="11"/>
        <v>0</v>
      </c>
      <c r="S253" s="118" t="b">
        <f>IF(R253=kengetallen!$W$53,"Optimaal / zeer goed",IF(R253=kengetallen!$W$54,"Optimaal / goed",IF(R253=kengetallen!$W$55,"Voldoende / goed",IF(R253=kengetallen!$W$56,"Voldoende / redelijk",IF(R253=kengetallen!$W$57,"Voldoende",IF(R253=kengetallen!$W$58,"Matig / voldoende",IF(R253=kengetallen!$W$59,"Matig",IF(R253=kengetallen!$W$60,"Onvoldoende",IF(R253=kengetallen!$W$61,"Onvoldoende / slecht")))))))))</f>
        <v>0</v>
      </c>
    </row>
    <row r="254" spans="1:19" x14ac:dyDescent="0.3">
      <c r="A254" s="34">
        <f>Invulblad!B256</f>
        <v>252</v>
      </c>
      <c r="B254" s="28">
        <f>Invulblad!C256</f>
        <v>0</v>
      </c>
      <c r="C254" s="4">
        <f>Invulblad!D256</f>
        <v>0</v>
      </c>
      <c r="D254" s="4">
        <f>Invulblad!E256</f>
        <v>0</v>
      </c>
      <c r="E254" s="4">
        <f>Invulblad!F256</f>
        <v>0</v>
      </c>
      <c r="F254" s="4">
        <f>Invulblad!G256</f>
        <v>0</v>
      </c>
      <c r="G254" s="4">
        <f>Invulblad!H256</f>
        <v>0</v>
      </c>
      <c r="H254" s="48">
        <f>Invulblad!I256</f>
        <v>0</v>
      </c>
      <c r="I254" s="109">
        <f>Invulblad!O256</f>
        <v>0</v>
      </c>
      <c r="J254" s="31">
        <f>Invulblad!J256</f>
        <v>0</v>
      </c>
      <c r="K254" s="32" t="b">
        <f>IF(J254=kengetallen!$V$13,"1",IF(J254=kengetallen!$V$14,"2",IF(J254=kengetallen!$V$15,"3")))</f>
        <v>0</v>
      </c>
      <c r="L254" s="32">
        <v>0.7</v>
      </c>
      <c r="M254" s="25">
        <f t="shared" si="9"/>
        <v>0</v>
      </c>
      <c r="N254" s="39">
        <f>Invulblad!K256</f>
        <v>0</v>
      </c>
      <c r="O254" s="29" t="b">
        <f>IF(N254=kengetallen!$V$19,"1",IF(N254=kengetallen!$V$20,"2",IF(N254=kengetallen!$V$21,"3")))</f>
        <v>0</v>
      </c>
      <c r="P254" s="32">
        <v>0.3</v>
      </c>
      <c r="Q254" s="4">
        <f t="shared" si="10"/>
        <v>0</v>
      </c>
      <c r="R254" s="31">
        <f t="shared" si="11"/>
        <v>0</v>
      </c>
      <c r="S254" s="118" t="b">
        <f>IF(R254=kengetallen!$W$53,"Optimaal / zeer goed",IF(R254=kengetallen!$W$54,"Optimaal / goed",IF(R254=kengetallen!$W$55,"Voldoende / goed",IF(R254=kengetallen!$W$56,"Voldoende / redelijk",IF(R254=kengetallen!$W$57,"Voldoende",IF(R254=kengetallen!$W$58,"Matig / voldoende",IF(R254=kengetallen!$W$59,"Matig",IF(R254=kengetallen!$W$60,"Onvoldoende",IF(R254=kengetallen!$W$61,"Onvoldoende / slecht")))))))))</f>
        <v>0</v>
      </c>
    </row>
    <row r="255" spans="1:19" x14ac:dyDescent="0.3">
      <c r="A255" s="34">
        <f>Invulblad!B257</f>
        <v>253</v>
      </c>
      <c r="B255" s="28">
        <f>Invulblad!C257</f>
        <v>0</v>
      </c>
      <c r="C255" s="4">
        <f>Invulblad!D257</f>
        <v>0</v>
      </c>
      <c r="D255" s="4">
        <f>Invulblad!E257</f>
        <v>0</v>
      </c>
      <c r="E255" s="4">
        <f>Invulblad!F257</f>
        <v>0</v>
      </c>
      <c r="F255" s="4">
        <f>Invulblad!G257</f>
        <v>0</v>
      </c>
      <c r="G255" s="4">
        <f>Invulblad!H257</f>
        <v>0</v>
      </c>
      <c r="H255" s="48">
        <f>Invulblad!I257</f>
        <v>0</v>
      </c>
      <c r="I255" s="109">
        <f>Invulblad!O257</f>
        <v>0</v>
      </c>
      <c r="J255" s="31">
        <f>Invulblad!J257</f>
        <v>0</v>
      </c>
      <c r="K255" s="32" t="b">
        <f>IF(J255=kengetallen!$V$13,"1",IF(J255=kengetallen!$V$14,"2",IF(J255=kengetallen!$V$15,"3")))</f>
        <v>0</v>
      </c>
      <c r="L255" s="32">
        <v>0.7</v>
      </c>
      <c r="M255" s="25">
        <f t="shared" si="9"/>
        <v>0</v>
      </c>
      <c r="N255" s="39">
        <f>Invulblad!K257</f>
        <v>0</v>
      </c>
      <c r="O255" s="29" t="b">
        <f>IF(N255=kengetallen!$V$19,"1",IF(N255=kengetallen!$V$20,"2",IF(N255=kengetallen!$V$21,"3")))</f>
        <v>0</v>
      </c>
      <c r="P255" s="32">
        <v>0.3</v>
      </c>
      <c r="Q255" s="4">
        <f t="shared" si="10"/>
        <v>0</v>
      </c>
      <c r="R255" s="31">
        <f t="shared" si="11"/>
        <v>0</v>
      </c>
      <c r="S255" s="118" t="b">
        <f>IF(R255=kengetallen!$W$53,"Optimaal / zeer goed",IF(R255=kengetallen!$W$54,"Optimaal / goed",IF(R255=kengetallen!$W$55,"Voldoende / goed",IF(R255=kengetallen!$W$56,"Voldoende / redelijk",IF(R255=kengetallen!$W$57,"Voldoende",IF(R255=kengetallen!$W$58,"Matig / voldoende",IF(R255=kengetallen!$W$59,"Matig",IF(R255=kengetallen!$W$60,"Onvoldoende",IF(R255=kengetallen!$W$61,"Onvoldoende / slecht")))))))))</f>
        <v>0</v>
      </c>
    </row>
    <row r="256" spans="1:19" x14ac:dyDescent="0.3">
      <c r="A256" s="34">
        <f>Invulblad!B258</f>
        <v>254</v>
      </c>
      <c r="B256" s="28">
        <f>Invulblad!C258</f>
        <v>0</v>
      </c>
      <c r="C256" s="4">
        <f>Invulblad!D258</f>
        <v>0</v>
      </c>
      <c r="D256" s="4">
        <f>Invulblad!E258</f>
        <v>0</v>
      </c>
      <c r="E256" s="4">
        <f>Invulblad!F258</f>
        <v>0</v>
      </c>
      <c r="F256" s="4">
        <f>Invulblad!G258</f>
        <v>0</v>
      </c>
      <c r="G256" s="4">
        <f>Invulblad!H258</f>
        <v>0</v>
      </c>
      <c r="H256" s="48">
        <f>Invulblad!I258</f>
        <v>0</v>
      </c>
      <c r="I256" s="109">
        <f>Invulblad!O258</f>
        <v>0</v>
      </c>
      <c r="J256" s="31">
        <f>Invulblad!J258</f>
        <v>0</v>
      </c>
      <c r="K256" s="32" t="b">
        <f>IF(J256=kengetallen!$V$13,"1",IF(J256=kengetallen!$V$14,"2",IF(J256=kengetallen!$V$15,"3")))</f>
        <v>0</v>
      </c>
      <c r="L256" s="32">
        <v>0.7</v>
      </c>
      <c r="M256" s="25">
        <f t="shared" si="9"/>
        <v>0</v>
      </c>
      <c r="N256" s="39">
        <f>Invulblad!K258</f>
        <v>0</v>
      </c>
      <c r="O256" s="29" t="b">
        <f>IF(N256=kengetallen!$V$19,"1",IF(N256=kengetallen!$V$20,"2",IF(N256=kengetallen!$V$21,"3")))</f>
        <v>0</v>
      </c>
      <c r="P256" s="32">
        <v>0.3</v>
      </c>
      <c r="Q256" s="4">
        <f t="shared" si="10"/>
        <v>0</v>
      </c>
      <c r="R256" s="31">
        <f t="shared" si="11"/>
        <v>0</v>
      </c>
      <c r="S256" s="118" t="b">
        <f>IF(R256=kengetallen!$W$53,"Optimaal / zeer goed",IF(R256=kengetallen!$W$54,"Optimaal / goed",IF(R256=kengetallen!$W$55,"Voldoende / goed",IF(R256=kengetallen!$W$56,"Voldoende / redelijk",IF(R256=kengetallen!$W$57,"Voldoende",IF(R256=kengetallen!$W$58,"Matig / voldoende",IF(R256=kengetallen!$W$59,"Matig",IF(R256=kengetallen!$W$60,"Onvoldoende",IF(R256=kengetallen!$W$61,"Onvoldoende / slecht")))))))))</f>
        <v>0</v>
      </c>
    </row>
    <row r="257" spans="1:19" x14ac:dyDescent="0.3">
      <c r="A257" s="34">
        <f>Invulblad!B259</f>
        <v>255</v>
      </c>
      <c r="B257" s="28">
        <f>Invulblad!C259</f>
        <v>0</v>
      </c>
      <c r="C257" s="4">
        <f>Invulblad!D259</f>
        <v>0</v>
      </c>
      <c r="D257" s="4">
        <f>Invulblad!E259</f>
        <v>0</v>
      </c>
      <c r="E257" s="4">
        <f>Invulblad!F259</f>
        <v>0</v>
      </c>
      <c r="F257" s="4">
        <f>Invulblad!G259</f>
        <v>0</v>
      </c>
      <c r="G257" s="4">
        <f>Invulblad!H259</f>
        <v>0</v>
      </c>
      <c r="H257" s="48">
        <f>Invulblad!I259</f>
        <v>0</v>
      </c>
      <c r="I257" s="109">
        <f>Invulblad!O259</f>
        <v>0</v>
      </c>
      <c r="J257" s="31">
        <f>Invulblad!J259</f>
        <v>0</v>
      </c>
      <c r="K257" s="32" t="b">
        <f>IF(J257=kengetallen!$V$13,"1",IF(J257=kengetallen!$V$14,"2",IF(J257=kengetallen!$V$15,"3")))</f>
        <v>0</v>
      </c>
      <c r="L257" s="32">
        <v>0.7</v>
      </c>
      <c r="M257" s="25">
        <f t="shared" si="9"/>
        <v>0</v>
      </c>
      <c r="N257" s="39">
        <f>Invulblad!K259</f>
        <v>0</v>
      </c>
      <c r="O257" s="29" t="b">
        <f>IF(N257=kengetallen!$V$19,"1",IF(N257=kengetallen!$V$20,"2",IF(N257=kengetallen!$V$21,"3")))</f>
        <v>0</v>
      </c>
      <c r="P257" s="32">
        <v>0.3</v>
      </c>
      <c r="Q257" s="4">
        <f t="shared" si="10"/>
        <v>0</v>
      </c>
      <c r="R257" s="31">
        <f t="shared" si="11"/>
        <v>0</v>
      </c>
      <c r="S257" s="118" t="b">
        <f>IF(R257=kengetallen!$W$53,"Optimaal / zeer goed",IF(R257=kengetallen!$W$54,"Optimaal / goed",IF(R257=kengetallen!$W$55,"Voldoende / goed",IF(R257=kengetallen!$W$56,"Voldoende / redelijk",IF(R257=kengetallen!$W$57,"Voldoende",IF(R257=kengetallen!$W$58,"Matig / voldoende",IF(R257=kengetallen!$W$59,"Matig",IF(R257=kengetallen!$W$60,"Onvoldoende",IF(R257=kengetallen!$W$61,"Onvoldoende / slecht")))))))))</f>
        <v>0</v>
      </c>
    </row>
    <row r="258" spans="1:19" x14ac:dyDescent="0.3">
      <c r="A258" s="34">
        <f>Invulblad!B260</f>
        <v>256</v>
      </c>
      <c r="B258" s="28">
        <f>Invulblad!C260</f>
        <v>0</v>
      </c>
      <c r="C258" s="4">
        <f>Invulblad!D260</f>
        <v>0</v>
      </c>
      <c r="D258" s="4">
        <f>Invulblad!E260</f>
        <v>0</v>
      </c>
      <c r="E258" s="4">
        <f>Invulblad!F260</f>
        <v>0</v>
      </c>
      <c r="F258" s="4">
        <f>Invulblad!G260</f>
        <v>0</v>
      </c>
      <c r="G258" s="4">
        <f>Invulblad!H260</f>
        <v>0</v>
      </c>
      <c r="H258" s="48">
        <f>Invulblad!I260</f>
        <v>0</v>
      </c>
      <c r="I258" s="109">
        <f>Invulblad!O260</f>
        <v>0</v>
      </c>
      <c r="J258" s="31">
        <f>Invulblad!J260</f>
        <v>0</v>
      </c>
      <c r="K258" s="32" t="b">
        <f>IF(J258=kengetallen!$V$13,"1",IF(J258=kengetallen!$V$14,"2",IF(J258=kengetallen!$V$15,"3")))</f>
        <v>0</v>
      </c>
      <c r="L258" s="32">
        <v>0.7</v>
      </c>
      <c r="M258" s="25">
        <f t="shared" si="9"/>
        <v>0</v>
      </c>
      <c r="N258" s="39">
        <f>Invulblad!K260</f>
        <v>0</v>
      </c>
      <c r="O258" s="29" t="b">
        <f>IF(N258=kengetallen!$V$19,"1",IF(N258=kengetallen!$V$20,"2",IF(N258=kengetallen!$V$21,"3")))</f>
        <v>0</v>
      </c>
      <c r="P258" s="32">
        <v>0.3</v>
      </c>
      <c r="Q258" s="4">
        <f t="shared" si="10"/>
        <v>0</v>
      </c>
      <c r="R258" s="31">
        <f t="shared" si="11"/>
        <v>0</v>
      </c>
      <c r="S258" s="118" t="b">
        <f>IF(R258=kengetallen!$W$53,"Optimaal / zeer goed",IF(R258=kengetallen!$W$54,"Optimaal / goed",IF(R258=kengetallen!$W$55,"Voldoende / goed",IF(R258=kengetallen!$W$56,"Voldoende / redelijk",IF(R258=kengetallen!$W$57,"Voldoende",IF(R258=kengetallen!$W$58,"Matig / voldoende",IF(R258=kengetallen!$W$59,"Matig",IF(R258=kengetallen!$W$60,"Onvoldoende",IF(R258=kengetallen!$W$61,"Onvoldoende / slecht")))))))))</f>
        <v>0</v>
      </c>
    </row>
    <row r="259" spans="1:19" x14ac:dyDescent="0.3">
      <c r="A259" s="34">
        <f>Invulblad!B261</f>
        <v>257</v>
      </c>
      <c r="B259" s="28">
        <f>Invulblad!C261</f>
        <v>0</v>
      </c>
      <c r="C259" s="4">
        <f>Invulblad!D261</f>
        <v>0</v>
      </c>
      <c r="D259" s="4">
        <f>Invulblad!E261</f>
        <v>0</v>
      </c>
      <c r="E259" s="4">
        <f>Invulblad!F261</f>
        <v>0</v>
      </c>
      <c r="F259" s="4">
        <f>Invulblad!G261</f>
        <v>0</v>
      </c>
      <c r="G259" s="4">
        <f>Invulblad!H261</f>
        <v>0</v>
      </c>
      <c r="H259" s="48">
        <f>Invulblad!I261</f>
        <v>0</v>
      </c>
      <c r="I259" s="109">
        <f>Invulblad!O261</f>
        <v>0</v>
      </c>
      <c r="J259" s="31">
        <f>Invulblad!J261</f>
        <v>0</v>
      </c>
      <c r="K259" s="32" t="b">
        <f>IF(J259=kengetallen!$V$13,"1",IF(J259=kengetallen!$V$14,"2",IF(J259=kengetallen!$V$15,"3")))</f>
        <v>0</v>
      </c>
      <c r="L259" s="32">
        <v>0.7</v>
      </c>
      <c r="M259" s="25">
        <f t="shared" si="9"/>
        <v>0</v>
      </c>
      <c r="N259" s="39">
        <f>Invulblad!K261</f>
        <v>0</v>
      </c>
      <c r="O259" s="29" t="b">
        <f>IF(N259=kengetallen!$V$19,"1",IF(N259=kengetallen!$V$20,"2",IF(N259=kengetallen!$V$21,"3")))</f>
        <v>0</v>
      </c>
      <c r="P259" s="32">
        <v>0.3</v>
      </c>
      <c r="Q259" s="4">
        <f t="shared" si="10"/>
        <v>0</v>
      </c>
      <c r="R259" s="31">
        <f t="shared" si="11"/>
        <v>0</v>
      </c>
      <c r="S259" s="118" t="b">
        <f>IF(R259=kengetallen!$W$53,"Optimaal / zeer goed",IF(R259=kengetallen!$W$54,"Optimaal / goed",IF(R259=kengetallen!$W$55,"Voldoende / goed",IF(R259=kengetallen!$W$56,"Voldoende / redelijk",IF(R259=kengetallen!$W$57,"Voldoende",IF(R259=kengetallen!$W$58,"Matig / voldoende",IF(R259=kengetallen!$W$59,"Matig",IF(R259=kengetallen!$W$60,"Onvoldoende",IF(R259=kengetallen!$W$61,"Onvoldoende / slecht")))))))))</f>
        <v>0</v>
      </c>
    </row>
    <row r="260" spans="1:19" x14ac:dyDescent="0.3">
      <c r="A260" s="34">
        <f>Invulblad!B262</f>
        <v>258</v>
      </c>
      <c r="B260" s="28">
        <f>Invulblad!C262</f>
        <v>0</v>
      </c>
      <c r="C260" s="4">
        <f>Invulblad!D262</f>
        <v>0</v>
      </c>
      <c r="D260" s="4">
        <f>Invulblad!E262</f>
        <v>0</v>
      </c>
      <c r="E260" s="4">
        <f>Invulblad!F262</f>
        <v>0</v>
      </c>
      <c r="F260" s="4">
        <f>Invulblad!G262</f>
        <v>0</v>
      </c>
      <c r="G260" s="4">
        <f>Invulblad!H262</f>
        <v>0</v>
      </c>
      <c r="H260" s="48">
        <f>Invulblad!I262</f>
        <v>0</v>
      </c>
      <c r="I260" s="109">
        <f>Invulblad!O262</f>
        <v>0</v>
      </c>
      <c r="J260" s="31">
        <f>Invulblad!J262</f>
        <v>0</v>
      </c>
      <c r="K260" s="32" t="b">
        <f>IF(J260=kengetallen!$V$13,"1",IF(J260=kengetallen!$V$14,"2",IF(J260=kengetallen!$V$15,"3")))</f>
        <v>0</v>
      </c>
      <c r="L260" s="32">
        <v>0.7</v>
      </c>
      <c r="M260" s="25">
        <f t="shared" ref="M260:M323" si="12">K260*L260</f>
        <v>0</v>
      </c>
      <c r="N260" s="39">
        <f>Invulblad!K262</f>
        <v>0</v>
      </c>
      <c r="O260" s="29" t="b">
        <f>IF(N260=kengetallen!$V$19,"1",IF(N260=kengetallen!$V$20,"2",IF(N260=kengetallen!$V$21,"3")))</f>
        <v>0</v>
      </c>
      <c r="P260" s="32">
        <v>0.3</v>
      </c>
      <c r="Q260" s="4">
        <f t="shared" ref="Q260:Q323" si="13">O260*P260</f>
        <v>0</v>
      </c>
      <c r="R260" s="31">
        <f t="shared" ref="R260:R323" si="14">M260+Q260</f>
        <v>0</v>
      </c>
      <c r="S260" s="118" t="b">
        <f>IF(R260=kengetallen!$W$53,"Optimaal / zeer goed",IF(R260=kengetallen!$W$54,"Optimaal / goed",IF(R260=kengetallen!$W$55,"Voldoende / goed",IF(R260=kengetallen!$W$56,"Voldoende / redelijk",IF(R260=kengetallen!$W$57,"Voldoende",IF(R260=kengetallen!$W$58,"Matig / voldoende",IF(R260=kengetallen!$W$59,"Matig",IF(R260=kengetallen!$W$60,"Onvoldoende",IF(R260=kengetallen!$W$61,"Onvoldoende / slecht")))))))))</f>
        <v>0</v>
      </c>
    </row>
    <row r="261" spans="1:19" x14ac:dyDescent="0.3">
      <c r="A261" s="34">
        <f>Invulblad!B263</f>
        <v>259</v>
      </c>
      <c r="B261" s="28">
        <f>Invulblad!C263</f>
        <v>0</v>
      </c>
      <c r="C261" s="4">
        <f>Invulblad!D263</f>
        <v>0</v>
      </c>
      <c r="D261" s="4">
        <f>Invulblad!E263</f>
        <v>0</v>
      </c>
      <c r="E261" s="4">
        <f>Invulblad!F263</f>
        <v>0</v>
      </c>
      <c r="F261" s="4">
        <f>Invulblad!G263</f>
        <v>0</v>
      </c>
      <c r="G261" s="4">
        <f>Invulblad!H263</f>
        <v>0</v>
      </c>
      <c r="H261" s="48">
        <f>Invulblad!I263</f>
        <v>0</v>
      </c>
      <c r="I261" s="109">
        <f>Invulblad!O263</f>
        <v>0</v>
      </c>
      <c r="J261" s="31">
        <f>Invulblad!J263</f>
        <v>0</v>
      </c>
      <c r="K261" s="32" t="b">
        <f>IF(J261=kengetallen!$V$13,"1",IF(J261=kengetallen!$V$14,"2",IF(J261=kengetallen!$V$15,"3")))</f>
        <v>0</v>
      </c>
      <c r="L261" s="32">
        <v>0.7</v>
      </c>
      <c r="M261" s="25">
        <f t="shared" si="12"/>
        <v>0</v>
      </c>
      <c r="N261" s="39">
        <f>Invulblad!K263</f>
        <v>0</v>
      </c>
      <c r="O261" s="29" t="b">
        <f>IF(N261=kengetallen!$V$19,"1",IF(N261=kengetallen!$V$20,"2",IF(N261=kengetallen!$V$21,"3")))</f>
        <v>0</v>
      </c>
      <c r="P261" s="32">
        <v>0.3</v>
      </c>
      <c r="Q261" s="4">
        <f t="shared" si="13"/>
        <v>0</v>
      </c>
      <c r="R261" s="31">
        <f t="shared" si="14"/>
        <v>0</v>
      </c>
      <c r="S261" s="118" t="b">
        <f>IF(R261=kengetallen!$W$53,"Optimaal / zeer goed",IF(R261=kengetallen!$W$54,"Optimaal / goed",IF(R261=kengetallen!$W$55,"Voldoende / goed",IF(R261=kengetallen!$W$56,"Voldoende / redelijk",IF(R261=kengetallen!$W$57,"Voldoende",IF(R261=kengetallen!$W$58,"Matig / voldoende",IF(R261=kengetallen!$W$59,"Matig",IF(R261=kengetallen!$W$60,"Onvoldoende",IF(R261=kengetallen!$W$61,"Onvoldoende / slecht")))))))))</f>
        <v>0</v>
      </c>
    </row>
    <row r="262" spans="1:19" x14ac:dyDescent="0.3">
      <c r="A262" s="34">
        <f>Invulblad!B264</f>
        <v>260</v>
      </c>
      <c r="B262" s="28">
        <f>Invulblad!C264</f>
        <v>0</v>
      </c>
      <c r="C262" s="4">
        <f>Invulblad!D264</f>
        <v>0</v>
      </c>
      <c r="D262" s="4">
        <f>Invulblad!E264</f>
        <v>0</v>
      </c>
      <c r="E262" s="4">
        <f>Invulblad!F264</f>
        <v>0</v>
      </c>
      <c r="F262" s="4">
        <f>Invulblad!G264</f>
        <v>0</v>
      </c>
      <c r="G262" s="4">
        <f>Invulblad!H264</f>
        <v>0</v>
      </c>
      <c r="H262" s="48">
        <f>Invulblad!I264</f>
        <v>0</v>
      </c>
      <c r="I262" s="109">
        <f>Invulblad!O264</f>
        <v>0</v>
      </c>
      <c r="J262" s="31">
        <f>Invulblad!J264</f>
        <v>0</v>
      </c>
      <c r="K262" s="32" t="b">
        <f>IF(J262=kengetallen!$V$13,"1",IF(J262=kengetallen!$V$14,"2",IF(J262=kengetallen!$V$15,"3")))</f>
        <v>0</v>
      </c>
      <c r="L262" s="32">
        <v>0.7</v>
      </c>
      <c r="M262" s="25">
        <f t="shared" si="12"/>
        <v>0</v>
      </c>
      <c r="N262" s="39">
        <f>Invulblad!K264</f>
        <v>0</v>
      </c>
      <c r="O262" s="29" t="b">
        <f>IF(N262=kengetallen!$V$19,"1",IF(N262=kengetallen!$V$20,"2",IF(N262=kengetallen!$V$21,"3")))</f>
        <v>0</v>
      </c>
      <c r="P262" s="32">
        <v>0.3</v>
      </c>
      <c r="Q262" s="4">
        <f t="shared" si="13"/>
        <v>0</v>
      </c>
      <c r="R262" s="31">
        <f t="shared" si="14"/>
        <v>0</v>
      </c>
      <c r="S262" s="118" t="b">
        <f>IF(R262=kengetallen!$W$53,"Optimaal / zeer goed",IF(R262=kengetallen!$W$54,"Optimaal / goed",IF(R262=kengetallen!$W$55,"Voldoende / goed",IF(R262=kengetallen!$W$56,"Voldoende / redelijk",IF(R262=kengetallen!$W$57,"Voldoende",IF(R262=kengetallen!$W$58,"Matig / voldoende",IF(R262=kengetallen!$W$59,"Matig",IF(R262=kengetallen!$W$60,"Onvoldoende",IF(R262=kengetallen!$W$61,"Onvoldoende / slecht")))))))))</f>
        <v>0</v>
      </c>
    </row>
    <row r="263" spans="1:19" x14ac:dyDescent="0.3">
      <c r="A263" s="34">
        <f>Invulblad!B265</f>
        <v>261</v>
      </c>
      <c r="B263" s="28">
        <f>Invulblad!C265</f>
        <v>0</v>
      </c>
      <c r="C263" s="4">
        <f>Invulblad!D265</f>
        <v>0</v>
      </c>
      <c r="D263" s="4">
        <f>Invulblad!E265</f>
        <v>0</v>
      </c>
      <c r="E263" s="4">
        <f>Invulblad!F265</f>
        <v>0</v>
      </c>
      <c r="F263" s="4">
        <f>Invulblad!G265</f>
        <v>0</v>
      </c>
      <c r="G263" s="4">
        <f>Invulblad!H265</f>
        <v>0</v>
      </c>
      <c r="H263" s="48">
        <f>Invulblad!I265</f>
        <v>0</v>
      </c>
      <c r="I263" s="109">
        <f>Invulblad!O265</f>
        <v>0</v>
      </c>
      <c r="J263" s="31">
        <f>Invulblad!J265</f>
        <v>0</v>
      </c>
      <c r="K263" s="32" t="b">
        <f>IF(J263=kengetallen!$V$13,"1",IF(J263=kengetallen!$V$14,"2",IF(J263=kengetallen!$V$15,"3")))</f>
        <v>0</v>
      </c>
      <c r="L263" s="32">
        <v>0.7</v>
      </c>
      <c r="M263" s="25">
        <f t="shared" si="12"/>
        <v>0</v>
      </c>
      <c r="N263" s="39">
        <f>Invulblad!K265</f>
        <v>0</v>
      </c>
      <c r="O263" s="29" t="b">
        <f>IF(N263=kengetallen!$V$19,"1",IF(N263=kengetallen!$V$20,"2",IF(N263=kengetallen!$V$21,"3")))</f>
        <v>0</v>
      </c>
      <c r="P263" s="32">
        <v>0.3</v>
      </c>
      <c r="Q263" s="4">
        <f t="shared" si="13"/>
        <v>0</v>
      </c>
      <c r="R263" s="31">
        <f t="shared" si="14"/>
        <v>0</v>
      </c>
      <c r="S263" s="118" t="b">
        <f>IF(R263=kengetallen!$W$53,"Optimaal / zeer goed",IF(R263=kengetallen!$W$54,"Optimaal / goed",IF(R263=kengetallen!$W$55,"Voldoende / goed",IF(R263=kengetallen!$W$56,"Voldoende / redelijk",IF(R263=kengetallen!$W$57,"Voldoende",IF(R263=kengetallen!$W$58,"Matig / voldoende",IF(R263=kengetallen!$W$59,"Matig",IF(R263=kengetallen!$W$60,"Onvoldoende",IF(R263=kengetallen!$W$61,"Onvoldoende / slecht")))))))))</f>
        <v>0</v>
      </c>
    </row>
    <row r="264" spans="1:19" x14ac:dyDescent="0.3">
      <c r="A264" s="34">
        <f>Invulblad!B266</f>
        <v>262</v>
      </c>
      <c r="B264" s="28">
        <f>Invulblad!C266</f>
        <v>0</v>
      </c>
      <c r="C264" s="4">
        <f>Invulblad!D266</f>
        <v>0</v>
      </c>
      <c r="D264" s="4">
        <f>Invulblad!E266</f>
        <v>0</v>
      </c>
      <c r="E264" s="4">
        <f>Invulblad!F266</f>
        <v>0</v>
      </c>
      <c r="F264" s="4">
        <f>Invulblad!G266</f>
        <v>0</v>
      </c>
      <c r="G264" s="4">
        <f>Invulblad!H266</f>
        <v>0</v>
      </c>
      <c r="H264" s="48">
        <f>Invulblad!I266</f>
        <v>0</v>
      </c>
      <c r="I264" s="109">
        <f>Invulblad!O266</f>
        <v>0</v>
      </c>
      <c r="J264" s="31">
        <f>Invulblad!J266</f>
        <v>0</v>
      </c>
      <c r="K264" s="32" t="b">
        <f>IF(J264=kengetallen!$V$13,"1",IF(J264=kengetallen!$V$14,"2",IF(J264=kengetallen!$V$15,"3")))</f>
        <v>0</v>
      </c>
      <c r="L264" s="32">
        <v>0.7</v>
      </c>
      <c r="M264" s="25">
        <f t="shared" si="12"/>
        <v>0</v>
      </c>
      <c r="N264" s="39">
        <f>Invulblad!K266</f>
        <v>0</v>
      </c>
      <c r="O264" s="29" t="b">
        <f>IF(N264=kengetallen!$V$19,"1",IF(N264=kengetallen!$V$20,"2",IF(N264=kengetallen!$V$21,"3")))</f>
        <v>0</v>
      </c>
      <c r="P264" s="32">
        <v>0.3</v>
      </c>
      <c r="Q264" s="4">
        <f t="shared" si="13"/>
        <v>0</v>
      </c>
      <c r="R264" s="31">
        <f t="shared" si="14"/>
        <v>0</v>
      </c>
      <c r="S264" s="118" t="b">
        <f>IF(R264=kengetallen!$W$53,"Optimaal / zeer goed",IF(R264=kengetallen!$W$54,"Optimaal / goed",IF(R264=kengetallen!$W$55,"Voldoende / goed",IF(R264=kengetallen!$W$56,"Voldoende / redelijk",IF(R264=kengetallen!$W$57,"Voldoende",IF(R264=kengetallen!$W$58,"Matig / voldoende",IF(R264=kengetallen!$W$59,"Matig",IF(R264=kengetallen!$W$60,"Onvoldoende",IF(R264=kengetallen!$W$61,"Onvoldoende / slecht")))))))))</f>
        <v>0</v>
      </c>
    </row>
    <row r="265" spans="1:19" x14ac:dyDescent="0.3">
      <c r="A265" s="34">
        <f>Invulblad!B267</f>
        <v>263</v>
      </c>
      <c r="B265" s="28">
        <f>Invulblad!C267</f>
        <v>0</v>
      </c>
      <c r="C265" s="4">
        <f>Invulblad!D267</f>
        <v>0</v>
      </c>
      <c r="D265" s="4">
        <f>Invulblad!E267</f>
        <v>0</v>
      </c>
      <c r="E265" s="4">
        <f>Invulblad!F267</f>
        <v>0</v>
      </c>
      <c r="F265" s="4">
        <f>Invulblad!G267</f>
        <v>0</v>
      </c>
      <c r="G265" s="4">
        <f>Invulblad!H267</f>
        <v>0</v>
      </c>
      <c r="H265" s="48">
        <f>Invulblad!I267</f>
        <v>0</v>
      </c>
      <c r="I265" s="109">
        <f>Invulblad!O267</f>
        <v>0</v>
      </c>
      <c r="J265" s="31">
        <f>Invulblad!J267</f>
        <v>0</v>
      </c>
      <c r="K265" s="32" t="b">
        <f>IF(J265=kengetallen!$V$13,"1",IF(J265=kengetallen!$V$14,"2",IF(J265=kengetallen!$V$15,"3")))</f>
        <v>0</v>
      </c>
      <c r="L265" s="32">
        <v>0.7</v>
      </c>
      <c r="M265" s="25">
        <f t="shared" si="12"/>
        <v>0</v>
      </c>
      <c r="N265" s="39">
        <f>Invulblad!K267</f>
        <v>0</v>
      </c>
      <c r="O265" s="29" t="b">
        <f>IF(N265=kengetallen!$V$19,"1",IF(N265=kengetallen!$V$20,"2",IF(N265=kengetallen!$V$21,"3")))</f>
        <v>0</v>
      </c>
      <c r="P265" s="32">
        <v>0.3</v>
      </c>
      <c r="Q265" s="4">
        <f t="shared" si="13"/>
        <v>0</v>
      </c>
      <c r="R265" s="31">
        <f t="shared" si="14"/>
        <v>0</v>
      </c>
      <c r="S265" s="118" t="b">
        <f>IF(R265=kengetallen!$W$53,"Optimaal / zeer goed",IF(R265=kengetallen!$W$54,"Optimaal / goed",IF(R265=kengetallen!$W$55,"Voldoende / goed",IF(R265=kengetallen!$W$56,"Voldoende / redelijk",IF(R265=kengetallen!$W$57,"Voldoende",IF(R265=kengetallen!$W$58,"Matig / voldoende",IF(R265=kengetallen!$W$59,"Matig",IF(R265=kengetallen!$W$60,"Onvoldoende",IF(R265=kengetallen!$W$61,"Onvoldoende / slecht")))))))))</f>
        <v>0</v>
      </c>
    </row>
    <row r="266" spans="1:19" x14ac:dyDescent="0.3">
      <c r="A266" s="34">
        <f>Invulblad!B268</f>
        <v>264</v>
      </c>
      <c r="B266" s="28">
        <f>Invulblad!C268</f>
        <v>0</v>
      </c>
      <c r="C266" s="4">
        <f>Invulblad!D268</f>
        <v>0</v>
      </c>
      <c r="D266" s="4">
        <f>Invulblad!E268</f>
        <v>0</v>
      </c>
      <c r="E266" s="4">
        <f>Invulblad!F268</f>
        <v>0</v>
      </c>
      <c r="F266" s="4">
        <f>Invulblad!G268</f>
        <v>0</v>
      </c>
      <c r="G266" s="4">
        <f>Invulblad!H268</f>
        <v>0</v>
      </c>
      <c r="H266" s="48">
        <f>Invulblad!I268</f>
        <v>0</v>
      </c>
      <c r="I266" s="109">
        <f>Invulblad!O268</f>
        <v>0</v>
      </c>
      <c r="J266" s="31">
        <f>Invulblad!J268</f>
        <v>0</v>
      </c>
      <c r="K266" s="32" t="b">
        <f>IF(J266=kengetallen!$V$13,"1",IF(J266=kengetallen!$V$14,"2",IF(J266=kengetallen!$V$15,"3")))</f>
        <v>0</v>
      </c>
      <c r="L266" s="32">
        <v>0.7</v>
      </c>
      <c r="M266" s="25">
        <f t="shared" si="12"/>
        <v>0</v>
      </c>
      <c r="N266" s="39">
        <f>Invulblad!K268</f>
        <v>0</v>
      </c>
      <c r="O266" s="29" t="b">
        <f>IF(N266=kengetallen!$V$19,"1",IF(N266=kengetallen!$V$20,"2",IF(N266=kengetallen!$V$21,"3")))</f>
        <v>0</v>
      </c>
      <c r="P266" s="32">
        <v>0.3</v>
      </c>
      <c r="Q266" s="4">
        <f t="shared" si="13"/>
        <v>0</v>
      </c>
      <c r="R266" s="31">
        <f t="shared" si="14"/>
        <v>0</v>
      </c>
      <c r="S266" s="118" t="b">
        <f>IF(R266=kengetallen!$W$53,"Optimaal / zeer goed",IF(R266=kengetallen!$W$54,"Optimaal / goed",IF(R266=kengetallen!$W$55,"Voldoende / goed",IF(R266=kengetallen!$W$56,"Voldoende / redelijk",IF(R266=kengetallen!$W$57,"Voldoende",IF(R266=kengetallen!$W$58,"Matig / voldoende",IF(R266=kengetallen!$W$59,"Matig",IF(R266=kengetallen!$W$60,"Onvoldoende",IF(R266=kengetallen!$W$61,"Onvoldoende / slecht")))))))))</f>
        <v>0</v>
      </c>
    </row>
    <row r="267" spans="1:19" x14ac:dyDescent="0.3">
      <c r="A267" s="34">
        <f>Invulblad!B269</f>
        <v>265</v>
      </c>
      <c r="B267" s="28">
        <f>Invulblad!C269</f>
        <v>0</v>
      </c>
      <c r="C267" s="4">
        <f>Invulblad!D269</f>
        <v>0</v>
      </c>
      <c r="D267" s="4">
        <f>Invulblad!E269</f>
        <v>0</v>
      </c>
      <c r="E267" s="4">
        <f>Invulblad!F269</f>
        <v>0</v>
      </c>
      <c r="F267" s="4">
        <f>Invulblad!G269</f>
        <v>0</v>
      </c>
      <c r="G267" s="4">
        <f>Invulblad!H269</f>
        <v>0</v>
      </c>
      <c r="H267" s="48">
        <f>Invulblad!I269</f>
        <v>0</v>
      </c>
      <c r="I267" s="109">
        <f>Invulblad!O269</f>
        <v>0</v>
      </c>
      <c r="J267" s="31">
        <f>Invulblad!J269</f>
        <v>0</v>
      </c>
      <c r="K267" s="32" t="b">
        <f>IF(J267=kengetallen!$V$13,"1",IF(J267=kengetallen!$V$14,"2",IF(J267=kengetallen!$V$15,"3")))</f>
        <v>0</v>
      </c>
      <c r="L267" s="32">
        <v>0.7</v>
      </c>
      <c r="M267" s="25">
        <f t="shared" si="12"/>
        <v>0</v>
      </c>
      <c r="N267" s="39">
        <f>Invulblad!K269</f>
        <v>0</v>
      </c>
      <c r="O267" s="29" t="b">
        <f>IF(N267=kengetallen!$V$19,"1",IF(N267=kengetallen!$V$20,"2",IF(N267=kengetallen!$V$21,"3")))</f>
        <v>0</v>
      </c>
      <c r="P267" s="32">
        <v>0.3</v>
      </c>
      <c r="Q267" s="4">
        <f t="shared" si="13"/>
        <v>0</v>
      </c>
      <c r="R267" s="31">
        <f t="shared" si="14"/>
        <v>0</v>
      </c>
      <c r="S267" s="118" t="b">
        <f>IF(R267=kengetallen!$W$53,"Optimaal / zeer goed",IF(R267=kengetallen!$W$54,"Optimaal / goed",IF(R267=kengetallen!$W$55,"Voldoende / goed",IF(R267=kengetallen!$W$56,"Voldoende / redelijk",IF(R267=kengetallen!$W$57,"Voldoende",IF(R267=kengetallen!$W$58,"Matig / voldoende",IF(R267=kengetallen!$W$59,"Matig",IF(R267=kengetallen!$W$60,"Onvoldoende",IF(R267=kengetallen!$W$61,"Onvoldoende / slecht")))))))))</f>
        <v>0</v>
      </c>
    </row>
    <row r="268" spans="1:19" x14ac:dyDescent="0.3">
      <c r="A268" s="34">
        <f>Invulblad!B270</f>
        <v>266</v>
      </c>
      <c r="B268" s="28">
        <f>Invulblad!C270</f>
        <v>0</v>
      </c>
      <c r="C268" s="4">
        <f>Invulblad!D270</f>
        <v>0</v>
      </c>
      <c r="D268" s="4">
        <f>Invulblad!E270</f>
        <v>0</v>
      </c>
      <c r="E268" s="4">
        <f>Invulblad!F270</f>
        <v>0</v>
      </c>
      <c r="F268" s="4">
        <f>Invulblad!G270</f>
        <v>0</v>
      </c>
      <c r="G268" s="4">
        <f>Invulblad!H270</f>
        <v>0</v>
      </c>
      <c r="H268" s="48">
        <f>Invulblad!I270</f>
        <v>0</v>
      </c>
      <c r="I268" s="109">
        <f>Invulblad!O270</f>
        <v>0</v>
      </c>
      <c r="J268" s="31">
        <f>Invulblad!J270</f>
        <v>0</v>
      </c>
      <c r="K268" s="32" t="b">
        <f>IF(J268=kengetallen!$V$13,"1",IF(J268=kengetallen!$V$14,"2",IF(J268=kengetallen!$V$15,"3")))</f>
        <v>0</v>
      </c>
      <c r="L268" s="32">
        <v>0.7</v>
      </c>
      <c r="M268" s="25">
        <f t="shared" si="12"/>
        <v>0</v>
      </c>
      <c r="N268" s="39">
        <f>Invulblad!K270</f>
        <v>0</v>
      </c>
      <c r="O268" s="29" t="b">
        <f>IF(N268=kengetallen!$V$19,"1",IF(N268=kengetallen!$V$20,"2",IF(N268=kengetallen!$V$21,"3")))</f>
        <v>0</v>
      </c>
      <c r="P268" s="32">
        <v>0.3</v>
      </c>
      <c r="Q268" s="4">
        <f t="shared" si="13"/>
        <v>0</v>
      </c>
      <c r="R268" s="31">
        <f t="shared" si="14"/>
        <v>0</v>
      </c>
      <c r="S268" s="118" t="b">
        <f>IF(R268=kengetallen!$W$53,"Optimaal / zeer goed",IF(R268=kengetallen!$W$54,"Optimaal / goed",IF(R268=kengetallen!$W$55,"Voldoende / goed",IF(R268=kengetallen!$W$56,"Voldoende / redelijk",IF(R268=kengetallen!$W$57,"Voldoende",IF(R268=kengetallen!$W$58,"Matig / voldoende",IF(R268=kengetallen!$W$59,"Matig",IF(R268=kengetallen!$W$60,"Onvoldoende",IF(R268=kengetallen!$W$61,"Onvoldoende / slecht")))))))))</f>
        <v>0</v>
      </c>
    </row>
    <row r="269" spans="1:19" x14ac:dyDescent="0.3">
      <c r="A269" s="34">
        <f>Invulblad!B271</f>
        <v>267</v>
      </c>
      <c r="B269" s="28">
        <f>Invulblad!C271</f>
        <v>0</v>
      </c>
      <c r="C269" s="4">
        <f>Invulblad!D271</f>
        <v>0</v>
      </c>
      <c r="D269" s="4">
        <f>Invulblad!E271</f>
        <v>0</v>
      </c>
      <c r="E269" s="4">
        <f>Invulblad!F271</f>
        <v>0</v>
      </c>
      <c r="F269" s="4">
        <f>Invulblad!G271</f>
        <v>0</v>
      </c>
      <c r="G269" s="4">
        <f>Invulblad!H271</f>
        <v>0</v>
      </c>
      <c r="H269" s="48">
        <f>Invulblad!I271</f>
        <v>0</v>
      </c>
      <c r="I269" s="109">
        <f>Invulblad!O271</f>
        <v>0</v>
      </c>
      <c r="J269" s="31">
        <f>Invulblad!J271</f>
        <v>0</v>
      </c>
      <c r="K269" s="32" t="b">
        <f>IF(J269=kengetallen!$V$13,"1",IF(J269=kengetallen!$V$14,"2",IF(J269=kengetallen!$V$15,"3")))</f>
        <v>0</v>
      </c>
      <c r="L269" s="32">
        <v>0.7</v>
      </c>
      <c r="M269" s="25">
        <f t="shared" si="12"/>
        <v>0</v>
      </c>
      <c r="N269" s="39">
        <f>Invulblad!K271</f>
        <v>0</v>
      </c>
      <c r="O269" s="29" t="b">
        <f>IF(N269=kengetallen!$V$19,"1",IF(N269=kengetallen!$V$20,"2",IF(N269=kengetallen!$V$21,"3")))</f>
        <v>0</v>
      </c>
      <c r="P269" s="32">
        <v>0.3</v>
      </c>
      <c r="Q269" s="4">
        <f t="shared" si="13"/>
        <v>0</v>
      </c>
      <c r="R269" s="31">
        <f t="shared" si="14"/>
        <v>0</v>
      </c>
      <c r="S269" s="118" t="b">
        <f>IF(R269=kengetallen!$W$53,"Optimaal / zeer goed",IF(R269=kengetallen!$W$54,"Optimaal / goed",IF(R269=kengetallen!$W$55,"Voldoende / goed",IF(R269=kengetallen!$W$56,"Voldoende / redelijk",IF(R269=kengetallen!$W$57,"Voldoende",IF(R269=kengetallen!$W$58,"Matig / voldoende",IF(R269=kengetallen!$W$59,"Matig",IF(R269=kengetallen!$W$60,"Onvoldoende",IF(R269=kengetallen!$W$61,"Onvoldoende / slecht")))))))))</f>
        <v>0</v>
      </c>
    </row>
    <row r="270" spans="1:19" x14ac:dyDescent="0.3">
      <c r="A270" s="34">
        <f>Invulblad!B272</f>
        <v>268</v>
      </c>
      <c r="B270" s="28">
        <f>Invulblad!C272</f>
        <v>0</v>
      </c>
      <c r="C270" s="4">
        <f>Invulblad!D272</f>
        <v>0</v>
      </c>
      <c r="D270" s="4">
        <f>Invulblad!E272</f>
        <v>0</v>
      </c>
      <c r="E270" s="4">
        <f>Invulblad!F272</f>
        <v>0</v>
      </c>
      <c r="F270" s="4">
        <f>Invulblad!G272</f>
        <v>0</v>
      </c>
      <c r="G270" s="4">
        <f>Invulblad!H272</f>
        <v>0</v>
      </c>
      <c r="H270" s="48">
        <f>Invulblad!I272</f>
        <v>0</v>
      </c>
      <c r="I270" s="109">
        <f>Invulblad!O272</f>
        <v>0</v>
      </c>
      <c r="J270" s="31">
        <f>Invulblad!J272</f>
        <v>0</v>
      </c>
      <c r="K270" s="32" t="b">
        <f>IF(J270=kengetallen!$V$13,"1",IF(J270=kengetallen!$V$14,"2",IF(J270=kengetallen!$V$15,"3")))</f>
        <v>0</v>
      </c>
      <c r="L270" s="32">
        <v>0.7</v>
      </c>
      <c r="M270" s="25">
        <f t="shared" si="12"/>
        <v>0</v>
      </c>
      <c r="N270" s="39">
        <f>Invulblad!K272</f>
        <v>0</v>
      </c>
      <c r="O270" s="29" t="b">
        <f>IF(N270=kengetallen!$V$19,"1",IF(N270=kengetallen!$V$20,"2",IF(N270=kengetallen!$V$21,"3")))</f>
        <v>0</v>
      </c>
      <c r="P270" s="32">
        <v>0.3</v>
      </c>
      <c r="Q270" s="4">
        <f t="shared" si="13"/>
        <v>0</v>
      </c>
      <c r="R270" s="31">
        <f t="shared" si="14"/>
        <v>0</v>
      </c>
      <c r="S270" s="118" t="b">
        <f>IF(R270=kengetallen!$W$53,"Optimaal / zeer goed",IF(R270=kengetallen!$W$54,"Optimaal / goed",IF(R270=kengetallen!$W$55,"Voldoende / goed",IF(R270=kengetallen!$W$56,"Voldoende / redelijk",IF(R270=kengetallen!$W$57,"Voldoende",IF(R270=kengetallen!$W$58,"Matig / voldoende",IF(R270=kengetallen!$W$59,"Matig",IF(R270=kengetallen!$W$60,"Onvoldoende",IF(R270=kengetallen!$W$61,"Onvoldoende / slecht")))))))))</f>
        <v>0</v>
      </c>
    </row>
    <row r="271" spans="1:19" x14ac:dyDescent="0.3">
      <c r="A271" s="34">
        <f>Invulblad!B273</f>
        <v>269</v>
      </c>
      <c r="B271" s="28">
        <f>Invulblad!C273</f>
        <v>0</v>
      </c>
      <c r="C271" s="4">
        <f>Invulblad!D273</f>
        <v>0</v>
      </c>
      <c r="D271" s="4">
        <f>Invulblad!E273</f>
        <v>0</v>
      </c>
      <c r="E271" s="4">
        <f>Invulblad!F273</f>
        <v>0</v>
      </c>
      <c r="F271" s="4">
        <f>Invulblad!G273</f>
        <v>0</v>
      </c>
      <c r="G271" s="4">
        <f>Invulblad!H273</f>
        <v>0</v>
      </c>
      <c r="H271" s="48">
        <f>Invulblad!I273</f>
        <v>0</v>
      </c>
      <c r="I271" s="109">
        <f>Invulblad!O273</f>
        <v>0</v>
      </c>
      <c r="J271" s="31">
        <f>Invulblad!J273</f>
        <v>0</v>
      </c>
      <c r="K271" s="32" t="b">
        <f>IF(J271=kengetallen!$V$13,"1",IF(J271=kengetallen!$V$14,"2",IF(J271=kengetallen!$V$15,"3")))</f>
        <v>0</v>
      </c>
      <c r="L271" s="32">
        <v>0.7</v>
      </c>
      <c r="M271" s="25">
        <f t="shared" si="12"/>
        <v>0</v>
      </c>
      <c r="N271" s="39">
        <f>Invulblad!K273</f>
        <v>0</v>
      </c>
      <c r="O271" s="29" t="b">
        <f>IF(N271=kengetallen!$V$19,"1",IF(N271=kengetallen!$V$20,"2",IF(N271=kengetallen!$V$21,"3")))</f>
        <v>0</v>
      </c>
      <c r="P271" s="32">
        <v>0.3</v>
      </c>
      <c r="Q271" s="4">
        <f t="shared" si="13"/>
        <v>0</v>
      </c>
      <c r="R271" s="31">
        <f t="shared" si="14"/>
        <v>0</v>
      </c>
      <c r="S271" s="118" t="b">
        <f>IF(R271=kengetallen!$W$53,"Optimaal / zeer goed",IF(R271=kengetallen!$W$54,"Optimaal / goed",IF(R271=kengetallen!$W$55,"Voldoende / goed",IF(R271=kengetallen!$W$56,"Voldoende / redelijk",IF(R271=kengetallen!$W$57,"Voldoende",IF(R271=kengetallen!$W$58,"Matig / voldoende",IF(R271=kengetallen!$W$59,"Matig",IF(R271=kengetallen!$W$60,"Onvoldoende",IF(R271=kengetallen!$W$61,"Onvoldoende / slecht")))))))))</f>
        <v>0</v>
      </c>
    </row>
    <row r="272" spans="1:19" x14ac:dyDescent="0.3">
      <c r="A272" s="34">
        <f>Invulblad!B274</f>
        <v>270</v>
      </c>
      <c r="B272" s="28">
        <f>Invulblad!C274</f>
        <v>0</v>
      </c>
      <c r="C272" s="4">
        <f>Invulblad!D274</f>
        <v>0</v>
      </c>
      <c r="D272" s="4">
        <f>Invulblad!E274</f>
        <v>0</v>
      </c>
      <c r="E272" s="4">
        <f>Invulblad!F274</f>
        <v>0</v>
      </c>
      <c r="F272" s="4">
        <f>Invulblad!G274</f>
        <v>0</v>
      </c>
      <c r="G272" s="4">
        <f>Invulblad!H274</f>
        <v>0</v>
      </c>
      <c r="H272" s="48">
        <f>Invulblad!I274</f>
        <v>0</v>
      </c>
      <c r="I272" s="109">
        <f>Invulblad!O274</f>
        <v>0</v>
      </c>
      <c r="J272" s="31">
        <f>Invulblad!J274</f>
        <v>0</v>
      </c>
      <c r="K272" s="32" t="b">
        <f>IF(J272=kengetallen!$V$13,"1",IF(J272=kengetallen!$V$14,"2",IF(J272=kengetallen!$V$15,"3")))</f>
        <v>0</v>
      </c>
      <c r="L272" s="32">
        <v>0.7</v>
      </c>
      <c r="M272" s="25">
        <f t="shared" si="12"/>
        <v>0</v>
      </c>
      <c r="N272" s="39">
        <f>Invulblad!K274</f>
        <v>0</v>
      </c>
      <c r="O272" s="29" t="b">
        <f>IF(N272=kengetallen!$V$19,"1",IF(N272=kengetallen!$V$20,"2",IF(N272=kengetallen!$V$21,"3")))</f>
        <v>0</v>
      </c>
      <c r="P272" s="32">
        <v>0.3</v>
      </c>
      <c r="Q272" s="4">
        <f t="shared" si="13"/>
        <v>0</v>
      </c>
      <c r="R272" s="31">
        <f t="shared" si="14"/>
        <v>0</v>
      </c>
      <c r="S272" s="118" t="b">
        <f>IF(R272=kengetallen!$W$53,"Optimaal / zeer goed",IF(R272=kengetallen!$W$54,"Optimaal / goed",IF(R272=kengetallen!$W$55,"Voldoende / goed",IF(R272=kengetallen!$W$56,"Voldoende / redelijk",IF(R272=kengetallen!$W$57,"Voldoende",IF(R272=kengetallen!$W$58,"Matig / voldoende",IF(R272=kengetallen!$W$59,"Matig",IF(R272=kengetallen!$W$60,"Onvoldoende",IF(R272=kengetallen!$W$61,"Onvoldoende / slecht")))))))))</f>
        <v>0</v>
      </c>
    </row>
    <row r="273" spans="1:19" x14ac:dyDescent="0.3">
      <c r="A273" s="34">
        <f>Invulblad!B275</f>
        <v>271</v>
      </c>
      <c r="B273" s="28">
        <f>Invulblad!C275</f>
        <v>0</v>
      </c>
      <c r="C273" s="4">
        <f>Invulblad!D275</f>
        <v>0</v>
      </c>
      <c r="D273" s="4">
        <f>Invulblad!E275</f>
        <v>0</v>
      </c>
      <c r="E273" s="4">
        <f>Invulblad!F275</f>
        <v>0</v>
      </c>
      <c r="F273" s="4">
        <f>Invulblad!G275</f>
        <v>0</v>
      </c>
      <c r="G273" s="4">
        <f>Invulblad!H275</f>
        <v>0</v>
      </c>
      <c r="H273" s="48">
        <f>Invulblad!I275</f>
        <v>0</v>
      </c>
      <c r="I273" s="109">
        <f>Invulblad!O275</f>
        <v>0</v>
      </c>
      <c r="J273" s="31">
        <f>Invulblad!J275</f>
        <v>0</v>
      </c>
      <c r="K273" s="32" t="b">
        <f>IF(J273=kengetallen!$V$13,"1",IF(J273=kengetallen!$V$14,"2",IF(J273=kengetallen!$V$15,"3")))</f>
        <v>0</v>
      </c>
      <c r="L273" s="32">
        <v>0.7</v>
      </c>
      <c r="M273" s="25">
        <f t="shared" si="12"/>
        <v>0</v>
      </c>
      <c r="N273" s="39">
        <f>Invulblad!K275</f>
        <v>0</v>
      </c>
      <c r="O273" s="29" t="b">
        <f>IF(N273=kengetallen!$V$19,"1",IF(N273=kengetallen!$V$20,"2",IF(N273=kengetallen!$V$21,"3")))</f>
        <v>0</v>
      </c>
      <c r="P273" s="32">
        <v>0.3</v>
      </c>
      <c r="Q273" s="4">
        <f t="shared" si="13"/>
        <v>0</v>
      </c>
      <c r="R273" s="31">
        <f t="shared" si="14"/>
        <v>0</v>
      </c>
      <c r="S273" s="118" t="b">
        <f>IF(R273=kengetallen!$W$53,"Optimaal / zeer goed",IF(R273=kengetallen!$W$54,"Optimaal / goed",IF(R273=kengetallen!$W$55,"Voldoende / goed",IF(R273=kengetallen!$W$56,"Voldoende / redelijk",IF(R273=kengetallen!$W$57,"Voldoende",IF(R273=kengetallen!$W$58,"Matig / voldoende",IF(R273=kengetallen!$W$59,"Matig",IF(R273=kengetallen!$W$60,"Onvoldoende",IF(R273=kengetallen!$W$61,"Onvoldoende / slecht")))))))))</f>
        <v>0</v>
      </c>
    </row>
    <row r="274" spans="1:19" x14ac:dyDescent="0.3">
      <c r="A274" s="34">
        <f>Invulblad!B276</f>
        <v>272</v>
      </c>
      <c r="B274" s="28">
        <f>Invulblad!C276</f>
        <v>0</v>
      </c>
      <c r="C274" s="4">
        <f>Invulblad!D276</f>
        <v>0</v>
      </c>
      <c r="D274" s="4">
        <f>Invulblad!E276</f>
        <v>0</v>
      </c>
      <c r="E274" s="4">
        <f>Invulblad!F276</f>
        <v>0</v>
      </c>
      <c r="F274" s="4">
        <f>Invulblad!G276</f>
        <v>0</v>
      </c>
      <c r="G274" s="4">
        <f>Invulblad!H276</f>
        <v>0</v>
      </c>
      <c r="H274" s="48">
        <f>Invulblad!I276</f>
        <v>0</v>
      </c>
      <c r="I274" s="109">
        <f>Invulblad!O276</f>
        <v>0</v>
      </c>
      <c r="J274" s="31">
        <f>Invulblad!J276</f>
        <v>0</v>
      </c>
      <c r="K274" s="32" t="b">
        <f>IF(J274=kengetallen!$V$13,"1",IF(J274=kengetallen!$V$14,"2",IF(J274=kengetallen!$V$15,"3")))</f>
        <v>0</v>
      </c>
      <c r="L274" s="32">
        <v>0.7</v>
      </c>
      <c r="M274" s="25">
        <f t="shared" si="12"/>
        <v>0</v>
      </c>
      <c r="N274" s="39">
        <f>Invulblad!K276</f>
        <v>0</v>
      </c>
      <c r="O274" s="29" t="b">
        <f>IF(N274=kengetallen!$V$19,"1",IF(N274=kengetallen!$V$20,"2",IF(N274=kengetallen!$V$21,"3")))</f>
        <v>0</v>
      </c>
      <c r="P274" s="32">
        <v>0.3</v>
      </c>
      <c r="Q274" s="4">
        <f t="shared" si="13"/>
        <v>0</v>
      </c>
      <c r="R274" s="31">
        <f t="shared" si="14"/>
        <v>0</v>
      </c>
      <c r="S274" s="118" t="b">
        <f>IF(R274=kengetallen!$W$53,"Optimaal / zeer goed",IF(R274=kengetallen!$W$54,"Optimaal / goed",IF(R274=kengetallen!$W$55,"Voldoende / goed",IF(R274=kengetallen!$W$56,"Voldoende / redelijk",IF(R274=kengetallen!$W$57,"Voldoende",IF(R274=kengetallen!$W$58,"Matig / voldoende",IF(R274=kengetallen!$W$59,"Matig",IF(R274=kengetallen!$W$60,"Onvoldoende",IF(R274=kengetallen!$W$61,"Onvoldoende / slecht")))))))))</f>
        <v>0</v>
      </c>
    </row>
    <row r="275" spans="1:19" x14ac:dyDescent="0.3">
      <c r="A275" s="34">
        <f>Invulblad!B277</f>
        <v>273</v>
      </c>
      <c r="B275" s="28">
        <f>Invulblad!C277</f>
        <v>0</v>
      </c>
      <c r="C275" s="4">
        <f>Invulblad!D277</f>
        <v>0</v>
      </c>
      <c r="D275" s="4">
        <f>Invulblad!E277</f>
        <v>0</v>
      </c>
      <c r="E275" s="4">
        <f>Invulblad!F277</f>
        <v>0</v>
      </c>
      <c r="F275" s="4">
        <f>Invulblad!G277</f>
        <v>0</v>
      </c>
      <c r="G275" s="4">
        <f>Invulblad!H277</f>
        <v>0</v>
      </c>
      <c r="H275" s="48">
        <f>Invulblad!I277</f>
        <v>0</v>
      </c>
      <c r="I275" s="109">
        <f>Invulblad!O277</f>
        <v>0</v>
      </c>
      <c r="J275" s="31">
        <f>Invulblad!J277</f>
        <v>0</v>
      </c>
      <c r="K275" s="32" t="b">
        <f>IF(J275=kengetallen!$V$13,"1",IF(J275=kengetallen!$V$14,"2",IF(J275=kengetallen!$V$15,"3")))</f>
        <v>0</v>
      </c>
      <c r="L275" s="32">
        <v>0.7</v>
      </c>
      <c r="M275" s="25">
        <f t="shared" si="12"/>
        <v>0</v>
      </c>
      <c r="N275" s="39">
        <f>Invulblad!K277</f>
        <v>0</v>
      </c>
      <c r="O275" s="29" t="b">
        <f>IF(N275=kengetallen!$V$19,"1",IF(N275=kengetallen!$V$20,"2",IF(N275=kengetallen!$V$21,"3")))</f>
        <v>0</v>
      </c>
      <c r="P275" s="32">
        <v>0.3</v>
      </c>
      <c r="Q275" s="4">
        <f t="shared" si="13"/>
        <v>0</v>
      </c>
      <c r="R275" s="31">
        <f t="shared" si="14"/>
        <v>0</v>
      </c>
      <c r="S275" s="118" t="b">
        <f>IF(R275=kengetallen!$W$53,"Optimaal / zeer goed",IF(R275=kengetallen!$W$54,"Optimaal / goed",IF(R275=kengetallen!$W$55,"Voldoende / goed",IF(R275=kengetallen!$W$56,"Voldoende / redelijk",IF(R275=kengetallen!$W$57,"Voldoende",IF(R275=kengetallen!$W$58,"Matig / voldoende",IF(R275=kengetallen!$W$59,"Matig",IF(R275=kengetallen!$W$60,"Onvoldoende",IF(R275=kengetallen!$W$61,"Onvoldoende / slecht")))))))))</f>
        <v>0</v>
      </c>
    </row>
    <row r="276" spans="1:19" x14ac:dyDescent="0.3">
      <c r="A276" s="34">
        <f>Invulblad!B278</f>
        <v>274</v>
      </c>
      <c r="B276" s="28">
        <f>Invulblad!C278</f>
        <v>0</v>
      </c>
      <c r="C276" s="4">
        <f>Invulblad!D278</f>
        <v>0</v>
      </c>
      <c r="D276" s="4">
        <f>Invulblad!E278</f>
        <v>0</v>
      </c>
      <c r="E276" s="4">
        <f>Invulblad!F278</f>
        <v>0</v>
      </c>
      <c r="F276" s="4">
        <f>Invulblad!G278</f>
        <v>0</v>
      </c>
      <c r="G276" s="4">
        <f>Invulblad!H278</f>
        <v>0</v>
      </c>
      <c r="H276" s="48">
        <f>Invulblad!I278</f>
        <v>0</v>
      </c>
      <c r="I276" s="109">
        <f>Invulblad!O278</f>
        <v>0</v>
      </c>
      <c r="J276" s="31">
        <f>Invulblad!J278</f>
        <v>0</v>
      </c>
      <c r="K276" s="32" t="b">
        <f>IF(J276=kengetallen!$V$13,"1",IF(J276=kengetallen!$V$14,"2",IF(J276=kengetallen!$V$15,"3")))</f>
        <v>0</v>
      </c>
      <c r="L276" s="32">
        <v>0.7</v>
      </c>
      <c r="M276" s="25">
        <f t="shared" si="12"/>
        <v>0</v>
      </c>
      <c r="N276" s="39">
        <f>Invulblad!K278</f>
        <v>0</v>
      </c>
      <c r="O276" s="29" t="b">
        <f>IF(N276=kengetallen!$V$19,"1",IF(N276=kengetallen!$V$20,"2",IF(N276=kengetallen!$V$21,"3")))</f>
        <v>0</v>
      </c>
      <c r="P276" s="32">
        <v>0.3</v>
      </c>
      <c r="Q276" s="4">
        <f t="shared" si="13"/>
        <v>0</v>
      </c>
      <c r="R276" s="31">
        <f t="shared" si="14"/>
        <v>0</v>
      </c>
      <c r="S276" s="118" t="b">
        <f>IF(R276=kengetallen!$W$53,"Optimaal / zeer goed",IF(R276=kengetallen!$W$54,"Optimaal / goed",IF(R276=kengetallen!$W$55,"Voldoende / goed",IF(R276=kengetallen!$W$56,"Voldoende / redelijk",IF(R276=kengetallen!$W$57,"Voldoende",IF(R276=kengetallen!$W$58,"Matig / voldoende",IF(R276=kengetallen!$W$59,"Matig",IF(R276=kengetallen!$W$60,"Onvoldoende",IF(R276=kengetallen!$W$61,"Onvoldoende / slecht")))))))))</f>
        <v>0</v>
      </c>
    </row>
    <row r="277" spans="1:19" x14ac:dyDescent="0.3">
      <c r="A277" s="34">
        <f>Invulblad!B279</f>
        <v>275</v>
      </c>
      <c r="B277" s="28">
        <f>Invulblad!C279</f>
        <v>0</v>
      </c>
      <c r="C277" s="4">
        <f>Invulblad!D279</f>
        <v>0</v>
      </c>
      <c r="D277" s="4">
        <f>Invulblad!E279</f>
        <v>0</v>
      </c>
      <c r="E277" s="4">
        <f>Invulblad!F279</f>
        <v>0</v>
      </c>
      <c r="F277" s="4">
        <f>Invulblad!G279</f>
        <v>0</v>
      </c>
      <c r="G277" s="4">
        <f>Invulblad!H279</f>
        <v>0</v>
      </c>
      <c r="H277" s="48">
        <f>Invulblad!I279</f>
        <v>0</v>
      </c>
      <c r="I277" s="109">
        <f>Invulblad!O279</f>
        <v>0</v>
      </c>
      <c r="J277" s="31">
        <f>Invulblad!J279</f>
        <v>0</v>
      </c>
      <c r="K277" s="32" t="b">
        <f>IF(J277=kengetallen!$V$13,"1",IF(J277=kengetallen!$V$14,"2",IF(J277=kengetallen!$V$15,"3")))</f>
        <v>0</v>
      </c>
      <c r="L277" s="32">
        <v>0.7</v>
      </c>
      <c r="M277" s="25">
        <f t="shared" si="12"/>
        <v>0</v>
      </c>
      <c r="N277" s="39">
        <f>Invulblad!K279</f>
        <v>0</v>
      </c>
      <c r="O277" s="29" t="b">
        <f>IF(N277=kengetallen!$V$19,"1",IF(N277=kengetallen!$V$20,"2",IF(N277=kengetallen!$V$21,"3")))</f>
        <v>0</v>
      </c>
      <c r="P277" s="32">
        <v>0.3</v>
      </c>
      <c r="Q277" s="4">
        <f t="shared" si="13"/>
        <v>0</v>
      </c>
      <c r="R277" s="31">
        <f t="shared" si="14"/>
        <v>0</v>
      </c>
      <c r="S277" s="118" t="b">
        <f>IF(R277=kengetallen!$W$53,"Optimaal / zeer goed",IF(R277=kengetallen!$W$54,"Optimaal / goed",IF(R277=kengetallen!$W$55,"Voldoende / goed",IF(R277=kengetallen!$W$56,"Voldoende / redelijk",IF(R277=kengetallen!$W$57,"Voldoende",IF(R277=kengetallen!$W$58,"Matig / voldoende",IF(R277=kengetallen!$W$59,"Matig",IF(R277=kengetallen!$W$60,"Onvoldoende",IF(R277=kengetallen!$W$61,"Onvoldoende / slecht")))))))))</f>
        <v>0</v>
      </c>
    </row>
    <row r="278" spans="1:19" x14ac:dyDescent="0.3">
      <c r="A278" s="34">
        <f>Invulblad!B280</f>
        <v>276</v>
      </c>
      <c r="B278" s="28">
        <f>Invulblad!C280</f>
        <v>0</v>
      </c>
      <c r="C278" s="4">
        <f>Invulblad!D280</f>
        <v>0</v>
      </c>
      <c r="D278" s="4">
        <f>Invulblad!E280</f>
        <v>0</v>
      </c>
      <c r="E278" s="4">
        <f>Invulblad!F280</f>
        <v>0</v>
      </c>
      <c r="F278" s="4">
        <f>Invulblad!G280</f>
        <v>0</v>
      </c>
      <c r="G278" s="4">
        <f>Invulblad!H280</f>
        <v>0</v>
      </c>
      <c r="H278" s="48">
        <f>Invulblad!I280</f>
        <v>0</v>
      </c>
      <c r="I278" s="109">
        <f>Invulblad!O280</f>
        <v>0</v>
      </c>
      <c r="J278" s="31">
        <f>Invulblad!J280</f>
        <v>0</v>
      </c>
      <c r="K278" s="32" t="b">
        <f>IF(J278=kengetallen!$V$13,"1",IF(J278=kengetallen!$V$14,"2",IF(J278=kengetallen!$V$15,"3")))</f>
        <v>0</v>
      </c>
      <c r="L278" s="32">
        <v>0.7</v>
      </c>
      <c r="M278" s="25">
        <f t="shared" si="12"/>
        <v>0</v>
      </c>
      <c r="N278" s="39">
        <f>Invulblad!K280</f>
        <v>0</v>
      </c>
      <c r="O278" s="29" t="b">
        <f>IF(N278=kengetallen!$V$19,"1",IF(N278=kengetallen!$V$20,"2",IF(N278=kengetallen!$V$21,"3")))</f>
        <v>0</v>
      </c>
      <c r="P278" s="32">
        <v>0.3</v>
      </c>
      <c r="Q278" s="4">
        <f t="shared" si="13"/>
        <v>0</v>
      </c>
      <c r="R278" s="31">
        <f t="shared" si="14"/>
        <v>0</v>
      </c>
      <c r="S278" s="118" t="b">
        <f>IF(R278=kengetallen!$W$53,"Optimaal / zeer goed",IF(R278=kengetallen!$W$54,"Optimaal / goed",IF(R278=kengetallen!$W$55,"Voldoende / goed",IF(R278=kengetallen!$W$56,"Voldoende / redelijk",IF(R278=kengetallen!$W$57,"Voldoende",IF(R278=kengetallen!$W$58,"Matig / voldoende",IF(R278=kengetallen!$W$59,"Matig",IF(R278=kengetallen!$W$60,"Onvoldoende",IF(R278=kengetallen!$W$61,"Onvoldoende / slecht")))))))))</f>
        <v>0</v>
      </c>
    </row>
    <row r="279" spans="1:19" x14ac:dyDescent="0.3">
      <c r="A279" s="34">
        <f>Invulblad!B281</f>
        <v>277</v>
      </c>
      <c r="B279" s="28">
        <f>Invulblad!C281</f>
        <v>0</v>
      </c>
      <c r="C279" s="4">
        <f>Invulblad!D281</f>
        <v>0</v>
      </c>
      <c r="D279" s="4">
        <f>Invulblad!E281</f>
        <v>0</v>
      </c>
      <c r="E279" s="4">
        <f>Invulblad!F281</f>
        <v>0</v>
      </c>
      <c r="F279" s="4">
        <f>Invulblad!G281</f>
        <v>0</v>
      </c>
      <c r="G279" s="4">
        <f>Invulblad!H281</f>
        <v>0</v>
      </c>
      <c r="H279" s="48">
        <f>Invulblad!I281</f>
        <v>0</v>
      </c>
      <c r="I279" s="109">
        <f>Invulblad!O281</f>
        <v>0</v>
      </c>
      <c r="J279" s="31">
        <f>Invulblad!J281</f>
        <v>0</v>
      </c>
      <c r="K279" s="32" t="b">
        <f>IF(J279=kengetallen!$V$13,"1",IF(J279=kengetallen!$V$14,"2",IF(J279=kengetallen!$V$15,"3")))</f>
        <v>0</v>
      </c>
      <c r="L279" s="32">
        <v>0.7</v>
      </c>
      <c r="M279" s="25">
        <f t="shared" si="12"/>
        <v>0</v>
      </c>
      <c r="N279" s="39">
        <f>Invulblad!K281</f>
        <v>0</v>
      </c>
      <c r="O279" s="29" t="b">
        <f>IF(N279=kengetallen!$V$19,"1",IF(N279=kengetallen!$V$20,"2",IF(N279=kengetallen!$V$21,"3")))</f>
        <v>0</v>
      </c>
      <c r="P279" s="32">
        <v>0.3</v>
      </c>
      <c r="Q279" s="4">
        <f t="shared" si="13"/>
        <v>0</v>
      </c>
      <c r="R279" s="31">
        <f t="shared" si="14"/>
        <v>0</v>
      </c>
      <c r="S279" s="118" t="b">
        <f>IF(R279=kengetallen!$W$53,"Optimaal / zeer goed",IF(R279=kengetallen!$W$54,"Optimaal / goed",IF(R279=kengetallen!$W$55,"Voldoende / goed",IF(R279=kengetallen!$W$56,"Voldoende / redelijk",IF(R279=kengetallen!$W$57,"Voldoende",IF(R279=kengetallen!$W$58,"Matig / voldoende",IF(R279=kengetallen!$W$59,"Matig",IF(R279=kengetallen!$W$60,"Onvoldoende",IF(R279=kengetallen!$W$61,"Onvoldoende / slecht")))))))))</f>
        <v>0</v>
      </c>
    </row>
    <row r="280" spans="1:19" x14ac:dyDescent="0.3">
      <c r="A280" s="34">
        <f>Invulblad!B282</f>
        <v>278</v>
      </c>
      <c r="B280" s="28">
        <f>Invulblad!C282</f>
        <v>0</v>
      </c>
      <c r="C280" s="4">
        <f>Invulblad!D282</f>
        <v>0</v>
      </c>
      <c r="D280" s="4">
        <f>Invulblad!E282</f>
        <v>0</v>
      </c>
      <c r="E280" s="4">
        <f>Invulblad!F282</f>
        <v>0</v>
      </c>
      <c r="F280" s="4">
        <f>Invulblad!G282</f>
        <v>0</v>
      </c>
      <c r="G280" s="4">
        <f>Invulblad!H282</f>
        <v>0</v>
      </c>
      <c r="H280" s="48">
        <f>Invulblad!I282</f>
        <v>0</v>
      </c>
      <c r="I280" s="109">
        <f>Invulblad!O282</f>
        <v>0</v>
      </c>
      <c r="J280" s="31">
        <f>Invulblad!J282</f>
        <v>0</v>
      </c>
      <c r="K280" s="32" t="b">
        <f>IF(J280=kengetallen!$V$13,"1",IF(J280=kengetallen!$V$14,"2",IF(J280=kengetallen!$V$15,"3")))</f>
        <v>0</v>
      </c>
      <c r="L280" s="32">
        <v>0.7</v>
      </c>
      <c r="M280" s="25">
        <f t="shared" si="12"/>
        <v>0</v>
      </c>
      <c r="N280" s="39">
        <f>Invulblad!K282</f>
        <v>0</v>
      </c>
      <c r="O280" s="29" t="b">
        <f>IF(N280=kengetallen!$V$19,"1",IF(N280=kengetallen!$V$20,"2",IF(N280=kengetallen!$V$21,"3")))</f>
        <v>0</v>
      </c>
      <c r="P280" s="32">
        <v>0.3</v>
      </c>
      <c r="Q280" s="4">
        <f t="shared" si="13"/>
        <v>0</v>
      </c>
      <c r="R280" s="31">
        <f t="shared" si="14"/>
        <v>0</v>
      </c>
      <c r="S280" s="118" t="b">
        <f>IF(R280=kengetallen!$W$53,"Optimaal / zeer goed",IF(R280=kengetallen!$W$54,"Optimaal / goed",IF(R280=kengetallen!$W$55,"Voldoende / goed",IF(R280=kengetallen!$W$56,"Voldoende / redelijk",IF(R280=kengetallen!$W$57,"Voldoende",IF(R280=kengetallen!$W$58,"Matig / voldoende",IF(R280=kengetallen!$W$59,"Matig",IF(R280=kengetallen!$W$60,"Onvoldoende",IF(R280=kengetallen!$W$61,"Onvoldoende / slecht")))))))))</f>
        <v>0</v>
      </c>
    </row>
    <row r="281" spans="1:19" x14ac:dyDescent="0.3">
      <c r="A281" s="34">
        <f>Invulblad!B283</f>
        <v>279</v>
      </c>
      <c r="B281" s="28">
        <f>Invulblad!C283</f>
        <v>0</v>
      </c>
      <c r="C281" s="4">
        <f>Invulblad!D283</f>
        <v>0</v>
      </c>
      <c r="D281" s="4">
        <f>Invulblad!E283</f>
        <v>0</v>
      </c>
      <c r="E281" s="4">
        <f>Invulblad!F283</f>
        <v>0</v>
      </c>
      <c r="F281" s="4">
        <f>Invulblad!G283</f>
        <v>0</v>
      </c>
      <c r="G281" s="4">
        <f>Invulblad!H283</f>
        <v>0</v>
      </c>
      <c r="H281" s="48">
        <f>Invulblad!I283</f>
        <v>0</v>
      </c>
      <c r="I281" s="109">
        <f>Invulblad!O283</f>
        <v>0</v>
      </c>
      <c r="J281" s="31">
        <f>Invulblad!J283</f>
        <v>0</v>
      </c>
      <c r="K281" s="32" t="b">
        <f>IF(J281=kengetallen!$V$13,"1",IF(J281=kengetallen!$V$14,"2",IF(J281=kengetallen!$V$15,"3")))</f>
        <v>0</v>
      </c>
      <c r="L281" s="32">
        <v>0.7</v>
      </c>
      <c r="M281" s="25">
        <f t="shared" si="12"/>
        <v>0</v>
      </c>
      <c r="N281" s="39">
        <f>Invulblad!K283</f>
        <v>0</v>
      </c>
      <c r="O281" s="29" t="b">
        <f>IF(N281=kengetallen!$V$19,"1",IF(N281=kengetallen!$V$20,"2",IF(N281=kengetallen!$V$21,"3")))</f>
        <v>0</v>
      </c>
      <c r="P281" s="32">
        <v>0.3</v>
      </c>
      <c r="Q281" s="4">
        <f t="shared" si="13"/>
        <v>0</v>
      </c>
      <c r="R281" s="31">
        <f t="shared" si="14"/>
        <v>0</v>
      </c>
      <c r="S281" s="118" t="b">
        <f>IF(R281=kengetallen!$W$53,"Optimaal / zeer goed",IF(R281=kengetallen!$W$54,"Optimaal / goed",IF(R281=kengetallen!$W$55,"Voldoende / goed",IF(R281=kengetallen!$W$56,"Voldoende / redelijk",IF(R281=kengetallen!$W$57,"Voldoende",IF(R281=kengetallen!$W$58,"Matig / voldoende",IF(R281=kengetallen!$W$59,"Matig",IF(R281=kengetallen!$W$60,"Onvoldoende",IF(R281=kengetallen!$W$61,"Onvoldoende / slecht")))))))))</f>
        <v>0</v>
      </c>
    </row>
    <row r="282" spans="1:19" x14ac:dyDescent="0.3">
      <c r="A282" s="34">
        <f>Invulblad!B284</f>
        <v>280</v>
      </c>
      <c r="B282" s="28">
        <f>Invulblad!C284</f>
        <v>0</v>
      </c>
      <c r="C282" s="4">
        <f>Invulblad!D284</f>
        <v>0</v>
      </c>
      <c r="D282" s="4">
        <f>Invulblad!E284</f>
        <v>0</v>
      </c>
      <c r="E282" s="4">
        <f>Invulblad!F284</f>
        <v>0</v>
      </c>
      <c r="F282" s="4">
        <f>Invulblad!G284</f>
        <v>0</v>
      </c>
      <c r="G282" s="4">
        <f>Invulblad!H284</f>
        <v>0</v>
      </c>
      <c r="H282" s="48">
        <f>Invulblad!I284</f>
        <v>0</v>
      </c>
      <c r="I282" s="109">
        <f>Invulblad!O284</f>
        <v>0</v>
      </c>
      <c r="J282" s="31">
        <f>Invulblad!J284</f>
        <v>0</v>
      </c>
      <c r="K282" s="32" t="b">
        <f>IF(J282=kengetallen!$V$13,"1",IF(J282=kengetallen!$V$14,"2",IF(J282=kengetallen!$V$15,"3")))</f>
        <v>0</v>
      </c>
      <c r="L282" s="32">
        <v>0.7</v>
      </c>
      <c r="M282" s="25">
        <f t="shared" si="12"/>
        <v>0</v>
      </c>
      <c r="N282" s="39">
        <f>Invulblad!K284</f>
        <v>0</v>
      </c>
      <c r="O282" s="29" t="b">
        <f>IF(N282=kengetallen!$V$19,"1",IF(N282=kengetallen!$V$20,"2",IF(N282=kengetallen!$V$21,"3")))</f>
        <v>0</v>
      </c>
      <c r="P282" s="32">
        <v>0.3</v>
      </c>
      <c r="Q282" s="4">
        <f t="shared" si="13"/>
        <v>0</v>
      </c>
      <c r="R282" s="31">
        <f t="shared" si="14"/>
        <v>0</v>
      </c>
      <c r="S282" s="118" t="b">
        <f>IF(R282=kengetallen!$W$53,"Optimaal / zeer goed",IF(R282=kengetallen!$W$54,"Optimaal / goed",IF(R282=kengetallen!$W$55,"Voldoende / goed",IF(R282=kengetallen!$W$56,"Voldoende / redelijk",IF(R282=kengetallen!$W$57,"Voldoende",IF(R282=kengetallen!$W$58,"Matig / voldoende",IF(R282=kengetallen!$W$59,"Matig",IF(R282=kengetallen!$W$60,"Onvoldoende",IF(R282=kengetallen!$W$61,"Onvoldoende / slecht")))))))))</f>
        <v>0</v>
      </c>
    </row>
    <row r="283" spans="1:19" x14ac:dyDescent="0.3">
      <c r="A283" s="34">
        <f>Invulblad!B285</f>
        <v>281</v>
      </c>
      <c r="B283" s="28">
        <f>Invulblad!C285</f>
        <v>0</v>
      </c>
      <c r="C283" s="4">
        <f>Invulblad!D285</f>
        <v>0</v>
      </c>
      <c r="D283" s="4">
        <f>Invulblad!E285</f>
        <v>0</v>
      </c>
      <c r="E283" s="4">
        <f>Invulblad!F285</f>
        <v>0</v>
      </c>
      <c r="F283" s="4">
        <f>Invulblad!G285</f>
        <v>0</v>
      </c>
      <c r="G283" s="4">
        <f>Invulblad!H285</f>
        <v>0</v>
      </c>
      <c r="H283" s="48">
        <f>Invulblad!I285</f>
        <v>0</v>
      </c>
      <c r="I283" s="109">
        <f>Invulblad!O285</f>
        <v>0</v>
      </c>
      <c r="J283" s="31">
        <f>Invulblad!J285</f>
        <v>0</v>
      </c>
      <c r="K283" s="32" t="b">
        <f>IF(J283=kengetallen!$V$13,"1",IF(J283=kengetallen!$V$14,"2",IF(J283=kengetallen!$V$15,"3")))</f>
        <v>0</v>
      </c>
      <c r="L283" s="32">
        <v>0.7</v>
      </c>
      <c r="M283" s="25">
        <f t="shared" si="12"/>
        <v>0</v>
      </c>
      <c r="N283" s="39">
        <f>Invulblad!K285</f>
        <v>0</v>
      </c>
      <c r="O283" s="29" t="b">
        <f>IF(N283=kengetallen!$V$19,"1",IF(N283=kengetallen!$V$20,"2",IF(N283=kengetallen!$V$21,"3")))</f>
        <v>0</v>
      </c>
      <c r="P283" s="32">
        <v>0.3</v>
      </c>
      <c r="Q283" s="4">
        <f t="shared" si="13"/>
        <v>0</v>
      </c>
      <c r="R283" s="31">
        <f t="shared" si="14"/>
        <v>0</v>
      </c>
      <c r="S283" s="118" t="b">
        <f>IF(R283=kengetallen!$W$53,"Optimaal / zeer goed",IF(R283=kengetallen!$W$54,"Optimaal / goed",IF(R283=kengetallen!$W$55,"Voldoende / goed",IF(R283=kengetallen!$W$56,"Voldoende / redelijk",IF(R283=kengetallen!$W$57,"Voldoende",IF(R283=kengetallen!$W$58,"Matig / voldoende",IF(R283=kengetallen!$W$59,"Matig",IF(R283=kengetallen!$W$60,"Onvoldoende",IF(R283=kengetallen!$W$61,"Onvoldoende / slecht")))))))))</f>
        <v>0</v>
      </c>
    </row>
    <row r="284" spans="1:19" x14ac:dyDescent="0.3">
      <c r="A284" s="34">
        <f>Invulblad!B286</f>
        <v>282</v>
      </c>
      <c r="B284" s="28">
        <f>Invulblad!C286</f>
        <v>0</v>
      </c>
      <c r="C284" s="4">
        <f>Invulblad!D286</f>
        <v>0</v>
      </c>
      <c r="D284" s="4">
        <f>Invulblad!E286</f>
        <v>0</v>
      </c>
      <c r="E284" s="4">
        <f>Invulblad!F286</f>
        <v>0</v>
      </c>
      <c r="F284" s="4">
        <f>Invulblad!G286</f>
        <v>0</v>
      </c>
      <c r="G284" s="4">
        <f>Invulblad!H286</f>
        <v>0</v>
      </c>
      <c r="H284" s="48">
        <f>Invulblad!I286</f>
        <v>0</v>
      </c>
      <c r="I284" s="109">
        <f>Invulblad!O286</f>
        <v>0</v>
      </c>
      <c r="J284" s="31">
        <f>Invulblad!J286</f>
        <v>0</v>
      </c>
      <c r="K284" s="32" t="b">
        <f>IF(J284=kengetallen!$V$13,"1",IF(J284=kengetallen!$V$14,"2",IF(J284=kengetallen!$V$15,"3")))</f>
        <v>0</v>
      </c>
      <c r="L284" s="32">
        <v>0.7</v>
      </c>
      <c r="M284" s="25">
        <f t="shared" si="12"/>
        <v>0</v>
      </c>
      <c r="N284" s="39">
        <f>Invulblad!K286</f>
        <v>0</v>
      </c>
      <c r="O284" s="29" t="b">
        <f>IF(N284=kengetallen!$V$19,"1",IF(N284=kengetallen!$V$20,"2",IF(N284=kengetallen!$V$21,"3")))</f>
        <v>0</v>
      </c>
      <c r="P284" s="32">
        <v>0.3</v>
      </c>
      <c r="Q284" s="4">
        <f t="shared" si="13"/>
        <v>0</v>
      </c>
      <c r="R284" s="31">
        <f t="shared" si="14"/>
        <v>0</v>
      </c>
      <c r="S284" s="118" t="b">
        <f>IF(R284=kengetallen!$W$53,"Optimaal / zeer goed",IF(R284=kengetallen!$W$54,"Optimaal / goed",IF(R284=kengetallen!$W$55,"Voldoende / goed",IF(R284=kengetallen!$W$56,"Voldoende / redelijk",IF(R284=kengetallen!$W$57,"Voldoende",IF(R284=kengetallen!$W$58,"Matig / voldoende",IF(R284=kengetallen!$W$59,"Matig",IF(R284=kengetallen!$W$60,"Onvoldoende",IF(R284=kengetallen!$W$61,"Onvoldoende / slecht")))))))))</f>
        <v>0</v>
      </c>
    </row>
    <row r="285" spans="1:19" x14ac:dyDescent="0.3">
      <c r="A285" s="34">
        <f>Invulblad!B287</f>
        <v>283</v>
      </c>
      <c r="B285" s="28">
        <f>Invulblad!C287</f>
        <v>0</v>
      </c>
      <c r="C285" s="4">
        <f>Invulblad!D287</f>
        <v>0</v>
      </c>
      <c r="D285" s="4">
        <f>Invulblad!E287</f>
        <v>0</v>
      </c>
      <c r="E285" s="4">
        <f>Invulblad!F287</f>
        <v>0</v>
      </c>
      <c r="F285" s="4">
        <f>Invulblad!G287</f>
        <v>0</v>
      </c>
      <c r="G285" s="4">
        <f>Invulblad!H287</f>
        <v>0</v>
      </c>
      <c r="H285" s="48">
        <f>Invulblad!I287</f>
        <v>0</v>
      </c>
      <c r="I285" s="109">
        <f>Invulblad!O287</f>
        <v>0</v>
      </c>
      <c r="J285" s="31">
        <f>Invulblad!J287</f>
        <v>0</v>
      </c>
      <c r="K285" s="32" t="b">
        <f>IF(J285=kengetallen!$V$13,"1",IF(J285=kengetallen!$V$14,"2",IF(J285=kengetallen!$V$15,"3")))</f>
        <v>0</v>
      </c>
      <c r="L285" s="32">
        <v>0.7</v>
      </c>
      <c r="M285" s="25">
        <f t="shared" si="12"/>
        <v>0</v>
      </c>
      <c r="N285" s="39">
        <f>Invulblad!K287</f>
        <v>0</v>
      </c>
      <c r="O285" s="29" t="b">
        <f>IF(N285=kengetallen!$V$19,"1",IF(N285=kengetallen!$V$20,"2",IF(N285=kengetallen!$V$21,"3")))</f>
        <v>0</v>
      </c>
      <c r="P285" s="32">
        <v>0.3</v>
      </c>
      <c r="Q285" s="4">
        <f t="shared" si="13"/>
        <v>0</v>
      </c>
      <c r="R285" s="31">
        <f t="shared" si="14"/>
        <v>0</v>
      </c>
      <c r="S285" s="118" t="b">
        <f>IF(R285=kengetallen!$W$53,"Optimaal / zeer goed",IF(R285=kengetallen!$W$54,"Optimaal / goed",IF(R285=kengetallen!$W$55,"Voldoende / goed",IF(R285=kengetallen!$W$56,"Voldoende / redelijk",IF(R285=kengetallen!$W$57,"Voldoende",IF(R285=kengetallen!$W$58,"Matig / voldoende",IF(R285=kengetallen!$W$59,"Matig",IF(R285=kengetallen!$W$60,"Onvoldoende",IF(R285=kengetallen!$W$61,"Onvoldoende / slecht")))))))))</f>
        <v>0</v>
      </c>
    </row>
    <row r="286" spans="1:19" x14ac:dyDescent="0.3">
      <c r="A286" s="34">
        <f>Invulblad!B288</f>
        <v>284</v>
      </c>
      <c r="B286" s="28">
        <f>Invulblad!C288</f>
        <v>0</v>
      </c>
      <c r="C286" s="4">
        <f>Invulblad!D288</f>
        <v>0</v>
      </c>
      <c r="D286" s="4">
        <f>Invulblad!E288</f>
        <v>0</v>
      </c>
      <c r="E286" s="4">
        <f>Invulblad!F288</f>
        <v>0</v>
      </c>
      <c r="F286" s="4">
        <f>Invulblad!G288</f>
        <v>0</v>
      </c>
      <c r="G286" s="4">
        <f>Invulblad!H288</f>
        <v>0</v>
      </c>
      <c r="H286" s="48">
        <f>Invulblad!I288</f>
        <v>0</v>
      </c>
      <c r="I286" s="109">
        <f>Invulblad!O288</f>
        <v>0</v>
      </c>
      <c r="J286" s="31">
        <f>Invulblad!J288</f>
        <v>0</v>
      </c>
      <c r="K286" s="32" t="b">
        <f>IF(J286=kengetallen!$V$13,"1",IF(J286=kengetallen!$V$14,"2",IF(J286=kengetallen!$V$15,"3")))</f>
        <v>0</v>
      </c>
      <c r="L286" s="32">
        <v>0.7</v>
      </c>
      <c r="M286" s="25">
        <f t="shared" si="12"/>
        <v>0</v>
      </c>
      <c r="N286" s="39">
        <f>Invulblad!K288</f>
        <v>0</v>
      </c>
      <c r="O286" s="29" t="b">
        <f>IF(N286=kengetallen!$V$19,"1",IF(N286=kengetallen!$V$20,"2",IF(N286=kengetallen!$V$21,"3")))</f>
        <v>0</v>
      </c>
      <c r="P286" s="32">
        <v>0.3</v>
      </c>
      <c r="Q286" s="4">
        <f t="shared" si="13"/>
        <v>0</v>
      </c>
      <c r="R286" s="31">
        <f t="shared" si="14"/>
        <v>0</v>
      </c>
      <c r="S286" s="118" t="b">
        <f>IF(R286=kengetallen!$W$53,"Optimaal / zeer goed",IF(R286=kengetallen!$W$54,"Optimaal / goed",IF(R286=kengetallen!$W$55,"Voldoende / goed",IF(R286=kengetallen!$W$56,"Voldoende / redelijk",IF(R286=kengetallen!$W$57,"Voldoende",IF(R286=kengetallen!$W$58,"Matig / voldoende",IF(R286=kengetallen!$W$59,"Matig",IF(R286=kengetallen!$W$60,"Onvoldoende",IF(R286=kengetallen!$W$61,"Onvoldoende / slecht")))))))))</f>
        <v>0</v>
      </c>
    </row>
    <row r="287" spans="1:19" x14ac:dyDescent="0.3">
      <c r="A287" s="34">
        <f>Invulblad!B289</f>
        <v>285</v>
      </c>
      <c r="B287" s="28">
        <f>Invulblad!C289</f>
        <v>0</v>
      </c>
      <c r="C287" s="4">
        <f>Invulblad!D289</f>
        <v>0</v>
      </c>
      <c r="D287" s="4">
        <f>Invulblad!E289</f>
        <v>0</v>
      </c>
      <c r="E287" s="4">
        <f>Invulblad!F289</f>
        <v>0</v>
      </c>
      <c r="F287" s="4">
        <f>Invulblad!G289</f>
        <v>0</v>
      </c>
      <c r="G287" s="4">
        <f>Invulblad!H289</f>
        <v>0</v>
      </c>
      <c r="H287" s="48">
        <f>Invulblad!I289</f>
        <v>0</v>
      </c>
      <c r="I287" s="109">
        <f>Invulblad!O289</f>
        <v>0</v>
      </c>
      <c r="J287" s="31">
        <f>Invulblad!J289</f>
        <v>0</v>
      </c>
      <c r="K287" s="32" t="b">
        <f>IF(J287=kengetallen!$V$13,"1",IF(J287=kengetallen!$V$14,"2",IF(J287=kengetallen!$V$15,"3")))</f>
        <v>0</v>
      </c>
      <c r="L287" s="32">
        <v>0.7</v>
      </c>
      <c r="M287" s="25">
        <f t="shared" si="12"/>
        <v>0</v>
      </c>
      <c r="N287" s="39">
        <f>Invulblad!K289</f>
        <v>0</v>
      </c>
      <c r="O287" s="29" t="b">
        <f>IF(N287=kengetallen!$V$19,"1",IF(N287=kengetallen!$V$20,"2",IF(N287=kengetallen!$V$21,"3")))</f>
        <v>0</v>
      </c>
      <c r="P287" s="32">
        <v>0.3</v>
      </c>
      <c r="Q287" s="4">
        <f t="shared" si="13"/>
        <v>0</v>
      </c>
      <c r="R287" s="31">
        <f t="shared" si="14"/>
        <v>0</v>
      </c>
      <c r="S287" s="118" t="b">
        <f>IF(R287=kengetallen!$W$53,"Optimaal / zeer goed",IF(R287=kengetallen!$W$54,"Optimaal / goed",IF(R287=kengetallen!$W$55,"Voldoende / goed",IF(R287=kengetallen!$W$56,"Voldoende / redelijk",IF(R287=kengetallen!$W$57,"Voldoende",IF(R287=kengetallen!$W$58,"Matig / voldoende",IF(R287=kengetallen!$W$59,"Matig",IF(R287=kengetallen!$W$60,"Onvoldoende",IF(R287=kengetallen!$W$61,"Onvoldoende / slecht")))))))))</f>
        <v>0</v>
      </c>
    </row>
    <row r="288" spans="1:19" x14ac:dyDescent="0.3">
      <c r="A288" s="34">
        <f>Invulblad!B290</f>
        <v>286</v>
      </c>
      <c r="B288" s="28">
        <f>Invulblad!C290</f>
        <v>0</v>
      </c>
      <c r="C288" s="4">
        <f>Invulblad!D290</f>
        <v>0</v>
      </c>
      <c r="D288" s="4">
        <f>Invulblad!E290</f>
        <v>0</v>
      </c>
      <c r="E288" s="4">
        <f>Invulblad!F290</f>
        <v>0</v>
      </c>
      <c r="F288" s="4">
        <f>Invulblad!G290</f>
        <v>0</v>
      </c>
      <c r="G288" s="4">
        <f>Invulblad!H290</f>
        <v>0</v>
      </c>
      <c r="H288" s="48">
        <f>Invulblad!I290</f>
        <v>0</v>
      </c>
      <c r="I288" s="109">
        <f>Invulblad!O290</f>
        <v>0</v>
      </c>
      <c r="J288" s="31">
        <f>Invulblad!J290</f>
        <v>0</v>
      </c>
      <c r="K288" s="32" t="b">
        <f>IF(J288=kengetallen!$V$13,"1",IF(J288=kengetallen!$V$14,"2",IF(J288=kengetallen!$V$15,"3")))</f>
        <v>0</v>
      </c>
      <c r="L288" s="32">
        <v>0.7</v>
      </c>
      <c r="M288" s="25">
        <f t="shared" si="12"/>
        <v>0</v>
      </c>
      <c r="N288" s="39">
        <f>Invulblad!K290</f>
        <v>0</v>
      </c>
      <c r="O288" s="29" t="b">
        <f>IF(N288=kengetallen!$V$19,"1",IF(N288=kengetallen!$V$20,"2",IF(N288=kengetallen!$V$21,"3")))</f>
        <v>0</v>
      </c>
      <c r="P288" s="32">
        <v>0.3</v>
      </c>
      <c r="Q288" s="4">
        <f t="shared" si="13"/>
        <v>0</v>
      </c>
      <c r="R288" s="31">
        <f t="shared" si="14"/>
        <v>0</v>
      </c>
      <c r="S288" s="118" t="b">
        <f>IF(R288=kengetallen!$W$53,"Optimaal / zeer goed",IF(R288=kengetallen!$W$54,"Optimaal / goed",IF(R288=kengetallen!$W$55,"Voldoende / goed",IF(R288=kengetallen!$W$56,"Voldoende / redelijk",IF(R288=kengetallen!$W$57,"Voldoende",IF(R288=kengetallen!$W$58,"Matig / voldoende",IF(R288=kengetallen!$W$59,"Matig",IF(R288=kengetallen!$W$60,"Onvoldoende",IF(R288=kengetallen!$W$61,"Onvoldoende / slecht")))))))))</f>
        <v>0</v>
      </c>
    </row>
    <row r="289" spans="1:19" x14ac:dyDescent="0.3">
      <c r="A289" s="34">
        <f>Invulblad!B291</f>
        <v>287</v>
      </c>
      <c r="B289" s="28">
        <f>Invulblad!C291</f>
        <v>0</v>
      </c>
      <c r="C289" s="4">
        <f>Invulblad!D291</f>
        <v>0</v>
      </c>
      <c r="D289" s="4">
        <f>Invulblad!E291</f>
        <v>0</v>
      </c>
      <c r="E289" s="4">
        <f>Invulblad!F291</f>
        <v>0</v>
      </c>
      <c r="F289" s="4">
        <f>Invulblad!G291</f>
        <v>0</v>
      </c>
      <c r="G289" s="4">
        <f>Invulblad!H291</f>
        <v>0</v>
      </c>
      <c r="H289" s="48">
        <f>Invulblad!I291</f>
        <v>0</v>
      </c>
      <c r="I289" s="109">
        <f>Invulblad!O291</f>
        <v>0</v>
      </c>
      <c r="J289" s="31">
        <f>Invulblad!J291</f>
        <v>0</v>
      </c>
      <c r="K289" s="32" t="b">
        <f>IF(J289=kengetallen!$V$13,"1",IF(J289=kengetallen!$V$14,"2",IF(J289=kengetallen!$V$15,"3")))</f>
        <v>0</v>
      </c>
      <c r="L289" s="32">
        <v>0.7</v>
      </c>
      <c r="M289" s="25">
        <f t="shared" si="12"/>
        <v>0</v>
      </c>
      <c r="N289" s="39">
        <f>Invulblad!K291</f>
        <v>0</v>
      </c>
      <c r="O289" s="29" t="b">
        <f>IF(N289=kengetallen!$V$19,"1",IF(N289=kengetallen!$V$20,"2",IF(N289=kengetallen!$V$21,"3")))</f>
        <v>0</v>
      </c>
      <c r="P289" s="32">
        <v>0.3</v>
      </c>
      <c r="Q289" s="4">
        <f t="shared" si="13"/>
        <v>0</v>
      </c>
      <c r="R289" s="31">
        <f t="shared" si="14"/>
        <v>0</v>
      </c>
      <c r="S289" s="118" t="b">
        <f>IF(R289=kengetallen!$W$53,"Optimaal / zeer goed",IF(R289=kengetallen!$W$54,"Optimaal / goed",IF(R289=kengetallen!$W$55,"Voldoende / goed",IF(R289=kengetallen!$W$56,"Voldoende / redelijk",IF(R289=kengetallen!$W$57,"Voldoende",IF(R289=kengetallen!$W$58,"Matig / voldoende",IF(R289=kengetallen!$W$59,"Matig",IF(R289=kengetallen!$W$60,"Onvoldoende",IF(R289=kengetallen!$W$61,"Onvoldoende / slecht")))))))))</f>
        <v>0</v>
      </c>
    </row>
    <row r="290" spans="1:19" x14ac:dyDescent="0.3">
      <c r="A290" s="34">
        <f>Invulblad!B292</f>
        <v>288</v>
      </c>
      <c r="B290" s="28">
        <f>Invulblad!C292</f>
        <v>0</v>
      </c>
      <c r="C290" s="4">
        <f>Invulblad!D292</f>
        <v>0</v>
      </c>
      <c r="D290" s="4">
        <f>Invulblad!E292</f>
        <v>0</v>
      </c>
      <c r="E290" s="4">
        <f>Invulblad!F292</f>
        <v>0</v>
      </c>
      <c r="F290" s="4">
        <f>Invulblad!G292</f>
        <v>0</v>
      </c>
      <c r="G290" s="4">
        <f>Invulblad!H292</f>
        <v>0</v>
      </c>
      <c r="H290" s="48">
        <f>Invulblad!I292</f>
        <v>0</v>
      </c>
      <c r="I290" s="109">
        <f>Invulblad!O292</f>
        <v>0</v>
      </c>
      <c r="J290" s="31">
        <f>Invulblad!J292</f>
        <v>0</v>
      </c>
      <c r="K290" s="32" t="b">
        <f>IF(J290=kengetallen!$V$13,"1",IF(J290=kengetallen!$V$14,"2",IF(J290=kengetallen!$V$15,"3")))</f>
        <v>0</v>
      </c>
      <c r="L290" s="32">
        <v>0.7</v>
      </c>
      <c r="M290" s="25">
        <f t="shared" si="12"/>
        <v>0</v>
      </c>
      <c r="N290" s="39">
        <f>Invulblad!K292</f>
        <v>0</v>
      </c>
      <c r="O290" s="29" t="b">
        <f>IF(N290=kengetallen!$V$19,"1",IF(N290=kengetallen!$V$20,"2",IF(N290=kengetallen!$V$21,"3")))</f>
        <v>0</v>
      </c>
      <c r="P290" s="32">
        <v>0.3</v>
      </c>
      <c r="Q290" s="4">
        <f t="shared" si="13"/>
        <v>0</v>
      </c>
      <c r="R290" s="31">
        <f t="shared" si="14"/>
        <v>0</v>
      </c>
      <c r="S290" s="118" t="b">
        <f>IF(R290=kengetallen!$W$53,"Optimaal / zeer goed",IF(R290=kengetallen!$W$54,"Optimaal / goed",IF(R290=kengetallen!$W$55,"Voldoende / goed",IF(R290=kengetallen!$W$56,"Voldoende / redelijk",IF(R290=kengetallen!$W$57,"Voldoende",IF(R290=kengetallen!$W$58,"Matig / voldoende",IF(R290=kengetallen!$W$59,"Matig",IF(R290=kengetallen!$W$60,"Onvoldoende",IF(R290=kengetallen!$W$61,"Onvoldoende / slecht")))))))))</f>
        <v>0</v>
      </c>
    </row>
    <row r="291" spans="1:19" x14ac:dyDescent="0.3">
      <c r="A291" s="34">
        <f>Invulblad!B293</f>
        <v>289</v>
      </c>
      <c r="B291" s="28">
        <f>Invulblad!C293</f>
        <v>0</v>
      </c>
      <c r="C291" s="4">
        <f>Invulblad!D293</f>
        <v>0</v>
      </c>
      <c r="D291" s="4">
        <f>Invulblad!E293</f>
        <v>0</v>
      </c>
      <c r="E291" s="4">
        <f>Invulblad!F293</f>
        <v>0</v>
      </c>
      <c r="F291" s="4">
        <f>Invulblad!G293</f>
        <v>0</v>
      </c>
      <c r="G291" s="4">
        <f>Invulblad!H293</f>
        <v>0</v>
      </c>
      <c r="H291" s="48">
        <f>Invulblad!I293</f>
        <v>0</v>
      </c>
      <c r="I291" s="109">
        <f>Invulblad!O293</f>
        <v>0</v>
      </c>
      <c r="J291" s="31">
        <f>Invulblad!J293</f>
        <v>0</v>
      </c>
      <c r="K291" s="32" t="b">
        <f>IF(J291=kengetallen!$V$13,"1",IF(J291=kengetallen!$V$14,"2",IF(J291=kengetallen!$V$15,"3")))</f>
        <v>0</v>
      </c>
      <c r="L291" s="32">
        <v>0.7</v>
      </c>
      <c r="M291" s="25">
        <f t="shared" si="12"/>
        <v>0</v>
      </c>
      <c r="N291" s="39">
        <f>Invulblad!K293</f>
        <v>0</v>
      </c>
      <c r="O291" s="29" t="b">
        <f>IF(N291=kengetallen!$V$19,"1",IF(N291=kengetallen!$V$20,"2",IF(N291=kengetallen!$V$21,"3")))</f>
        <v>0</v>
      </c>
      <c r="P291" s="32">
        <v>0.3</v>
      </c>
      <c r="Q291" s="4">
        <f t="shared" si="13"/>
        <v>0</v>
      </c>
      <c r="R291" s="31">
        <f t="shared" si="14"/>
        <v>0</v>
      </c>
      <c r="S291" s="118" t="b">
        <f>IF(R291=kengetallen!$W$53,"Optimaal / zeer goed",IF(R291=kengetallen!$W$54,"Optimaal / goed",IF(R291=kengetallen!$W$55,"Voldoende / goed",IF(R291=kengetallen!$W$56,"Voldoende / redelijk",IF(R291=kengetallen!$W$57,"Voldoende",IF(R291=kengetallen!$W$58,"Matig / voldoende",IF(R291=kengetallen!$W$59,"Matig",IF(R291=kengetallen!$W$60,"Onvoldoende",IF(R291=kengetallen!$W$61,"Onvoldoende / slecht")))))))))</f>
        <v>0</v>
      </c>
    </row>
    <row r="292" spans="1:19" x14ac:dyDescent="0.3">
      <c r="A292" s="34">
        <f>Invulblad!B294</f>
        <v>290</v>
      </c>
      <c r="B292" s="28">
        <f>Invulblad!C294</f>
        <v>0</v>
      </c>
      <c r="C292" s="4">
        <f>Invulblad!D294</f>
        <v>0</v>
      </c>
      <c r="D292" s="4">
        <f>Invulblad!E294</f>
        <v>0</v>
      </c>
      <c r="E292" s="4">
        <f>Invulblad!F294</f>
        <v>0</v>
      </c>
      <c r="F292" s="4">
        <f>Invulblad!G294</f>
        <v>0</v>
      </c>
      <c r="G292" s="4">
        <f>Invulblad!H294</f>
        <v>0</v>
      </c>
      <c r="H292" s="48">
        <f>Invulblad!I294</f>
        <v>0</v>
      </c>
      <c r="I292" s="109">
        <f>Invulblad!O294</f>
        <v>0</v>
      </c>
      <c r="J292" s="31">
        <f>Invulblad!J294</f>
        <v>0</v>
      </c>
      <c r="K292" s="32" t="b">
        <f>IF(J292=kengetallen!$V$13,"1",IF(J292=kengetallen!$V$14,"2",IF(J292=kengetallen!$V$15,"3")))</f>
        <v>0</v>
      </c>
      <c r="L292" s="32">
        <v>0.7</v>
      </c>
      <c r="M292" s="25">
        <f t="shared" si="12"/>
        <v>0</v>
      </c>
      <c r="N292" s="39">
        <f>Invulblad!K294</f>
        <v>0</v>
      </c>
      <c r="O292" s="29" t="b">
        <f>IF(N292=kengetallen!$V$19,"1",IF(N292=kengetallen!$V$20,"2",IF(N292=kengetallen!$V$21,"3")))</f>
        <v>0</v>
      </c>
      <c r="P292" s="32">
        <v>0.3</v>
      </c>
      <c r="Q292" s="4">
        <f t="shared" si="13"/>
        <v>0</v>
      </c>
      <c r="R292" s="31">
        <f t="shared" si="14"/>
        <v>0</v>
      </c>
      <c r="S292" s="118" t="b">
        <f>IF(R292=kengetallen!$W$53,"Optimaal / zeer goed",IF(R292=kengetallen!$W$54,"Optimaal / goed",IF(R292=kengetallen!$W$55,"Voldoende / goed",IF(R292=kengetallen!$W$56,"Voldoende / redelijk",IF(R292=kengetallen!$W$57,"Voldoende",IF(R292=kengetallen!$W$58,"Matig / voldoende",IF(R292=kengetallen!$W$59,"Matig",IF(R292=kengetallen!$W$60,"Onvoldoende",IF(R292=kengetallen!$W$61,"Onvoldoende / slecht")))))))))</f>
        <v>0</v>
      </c>
    </row>
    <row r="293" spans="1:19" x14ac:dyDescent="0.3">
      <c r="A293" s="34">
        <f>Invulblad!B295</f>
        <v>291</v>
      </c>
      <c r="B293" s="28">
        <f>Invulblad!C295</f>
        <v>0</v>
      </c>
      <c r="C293" s="4">
        <f>Invulblad!D295</f>
        <v>0</v>
      </c>
      <c r="D293" s="4">
        <f>Invulblad!E295</f>
        <v>0</v>
      </c>
      <c r="E293" s="4">
        <f>Invulblad!F295</f>
        <v>0</v>
      </c>
      <c r="F293" s="4">
        <f>Invulblad!G295</f>
        <v>0</v>
      </c>
      <c r="G293" s="4">
        <f>Invulblad!H295</f>
        <v>0</v>
      </c>
      <c r="H293" s="48">
        <f>Invulblad!I295</f>
        <v>0</v>
      </c>
      <c r="I293" s="109">
        <f>Invulblad!O295</f>
        <v>0</v>
      </c>
      <c r="J293" s="31">
        <f>Invulblad!J295</f>
        <v>0</v>
      </c>
      <c r="K293" s="32" t="b">
        <f>IF(J293=kengetallen!$V$13,"1",IF(J293=kengetallen!$V$14,"2",IF(J293=kengetallen!$V$15,"3")))</f>
        <v>0</v>
      </c>
      <c r="L293" s="32">
        <v>0.7</v>
      </c>
      <c r="M293" s="25">
        <f t="shared" si="12"/>
        <v>0</v>
      </c>
      <c r="N293" s="39">
        <f>Invulblad!K295</f>
        <v>0</v>
      </c>
      <c r="O293" s="29" t="b">
        <f>IF(N293=kengetallen!$V$19,"1",IF(N293=kengetallen!$V$20,"2",IF(N293=kengetallen!$V$21,"3")))</f>
        <v>0</v>
      </c>
      <c r="P293" s="32">
        <v>0.3</v>
      </c>
      <c r="Q293" s="4">
        <f t="shared" si="13"/>
        <v>0</v>
      </c>
      <c r="R293" s="31">
        <f t="shared" si="14"/>
        <v>0</v>
      </c>
      <c r="S293" s="118" t="b">
        <f>IF(R293=kengetallen!$W$53,"Optimaal / zeer goed",IF(R293=kengetallen!$W$54,"Optimaal / goed",IF(R293=kengetallen!$W$55,"Voldoende / goed",IF(R293=kengetallen!$W$56,"Voldoende / redelijk",IF(R293=kengetallen!$W$57,"Voldoende",IF(R293=kengetallen!$W$58,"Matig / voldoende",IF(R293=kengetallen!$W$59,"Matig",IF(R293=kengetallen!$W$60,"Onvoldoende",IF(R293=kengetallen!$W$61,"Onvoldoende / slecht")))))))))</f>
        <v>0</v>
      </c>
    </row>
    <row r="294" spans="1:19" x14ac:dyDescent="0.3">
      <c r="A294" s="34">
        <f>Invulblad!B296</f>
        <v>292</v>
      </c>
      <c r="B294" s="28">
        <f>Invulblad!C296</f>
        <v>0</v>
      </c>
      <c r="C294" s="4">
        <f>Invulblad!D296</f>
        <v>0</v>
      </c>
      <c r="D294" s="4">
        <f>Invulblad!E296</f>
        <v>0</v>
      </c>
      <c r="E294" s="4">
        <f>Invulblad!F296</f>
        <v>0</v>
      </c>
      <c r="F294" s="4">
        <f>Invulblad!G296</f>
        <v>0</v>
      </c>
      <c r="G294" s="4">
        <f>Invulblad!H296</f>
        <v>0</v>
      </c>
      <c r="H294" s="48">
        <f>Invulblad!I296</f>
        <v>0</v>
      </c>
      <c r="I294" s="109">
        <f>Invulblad!O296</f>
        <v>0</v>
      </c>
      <c r="J294" s="31">
        <f>Invulblad!J296</f>
        <v>0</v>
      </c>
      <c r="K294" s="32" t="b">
        <f>IF(J294=kengetallen!$V$13,"1",IF(J294=kengetallen!$V$14,"2",IF(J294=kengetallen!$V$15,"3")))</f>
        <v>0</v>
      </c>
      <c r="L294" s="32">
        <v>0.7</v>
      </c>
      <c r="M294" s="25">
        <f t="shared" si="12"/>
        <v>0</v>
      </c>
      <c r="N294" s="39">
        <f>Invulblad!K296</f>
        <v>0</v>
      </c>
      <c r="O294" s="29" t="b">
        <f>IF(N294=kengetallen!$V$19,"1",IF(N294=kengetallen!$V$20,"2",IF(N294=kengetallen!$V$21,"3")))</f>
        <v>0</v>
      </c>
      <c r="P294" s="32">
        <v>0.3</v>
      </c>
      <c r="Q294" s="4">
        <f t="shared" si="13"/>
        <v>0</v>
      </c>
      <c r="R294" s="31">
        <f t="shared" si="14"/>
        <v>0</v>
      </c>
      <c r="S294" s="118" t="b">
        <f>IF(R294=kengetallen!$W$53,"Optimaal / zeer goed",IF(R294=kengetallen!$W$54,"Optimaal / goed",IF(R294=kengetallen!$W$55,"Voldoende / goed",IF(R294=kengetallen!$W$56,"Voldoende / redelijk",IF(R294=kengetallen!$W$57,"Voldoende",IF(R294=kengetallen!$W$58,"Matig / voldoende",IF(R294=kengetallen!$W$59,"Matig",IF(R294=kengetallen!$W$60,"Onvoldoende",IF(R294=kengetallen!$W$61,"Onvoldoende / slecht")))))))))</f>
        <v>0</v>
      </c>
    </row>
    <row r="295" spans="1:19" x14ac:dyDescent="0.3">
      <c r="A295" s="34">
        <f>Invulblad!B297</f>
        <v>293</v>
      </c>
      <c r="B295" s="28">
        <f>Invulblad!C297</f>
        <v>0</v>
      </c>
      <c r="C295" s="4">
        <f>Invulblad!D297</f>
        <v>0</v>
      </c>
      <c r="D295" s="4">
        <f>Invulblad!E297</f>
        <v>0</v>
      </c>
      <c r="E295" s="4">
        <f>Invulblad!F297</f>
        <v>0</v>
      </c>
      <c r="F295" s="4">
        <f>Invulblad!G297</f>
        <v>0</v>
      </c>
      <c r="G295" s="4">
        <f>Invulblad!H297</f>
        <v>0</v>
      </c>
      <c r="H295" s="48">
        <f>Invulblad!I297</f>
        <v>0</v>
      </c>
      <c r="I295" s="109">
        <f>Invulblad!O297</f>
        <v>0</v>
      </c>
      <c r="J295" s="31">
        <f>Invulblad!J297</f>
        <v>0</v>
      </c>
      <c r="K295" s="32" t="b">
        <f>IF(J295=kengetallen!$V$13,"1",IF(J295=kengetallen!$V$14,"2",IF(J295=kengetallen!$V$15,"3")))</f>
        <v>0</v>
      </c>
      <c r="L295" s="32">
        <v>0.7</v>
      </c>
      <c r="M295" s="25">
        <f t="shared" si="12"/>
        <v>0</v>
      </c>
      <c r="N295" s="39">
        <f>Invulblad!K297</f>
        <v>0</v>
      </c>
      <c r="O295" s="29" t="b">
        <f>IF(N295=kengetallen!$V$19,"1",IF(N295=kengetallen!$V$20,"2",IF(N295=kengetallen!$V$21,"3")))</f>
        <v>0</v>
      </c>
      <c r="P295" s="32">
        <v>0.3</v>
      </c>
      <c r="Q295" s="4">
        <f t="shared" si="13"/>
        <v>0</v>
      </c>
      <c r="R295" s="31">
        <f t="shared" si="14"/>
        <v>0</v>
      </c>
      <c r="S295" s="118" t="b">
        <f>IF(R295=kengetallen!$W$53,"Optimaal / zeer goed",IF(R295=kengetallen!$W$54,"Optimaal / goed",IF(R295=kengetallen!$W$55,"Voldoende / goed",IF(R295=kengetallen!$W$56,"Voldoende / redelijk",IF(R295=kengetallen!$W$57,"Voldoende",IF(R295=kengetallen!$W$58,"Matig / voldoende",IF(R295=kengetallen!$W$59,"Matig",IF(R295=kengetallen!$W$60,"Onvoldoende",IF(R295=kengetallen!$W$61,"Onvoldoende / slecht")))))))))</f>
        <v>0</v>
      </c>
    </row>
    <row r="296" spans="1:19" x14ac:dyDescent="0.3">
      <c r="A296" s="34">
        <f>Invulblad!B298</f>
        <v>294</v>
      </c>
      <c r="B296" s="28">
        <f>Invulblad!C298</f>
        <v>0</v>
      </c>
      <c r="C296" s="4">
        <f>Invulblad!D298</f>
        <v>0</v>
      </c>
      <c r="D296" s="4">
        <f>Invulblad!E298</f>
        <v>0</v>
      </c>
      <c r="E296" s="4">
        <f>Invulblad!F298</f>
        <v>0</v>
      </c>
      <c r="F296" s="4">
        <f>Invulblad!G298</f>
        <v>0</v>
      </c>
      <c r="G296" s="4">
        <f>Invulblad!H298</f>
        <v>0</v>
      </c>
      <c r="H296" s="48">
        <f>Invulblad!I298</f>
        <v>0</v>
      </c>
      <c r="I296" s="109">
        <f>Invulblad!O298</f>
        <v>0</v>
      </c>
      <c r="J296" s="31">
        <f>Invulblad!J298</f>
        <v>0</v>
      </c>
      <c r="K296" s="32" t="b">
        <f>IF(J296=kengetallen!$V$13,"1",IF(J296=kengetallen!$V$14,"2",IF(J296=kengetallen!$V$15,"3")))</f>
        <v>0</v>
      </c>
      <c r="L296" s="32">
        <v>0.7</v>
      </c>
      <c r="M296" s="25">
        <f t="shared" si="12"/>
        <v>0</v>
      </c>
      <c r="N296" s="39">
        <f>Invulblad!K298</f>
        <v>0</v>
      </c>
      <c r="O296" s="29" t="b">
        <f>IF(N296=kengetallen!$V$19,"1",IF(N296=kengetallen!$V$20,"2",IF(N296=kengetallen!$V$21,"3")))</f>
        <v>0</v>
      </c>
      <c r="P296" s="32">
        <v>0.3</v>
      </c>
      <c r="Q296" s="4">
        <f t="shared" si="13"/>
        <v>0</v>
      </c>
      <c r="R296" s="31">
        <f t="shared" si="14"/>
        <v>0</v>
      </c>
      <c r="S296" s="118" t="b">
        <f>IF(R296=kengetallen!$W$53,"Optimaal / zeer goed",IF(R296=kengetallen!$W$54,"Optimaal / goed",IF(R296=kengetallen!$W$55,"Voldoende / goed",IF(R296=kengetallen!$W$56,"Voldoende / redelijk",IF(R296=kengetallen!$W$57,"Voldoende",IF(R296=kengetallen!$W$58,"Matig / voldoende",IF(R296=kengetallen!$W$59,"Matig",IF(R296=kengetallen!$W$60,"Onvoldoende",IF(R296=kengetallen!$W$61,"Onvoldoende / slecht")))))))))</f>
        <v>0</v>
      </c>
    </row>
    <row r="297" spans="1:19" x14ac:dyDescent="0.3">
      <c r="A297" s="34">
        <f>Invulblad!B299</f>
        <v>295</v>
      </c>
      <c r="B297" s="28">
        <f>Invulblad!C299</f>
        <v>0</v>
      </c>
      <c r="C297" s="4">
        <f>Invulblad!D299</f>
        <v>0</v>
      </c>
      <c r="D297" s="4">
        <f>Invulblad!E299</f>
        <v>0</v>
      </c>
      <c r="E297" s="4">
        <f>Invulblad!F299</f>
        <v>0</v>
      </c>
      <c r="F297" s="4">
        <f>Invulblad!G299</f>
        <v>0</v>
      </c>
      <c r="G297" s="4">
        <f>Invulblad!H299</f>
        <v>0</v>
      </c>
      <c r="H297" s="48">
        <f>Invulblad!I299</f>
        <v>0</v>
      </c>
      <c r="I297" s="109">
        <f>Invulblad!O299</f>
        <v>0</v>
      </c>
      <c r="J297" s="31">
        <f>Invulblad!J299</f>
        <v>0</v>
      </c>
      <c r="K297" s="32" t="b">
        <f>IF(J297=kengetallen!$V$13,"1",IF(J297=kengetallen!$V$14,"2",IF(J297=kengetallen!$V$15,"3")))</f>
        <v>0</v>
      </c>
      <c r="L297" s="32">
        <v>0.7</v>
      </c>
      <c r="M297" s="25">
        <f t="shared" si="12"/>
        <v>0</v>
      </c>
      <c r="N297" s="39">
        <f>Invulblad!K299</f>
        <v>0</v>
      </c>
      <c r="O297" s="29" t="b">
        <f>IF(N297=kengetallen!$V$19,"1",IF(N297=kengetallen!$V$20,"2",IF(N297=kengetallen!$V$21,"3")))</f>
        <v>0</v>
      </c>
      <c r="P297" s="32">
        <v>0.3</v>
      </c>
      <c r="Q297" s="4">
        <f t="shared" si="13"/>
        <v>0</v>
      </c>
      <c r="R297" s="31">
        <f t="shared" si="14"/>
        <v>0</v>
      </c>
      <c r="S297" s="118" t="b">
        <f>IF(R297=kengetallen!$W$53,"Optimaal / zeer goed",IF(R297=kengetallen!$W$54,"Optimaal / goed",IF(R297=kengetallen!$W$55,"Voldoende / goed",IF(R297=kengetallen!$W$56,"Voldoende / redelijk",IF(R297=kengetallen!$W$57,"Voldoende",IF(R297=kengetallen!$W$58,"Matig / voldoende",IF(R297=kengetallen!$W$59,"Matig",IF(R297=kengetallen!$W$60,"Onvoldoende",IF(R297=kengetallen!$W$61,"Onvoldoende / slecht")))))))))</f>
        <v>0</v>
      </c>
    </row>
    <row r="298" spans="1:19" x14ac:dyDescent="0.3">
      <c r="A298" s="34">
        <f>Invulblad!B300</f>
        <v>296</v>
      </c>
      <c r="B298" s="28">
        <f>Invulblad!C300</f>
        <v>0</v>
      </c>
      <c r="C298" s="4">
        <f>Invulblad!D300</f>
        <v>0</v>
      </c>
      <c r="D298" s="4">
        <f>Invulblad!E300</f>
        <v>0</v>
      </c>
      <c r="E298" s="4">
        <f>Invulblad!F300</f>
        <v>0</v>
      </c>
      <c r="F298" s="4">
        <f>Invulblad!G300</f>
        <v>0</v>
      </c>
      <c r="G298" s="4">
        <f>Invulblad!H300</f>
        <v>0</v>
      </c>
      <c r="H298" s="48">
        <f>Invulblad!I300</f>
        <v>0</v>
      </c>
      <c r="I298" s="109">
        <f>Invulblad!O300</f>
        <v>0</v>
      </c>
      <c r="J298" s="31">
        <f>Invulblad!J300</f>
        <v>0</v>
      </c>
      <c r="K298" s="32" t="b">
        <f>IF(J298=kengetallen!$V$13,"1",IF(J298=kengetallen!$V$14,"2",IF(J298=kengetallen!$V$15,"3")))</f>
        <v>0</v>
      </c>
      <c r="L298" s="32">
        <v>0.7</v>
      </c>
      <c r="M298" s="25">
        <f t="shared" si="12"/>
        <v>0</v>
      </c>
      <c r="N298" s="39">
        <f>Invulblad!K300</f>
        <v>0</v>
      </c>
      <c r="O298" s="29" t="b">
        <f>IF(N298=kengetallen!$V$19,"1",IF(N298=kengetallen!$V$20,"2",IF(N298=kengetallen!$V$21,"3")))</f>
        <v>0</v>
      </c>
      <c r="P298" s="32">
        <v>0.3</v>
      </c>
      <c r="Q298" s="4">
        <f t="shared" si="13"/>
        <v>0</v>
      </c>
      <c r="R298" s="31">
        <f t="shared" si="14"/>
        <v>0</v>
      </c>
      <c r="S298" s="118" t="b">
        <f>IF(R298=kengetallen!$W$53,"Optimaal / zeer goed",IF(R298=kengetallen!$W$54,"Optimaal / goed",IF(R298=kengetallen!$W$55,"Voldoende / goed",IF(R298=kengetallen!$W$56,"Voldoende / redelijk",IF(R298=kengetallen!$W$57,"Voldoende",IF(R298=kengetallen!$W$58,"Matig / voldoende",IF(R298=kengetallen!$W$59,"Matig",IF(R298=kengetallen!$W$60,"Onvoldoende",IF(R298=kengetallen!$W$61,"Onvoldoende / slecht")))))))))</f>
        <v>0</v>
      </c>
    </row>
    <row r="299" spans="1:19" x14ac:dyDescent="0.3">
      <c r="A299" s="34">
        <f>Invulblad!B301</f>
        <v>297</v>
      </c>
      <c r="B299" s="28">
        <f>Invulblad!C301</f>
        <v>0</v>
      </c>
      <c r="C299" s="4">
        <f>Invulblad!D301</f>
        <v>0</v>
      </c>
      <c r="D299" s="4">
        <f>Invulblad!E301</f>
        <v>0</v>
      </c>
      <c r="E299" s="4">
        <f>Invulblad!F301</f>
        <v>0</v>
      </c>
      <c r="F299" s="4">
        <f>Invulblad!G301</f>
        <v>0</v>
      </c>
      <c r="G299" s="4">
        <f>Invulblad!H301</f>
        <v>0</v>
      </c>
      <c r="H299" s="48">
        <f>Invulblad!I301</f>
        <v>0</v>
      </c>
      <c r="I299" s="109">
        <f>Invulblad!O301</f>
        <v>0</v>
      </c>
      <c r="J299" s="31">
        <f>Invulblad!J301</f>
        <v>0</v>
      </c>
      <c r="K299" s="32" t="b">
        <f>IF(J299=kengetallen!$V$13,"1",IF(J299=kengetallen!$V$14,"2",IF(J299=kengetallen!$V$15,"3")))</f>
        <v>0</v>
      </c>
      <c r="L299" s="32">
        <v>0.7</v>
      </c>
      <c r="M299" s="25">
        <f t="shared" si="12"/>
        <v>0</v>
      </c>
      <c r="N299" s="39">
        <f>Invulblad!K301</f>
        <v>0</v>
      </c>
      <c r="O299" s="29" t="b">
        <f>IF(N299=kengetallen!$V$19,"1",IF(N299=kengetallen!$V$20,"2",IF(N299=kengetallen!$V$21,"3")))</f>
        <v>0</v>
      </c>
      <c r="P299" s="32">
        <v>0.3</v>
      </c>
      <c r="Q299" s="4">
        <f t="shared" si="13"/>
        <v>0</v>
      </c>
      <c r="R299" s="31">
        <f t="shared" si="14"/>
        <v>0</v>
      </c>
      <c r="S299" s="118" t="b">
        <f>IF(R299=kengetallen!$W$53,"Optimaal / zeer goed",IF(R299=kengetallen!$W$54,"Optimaal / goed",IF(R299=kengetallen!$W$55,"Voldoende / goed",IF(R299=kengetallen!$W$56,"Voldoende / redelijk",IF(R299=kengetallen!$W$57,"Voldoende",IF(R299=kengetallen!$W$58,"Matig / voldoende",IF(R299=kengetallen!$W$59,"Matig",IF(R299=kengetallen!$W$60,"Onvoldoende",IF(R299=kengetallen!$W$61,"Onvoldoende / slecht")))))))))</f>
        <v>0</v>
      </c>
    </row>
    <row r="300" spans="1:19" x14ac:dyDescent="0.3">
      <c r="A300" s="34">
        <f>Invulblad!B302</f>
        <v>298</v>
      </c>
      <c r="B300" s="28">
        <f>Invulblad!C302</f>
        <v>0</v>
      </c>
      <c r="C300" s="4">
        <f>Invulblad!D302</f>
        <v>0</v>
      </c>
      <c r="D300" s="4">
        <f>Invulblad!E302</f>
        <v>0</v>
      </c>
      <c r="E300" s="4">
        <f>Invulblad!F302</f>
        <v>0</v>
      </c>
      <c r="F300" s="4">
        <f>Invulblad!G302</f>
        <v>0</v>
      </c>
      <c r="G300" s="4">
        <f>Invulblad!H302</f>
        <v>0</v>
      </c>
      <c r="H300" s="48">
        <f>Invulblad!I302</f>
        <v>0</v>
      </c>
      <c r="I300" s="109">
        <f>Invulblad!O302</f>
        <v>0</v>
      </c>
      <c r="J300" s="31">
        <f>Invulblad!J302</f>
        <v>0</v>
      </c>
      <c r="K300" s="32" t="b">
        <f>IF(J300=kengetallen!$V$13,"1",IF(J300=kengetallen!$V$14,"2",IF(J300=kengetallen!$V$15,"3")))</f>
        <v>0</v>
      </c>
      <c r="L300" s="32">
        <v>0.7</v>
      </c>
      <c r="M300" s="25">
        <f t="shared" si="12"/>
        <v>0</v>
      </c>
      <c r="N300" s="39">
        <f>Invulblad!K302</f>
        <v>0</v>
      </c>
      <c r="O300" s="29" t="b">
        <f>IF(N300=kengetallen!$V$19,"1",IF(N300=kengetallen!$V$20,"2",IF(N300=kengetallen!$V$21,"3")))</f>
        <v>0</v>
      </c>
      <c r="P300" s="32">
        <v>0.3</v>
      </c>
      <c r="Q300" s="4">
        <f t="shared" si="13"/>
        <v>0</v>
      </c>
      <c r="R300" s="31">
        <f t="shared" si="14"/>
        <v>0</v>
      </c>
      <c r="S300" s="118" t="b">
        <f>IF(R300=kengetallen!$W$53,"Optimaal / zeer goed",IF(R300=kengetallen!$W$54,"Optimaal / goed",IF(R300=kengetallen!$W$55,"Voldoende / goed",IF(R300=kengetallen!$W$56,"Voldoende / redelijk",IF(R300=kengetallen!$W$57,"Voldoende",IF(R300=kengetallen!$W$58,"Matig / voldoende",IF(R300=kengetallen!$W$59,"Matig",IF(R300=kengetallen!$W$60,"Onvoldoende",IF(R300=kengetallen!$W$61,"Onvoldoende / slecht")))))))))</f>
        <v>0</v>
      </c>
    </row>
    <row r="301" spans="1:19" x14ac:dyDescent="0.3">
      <c r="A301" s="34">
        <f>Invulblad!B303</f>
        <v>299</v>
      </c>
      <c r="B301" s="28">
        <f>Invulblad!C303</f>
        <v>0</v>
      </c>
      <c r="C301" s="4">
        <f>Invulblad!D303</f>
        <v>0</v>
      </c>
      <c r="D301" s="4">
        <f>Invulblad!E303</f>
        <v>0</v>
      </c>
      <c r="E301" s="4">
        <f>Invulblad!F303</f>
        <v>0</v>
      </c>
      <c r="F301" s="4">
        <f>Invulblad!G303</f>
        <v>0</v>
      </c>
      <c r="G301" s="4">
        <f>Invulblad!H303</f>
        <v>0</v>
      </c>
      <c r="H301" s="48">
        <f>Invulblad!I303</f>
        <v>0</v>
      </c>
      <c r="I301" s="109">
        <f>Invulblad!O303</f>
        <v>0</v>
      </c>
      <c r="J301" s="31">
        <f>Invulblad!J303</f>
        <v>0</v>
      </c>
      <c r="K301" s="32" t="b">
        <f>IF(J301=kengetallen!$V$13,"1",IF(J301=kengetallen!$V$14,"2",IF(J301=kengetallen!$V$15,"3")))</f>
        <v>0</v>
      </c>
      <c r="L301" s="32">
        <v>0.7</v>
      </c>
      <c r="M301" s="25">
        <f t="shared" si="12"/>
        <v>0</v>
      </c>
      <c r="N301" s="39">
        <f>Invulblad!K303</f>
        <v>0</v>
      </c>
      <c r="O301" s="29" t="b">
        <f>IF(N301=kengetallen!$V$19,"1",IF(N301=kengetallen!$V$20,"2",IF(N301=kengetallen!$V$21,"3")))</f>
        <v>0</v>
      </c>
      <c r="P301" s="32">
        <v>0.3</v>
      </c>
      <c r="Q301" s="4">
        <f t="shared" si="13"/>
        <v>0</v>
      </c>
      <c r="R301" s="31">
        <f t="shared" si="14"/>
        <v>0</v>
      </c>
      <c r="S301" s="118" t="b">
        <f>IF(R301=kengetallen!$W$53,"Optimaal / zeer goed",IF(R301=kengetallen!$W$54,"Optimaal / goed",IF(R301=kengetallen!$W$55,"Voldoende / goed",IF(R301=kengetallen!$W$56,"Voldoende / redelijk",IF(R301=kengetallen!$W$57,"Voldoende",IF(R301=kengetallen!$W$58,"Matig / voldoende",IF(R301=kengetallen!$W$59,"Matig",IF(R301=kengetallen!$W$60,"Onvoldoende",IF(R301=kengetallen!$W$61,"Onvoldoende / slecht")))))))))</f>
        <v>0</v>
      </c>
    </row>
    <row r="302" spans="1:19" x14ac:dyDescent="0.3">
      <c r="A302" s="34">
        <f>Invulblad!B304</f>
        <v>300</v>
      </c>
      <c r="B302" s="28">
        <f>Invulblad!C304</f>
        <v>0</v>
      </c>
      <c r="C302" s="4">
        <f>Invulblad!D304</f>
        <v>0</v>
      </c>
      <c r="D302" s="4">
        <f>Invulblad!E304</f>
        <v>0</v>
      </c>
      <c r="E302" s="4">
        <f>Invulblad!F304</f>
        <v>0</v>
      </c>
      <c r="F302" s="4">
        <f>Invulblad!G304</f>
        <v>0</v>
      </c>
      <c r="G302" s="4">
        <f>Invulblad!H304</f>
        <v>0</v>
      </c>
      <c r="H302" s="48">
        <f>Invulblad!I304</f>
        <v>0</v>
      </c>
      <c r="I302" s="109">
        <f>Invulblad!O304</f>
        <v>0</v>
      </c>
      <c r="J302" s="31">
        <f>Invulblad!J304</f>
        <v>0</v>
      </c>
      <c r="K302" s="32" t="b">
        <f>IF(J302=kengetallen!$V$13,"1",IF(J302=kengetallen!$V$14,"2",IF(J302=kengetallen!$V$15,"3")))</f>
        <v>0</v>
      </c>
      <c r="L302" s="32">
        <v>0.7</v>
      </c>
      <c r="M302" s="25">
        <f t="shared" si="12"/>
        <v>0</v>
      </c>
      <c r="N302" s="39">
        <f>Invulblad!K304</f>
        <v>0</v>
      </c>
      <c r="O302" s="29" t="b">
        <f>IF(N302=kengetallen!$V$19,"1",IF(N302=kengetallen!$V$20,"2",IF(N302=kengetallen!$V$21,"3")))</f>
        <v>0</v>
      </c>
      <c r="P302" s="32">
        <v>0.3</v>
      </c>
      <c r="Q302" s="4">
        <f t="shared" si="13"/>
        <v>0</v>
      </c>
      <c r="R302" s="31">
        <f t="shared" si="14"/>
        <v>0</v>
      </c>
      <c r="S302" s="118" t="b">
        <f>IF(R302=kengetallen!$W$53,"Optimaal / zeer goed",IF(R302=kengetallen!$W$54,"Optimaal / goed",IF(R302=kengetallen!$W$55,"Voldoende / goed",IF(R302=kengetallen!$W$56,"Voldoende / redelijk",IF(R302=kengetallen!$W$57,"Voldoende",IF(R302=kengetallen!$W$58,"Matig / voldoende",IF(R302=kengetallen!$W$59,"Matig",IF(R302=kengetallen!$W$60,"Onvoldoende",IF(R302=kengetallen!$W$61,"Onvoldoende / slecht")))))))))</f>
        <v>0</v>
      </c>
    </row>
    <row r="303" spans="1:19" x14ac:dyDescent="0.3">
      <c r="A303" s="34">
        <f>Invulblad!B305</f>
        <v>301</v>
      </c>
      <c r="B303" s="28">
        <f>Invulblad!C305</f>
        <v>0</v>
      </c>
      <c r="C303" s="4">
        <f>Invulblad!D305</f>
        <v>0</v>
      </c>
      <c r="D303" s="4">
        <f>Invulblad!E305</f>
        <v>0</v>
      </c>
      <c r="E303" s="4">
        <f>Invulblad!F305</f>
        <v>0</v>
      </c>
      <c r="F303" s="4">
        <f>Invulblad!G305</f>
        <v>0</v>
      </c>
      <c r="G303" s="4">
        <f>Invulblad!H305</f>
        <v>0</v>
      </c>
      <c r="H303" s="48">
        <f>Invulblad!I305</f>
        <v>0</v>
      </c>
      <c r="I303" s="109">
        <f>Invulblad!O305</f>
        <v>0</v>
      </c>
      <c r="J303" s="31">
        <f>Invulblad!J305</f>
        <v>0</v>
      </c>
      <c r="K303" s="32" t="b">
        <f>IF(J303=kengetallen!$V$13,"1",IF(J303=kengetallen!$V$14,"2",IF(J303=kengetallen!$V$15,"3")))</f>
        <v>0</v>
      </c>
      <c r="L303" s="32">
        <v>0.7</v>
      </c>
      <c r="M303" s="25">
        <f t="shared" si="12"/>
        <v>0</v>
      </c>
      <c r="N303" s="39">
        <f>Invulblad!K305</f>
        <v>0</v>
      </c>
      <c r="O303" s="29" t="b">
        <f>IF(N303=kengetallen!$V$19,"1",IF(N303=kengetallen!$V$20,"2",IF(N303=kengetallen!$V$21,"3")))</f>
        <v>0</v>
      </c>
      <c r="P303" s="32">
        <v>0.3</v>
      </c>
      <c r="Q303" s="4">
        <f t="shared" si="13"/>
        <v>0</v>
      </c>
      <c r="R303" s="31">
        <f t="shared" si="14"/>
        <v>0</v>
      </c>
      <c r="S303" s="118" t="b">
        <f>IF(R303=kengetallen!$W$53,"Optimaal / zeer goed",IF(R303=kengetallen!$W$54,"Optimaal / goed",IF(R303=kengetallen!$W$55,"Voldoende / goed",IF(R303=kengetallen!$W$56,"Voldoende / redelijk",IF(R303=kengetallen!$W$57,"Voldoende",IF(R303=kengetallen!$W$58,"Matig / voldoende",IF(R303=kengetallen!$W$59,"Matig",IF(R303=kengetallen!$W$60,"Onvoldoende",IF(R303=kengetallen!$W$61,"Onvoldoende / slecht")))))))))</f>
        <v>0</v>
      </c>
    </row>
    <row r="304" spans="1:19" x14ac:dyDescent="0.3">
      <c r="A304" s="34">
        <f>Invulblad!B306</f>
        <v>302</v>
      </c>
      <c r="B304" s="28">
        <f>Invulblad!C306</f>
        <v>0</v>
      </c>
      <c r="C304" s="4">
        <f>Invulblad!D306</f>
        <v>0</v>
      </c>
      <c r="D304" s="4">
        <f>Invulblad!E306</f>
        <v>0</v>
      </c>
      <c r="E304" s="4">
        <f>Invulblad!F306</f>
        <v>0</v>
      </c>
      <c r="F304" s="4">
        <f>Invulblad!G306</f>
        <v>0</v>
      </c>
      <c r="G304" s="4">
        <f>Invulblad!H306</f>
        <v>0</v>
      </c>
      <c r="H304" s="48">
        <f>Invulblad!I306</f>
        <v>0</v>
      </c>
      <c r="I304" s="109">
        <f>Invulblad!O306</f>
        <v>0</v>
      </c>
      <c r="J304" s="31">
        <f>Invulblad!J306</f>
        <v>0</v>
      </c>
      <c r="K304" s="32" t="b">
        <f>IF(J304=kengetallen!$V$13,"1",IF(J304=kengetallen!$V$14,"2",IF(J304=kengetallen!$V$15,"3")))</f>
        <v>0</v>
      </c>
      <c r="L304" s="32">
        <v>0.7</v>
      </c>
      <c r="M304" s="25">
        <f t="shared" si="12"/>
        <v>0</v>
      </c>
      <c r="N304" s="39">
        <f>Invulblad!K306</f>
        <v>0</v>
      </c>
      <c r="O304" s="29" t="b">
        <f>IF(N304=kengetallen!$V$19,"1",IF(N304=kengetallen!$V$20,"2",IF(N304=kengetallen!$V$21,"3")))</f>
        <v>0</v>
      </c>
      <c r="P304" s="32">
        <v>0.3</v>
      </c>
      <c r="Q304" s="4">
        <f t="shared" si="13"/>
        <v>0</v>
      </c>
      <c r="R304" s="31">
        <f t="shared" si="14"/>
        <v>0</v>
      </c>
      <c r="S304" s="118" t="b">
        <f>IF(R304=kengetallen!$W$53,"Optimaal / zeer goed",IF(R304=kengetallen!$W$54,"Optimaal / goed",IF(R304=kengetallen!$W$55,"Voldoende / goed",IF(R304=kengetallen!$W$56,"Voldoende / redelijk",IF(R304=kengetallen!$W$57,"Voldoende",IF(R304=kengetallen!$W$58,"Matig / voldoende",IF(R304=kengetallen!$W$59,"Matig",IF(R304=kengetallen!$W$60,"Onvoldoende",IF(R304=kengetallen!$W$61,"Onvoldoende / slecht")))))))))</f>
        <v>0</v>
      </c>
    </row>
    <row r="305" spans="1:19" x14ac:dyDescent="0.3">
      <c r="A305" s="34">
        <f>Invulblad!B307</f>
        <v>303</v>
      </c>
      <c r="B305" s="28">
        <f>Invulblad!C307</f>
        <v>0</v>
      </c>
      <c r="C305" s="4">
        <f>Invulblad!D307</f>
        <v>0</v>
      </c>
      <c r="D305" s="4">
        <f>Invulblad!E307</f>
        <v>0</v>
      </c>
      <c r="E305" s="4">
        <f>Invulblad!F307</f>
        <v>0</v>
      </c>
      <c r="F305" s="4">
        <f>Invulblad!G307</f>
        <v>0</v>
      </c>
      <c r="G305" s="4">
        <f>Invulblad!H307</f>
        <v>0</v>
      </c>
      <c r="H305" s="48">
        <f>Invulblad!I307</f>
        <v>0</v>
      </c>
      <c r="I305" s="109">
        <f>Invulblad!O307</f>
        <v>0</v>
      </c>
      <c r="J305" s="31">
        <f>Invulblad!J307</f>
        <v>0</v>
      </c>
      <c r="K305" s="32" t="b">
        <f>IF(J305=kengetallen!$V$13,"1",IF(J305=kengetallen!$V$14,"2",IF(J305=kengetallen!$V$15,"3")))</f>
        <v>0</v>
      </c>
      <c r="L305" s="32">
        <v>0.7</v>
      </c>
      <c r="M305" s="25">
        <f t="shared" si="12"/>
        <v>0</v>
      </c>
      <c r="N305" s="39">
        <f>Invulblad!K307</f>
        <v>0</v>
      </c>
      <c r="O305" s="29" t="b">
        <f>IF(N305=kengetallen!$V$19,"1",IF(N305=kengetallen!$V$20,"2",IF(N305=kengetallen!$V$21,"3")))</f>
        <v>0</v>
      </c>
      <c r="P305" s="32">
        <v>0.3</v>
      </c>
      <c r="Q305" s="4">
        <f t="shared" si="13"/>
        <v>0</v>
      </c>
      <c r="R305" s="31">
        <f t="shared" si="14"/>
        <v>0</v>
      </c>
      <c r="S305" s="118" t="b">
        <f>IF(R305=kengetallen!$W$53,"Optimaal / zeer goed",IF(R305=kengetallen!$W$54,"Optimaal / goed",IF(R305=kengetallen!$W$55,"Voldoende / goed",IF(R305=kengetallen!$W$56,"Voldoende / redelijk",IF(R305=kengetallen!$W$57,"Voldoende",IF(R305=kengetallen!$W$58,"Matig / voldoende",IF(R305=kengetallen!$W$59,"Matig",IF(R305=kengetallen!$W$60,"Onvoldoende",IF(R305=kengetallen!$W$61,"Onvoldoende / slecht")))))))))</f>
        <v>0</v>
      </c>
    </row>
    <row r="306" spans="1:19" x14ac:dyDescent="0.3">
      <c r="A306" s="34">
        <f>Invulblad!B308</f>
        <v>304</v>
      </c>
      <c r="B306" s="28">
        <f>Invulblad!C308</f>
        <v>0</v>
      </c>
      <c r="C306" s="4">
        <f>Invulblad!D308</f>
        <v>0</v>
      </c>
      <c r="D306" s="4">
        <f>Invulblad!E308</f>
        <v>0</v>
      </c>
      <c r="E306" s="4">
        <f>Invulblad!F308</f>
        <v>0</v>
      </c>
      <c r="F306" s="4">
        <f>Invulblad!G308</f>
        <v>0</v>
      </c>
      <c r="G306" s="4">
        <f>Invulblad!H308</f>
        <v>0</v>
      </c>
      <c r="H306" s="48">
        <f>Invulblad!I308</f>
        <v>0</v>
      </c>
      <c r="I306" s="109">
        <f>Invulblad!O308</f>
        <v>0</v>
      </c>
      <c r="J306" s="31">
        <f>Invulblad!J308</f>
        <v>0</v>
      </c>
      <c r="K306" s="32" t="b">
        <f>IF(J306=kengetallen!$V$13,"1",IF(J306=kengetallen!$V$14,"2",IF(J306=kengetallen!$V$15,"3")))</f>
        <v>0</v>
      </c>
      <c r="L306" s="32">
        <v>0.7</v>
      </c>
      <c r="M306" s="25">
        <f t="shared" si="12"/>
        <v>0</v>
      </c>
      <c r="N306" s="39">
        <f>Invulblad!K308</f>
        <v>0</v>
      </c>
      <c r="O306" s="29" t="b">
        <f>IF(N306=kengetallen!$V$19,"1",IF(N306=kengetallen!$V$20,"2",IF(N306=kengetallen!$V$21,"3")))</f>
        <v>0</v>
      </c>
      <c r="P306" s="32">
        <v>0.3</v>
      </c>
      <c r="Q306" s="4">
        <f t="shared" si="13"/>
        <v>0</v>
      </c>
      <c r="R306" s="31">
        <f t="shared" si="14"/>
        <v>0</v>
      </c>
      <c r="S306" s="118" t="b">
        <f>IF(R306=kengetallen!$W$53,"Optimaal / zeer goed",IF(R306=kengetallen!$W$54,"Optimaal / goed",IF(R306=kengetallen!$W$55,"Voldoende / goed",IF(R306=kengetallen!$W$56,"Voldoende / redelijk",IF(R306=kengetallen!$W$57,"Voldoende",IF(R306=kengetallen!$W$58,"Matig / voldoende",IF(R306=kengetallen!$W$59,"Matig",IF(R306=kengetallen!$W$60,"Onvoldoende",IF(R306=kengetallen!$W$61,"Onvoldoende / slecht")))))))))</f>
        <v>0</v>
      </c>
    </row>
    <row r="307" spans="1:19" x14ac:dyDescent="0.3">
      <c r="A307" s="34">
        <f>Invulblad!B309</f>
        <v>305</v>
      </c>
      <c r="B307" s="28">
        <f>Invulblad!C309</f>
        <v>0</v>
      </c>
      <c r="C307" s="4">
        <f>Invulblad!D309</f>
        <v>0</v>
      </c>
      <c r="D307" s="4">
        <f>Invulblad!E309</f>
        <v>0</v>
      </c>
      <c r="E307" s="4">
        <f>Invulblad!F309</f>
        <v>0</v>
      </c>
      <c r="F307" s="4">
        <f>Invulblad!G309</f>
        <v>0</v>
      </c>
      <c r="G307" s="4">
        <f>Invulblad!H309</f>
        <v>0</v>
      </c>
      <c r="H307" s="48">
        <f>Invulblad!I309</f>
        <v>0</v>
      </c>
      <c r="I307" s="109">
        <f>Invulblad!O309</f>
        <v>0</v>
      </c>
      <c r="J307" s="31">
        <f>Invulblad!J309</f>
        <v>0</v>
      </c>
      <c r="K307" s="32" t="b">
        <f>IF(J307=kengetallen!$V$13,"1",IF(J307=kengetallen!$V$14,"2",IF(J307=kengetallen!$V$15,"3")))</f>
        <v>0</v>
      </c>
      <c r="L307" s="32">
        <v>0.7</v>
      </c>
      <c r="M307" s="25">
        <f t="shared" si="12"/>
        <v>0</v>
      </c>
      <c r="N307" s="39">
        <f>Invulblad!K309</f>
        <v>0</v>
      </c>
      <c r="O307" s="29" t="b">
        <f>IF(N307=kengetallen!$V$19,"1",IF(N307=kengetallen!$V$20,"2",IF(N307=kengetallen!$V$21,"3")))</f>
        <v>0</v>
      </c>
      <c r="P307" s="32">
        <v>0.3</v>
      </c>
      <c r="Q307" s="4">
        <f t="shared" si="13"/>
        <v>0</v>
      </c>
      <c r="R307" s="31">
        <f t="shared" si="14"/>
        <v>0</v>
      </c>
      <c r="S307" s="118" t="b">
        <f>IF(R307=kengetallen!$W$53,"Optimaal / zeer goed",IF(R307=kengetallen!$W$54,"Optimaal / goed",IF(R307=kengetallen!$W$55,"Voldoende / goed",IF(R307=kengetallen!$W$56,"Voldoende / redelijk",IF(R307=kengetallen!$W$57,"Voldoende",IF(R307=kengetallen!$W$58,"Matig / voldoende",IF(R307=kengetallen!$W$59,"Matig",IF(R307=kengetallen!$W$60,"Onvoldoende",IF(R307=kengetallen!$W$61,"Onvoldoende / slecht")))))))))</f>
        <v>0</v>
      </c>
    </row>
    <row r="308" spans="1:19" x14ac:dyDescent="0.3">
      <c r="A308" s="34">
        <f>Invulblad!B310</f>
        <v>306</v>
      </c>
      <c r="B308" s="28">
        <f>Invulblad!C310</f>
        <v>0</v>
      </c>
      <c r="C308" s="4">
        <f>Invulblad!D310</f>
        <v>0</v>
      </c>
      <c r="D308" s="4">
        <f>Invulblad!E310</f>
        <v>0</v>
      </c>
      <c r="E308" s="4">
        <f>Invulblad!F310</f>
        <v>0</v>
      </c>
      <c r="F308" s="4">
        <f>Invulblad!G310</f>
        <v>0</v>
      </c>
      <c r="G308" s="4">
        <f>Invulblad!H310</f>
        <v>0</v>
      </c>
      <c r="H308" s="48">
        <f>Invulblad!I310</f>
        <v>0</v>
      </c>
      <c r="I308" s="109">
        <f>Invulblad!O310</f>
        <v>0</v>
      </c>
      <c r="J308" s="31">
        <f>Invulblad!J310</f>
        <v>0</v>
      </c>
      <c r="K308" s="32" t="b">
        <f>IF(J308=kengetallen!$V$13,"1",IF(J308=kengetallen!$V$14,"2",IF(J308=kengetallen!$V$15,"3")))</f>
        <v>0</v>
      </c>
      <c r="L308" s="32">
        <v>0.7</v>
      </c>
      <c r="M308" s="25">
        <f t="shared" si="12"/>
        <v>0</v>
      </c>
      <c r="N308" s="39">
        <f>Invulblad!K310</f>
        <v>0</v>
      </c>
      <c r="O308" s="29" t="b">
        <f>IF(N308=kengetallen!$V$19,"1",IF(N308=kengetallen!$V$20,"2",IF(N308=kengetallen!$V$21,"3")))</f>
        <v>0</v>
      </c>
      <c r="P308" s="32">
        <v>0.3</v>
      </c>
      <c r="Q308" s="4">
        <f t="shared" si="13"/>
        <v>0</v>
      </c>
      <c r="R308" s="31">
        <f t="shared" si="14"/>
        <v>0</v>
      </c>
      <c r="S308" s="118" t="b">
        <f>IF(R308=kengetallen!$W$53,"Optimaal / zeer goed",IF(R308=kengetallen!$W$54,"Optimaal / goed",IF(R308=kengetallen!$W$55,"Voldoende / goed",IF(R308=kengetallen!$W$56,"Voldoende / redelijk",IF(R308=kengetallen!$W$57,"Voldoende",IF(R308=kengetallen!$W$58,"Matig / voldoende",IF(R308=kengetallen!$W$59,"Matig",IF(R308=kengetallen!$W$60,"Onvoldoende",IF(R308=kengetallen!$W$61,"Onvoldoende / slecht")))))))))</f>
        <v>0</v>
      </c>
    </row>
    <row r="309" spans="1:19" x14ac:dyDescent="0.3">
      <c r="A309" s="34">
        <f>Invulblad!B311</f>
        <v>307</v>
      </c>
      <c r="B309" s="28">
        <f>Invulblad!C311</f>
        <v>0</v>
      </c>
      <c r="C309" s="4">
        <f>Invulblad!D311</f>
        <v>0</v>
      </c>
      <c r="D309" s="4">
        <f>Invulblad!E311</f>
        <v>0</v>
      </c>
      <c r="E309" s="4">
        <f>Invulblad!F311</f>
        <v>0</v>
      </c>
      <c r="F309" s="4">
        <f>Invulblad!G311</f>
        <v>0</v>
      </c>
      <c r="G309" s="4">
        <f>Invulblad!H311</f>
        <v>0</v>
      </c>
      <c r="H309" s="48">
        <f>Invulblad!I311</f>
        <v>0</v>
      </c>
      <c r="I309" s="109">
        <f>Invulblad!O311</f>
        <v>0</v>
      </c>
      <c r="J309" s="31">
        <f>Invulblad!J311</f>
        <v>0</v>
      </c>
      <c r="K309" s="32" t="b">
        <f>IF(J309=kengetallen!$V$13,"1",IF(J309=kengetallen!$V$14,"2",IF(J309=kengetallen!$V$15,"3")))</f>
        <v>0</v>
      </c>
      <c r="L309" s="32">
        <v>0.7</v>
      </c>
      <c r="M309" s="25">
        <f t="shared" si="12"/>
        <v>0</v>
      </c>
      <c r="N309" s="39">
        <f>Invulblad!K311</f>
        <v>0</v>
      </c>
      <c r="O309" s="29" t="b">
        <f>IF(N309=kengetallen!$V$19,"1",IF(N309=kengetallen!$V$20,"2",IF(N309=kengetallen!$V$21,"3")))</f>
        <v>0</v>
      </c>
      <c r="P309" s="32">
        <v>0.3</v>
      </c>
      <c r="Q309" s="4">
        <f t="shared" si="13"/>
        <v>0</v>
      </c>
      <c r="R309" s="31">
        <f t="shared" si="14"/>
        <v>0</v>
      </c>
      <c r="S309" s="118" t="b">
        <f>IF(R309=kengetallen!$W$53,"Optimaal / zeer goed",IF(R309=kengetallen!$W$54,"Optimaal / goed",IF(R309=kengetallen!$W$55,"Voldoende / goed",IF(R309=kengetallen!$W$56,"Voldoende / redelijk",IF(R309=kengetallen!$W$57,"Voldoende",IF(R309=kengetallen!$W$58,"Matig / voldoende",IF(R309=kengetallen!$W$59,"Matig",IF(R309=kengetallen!$W$60,"Onvoldoende",IF(R309=kengetallen!$W$61,"Onvoldoende / slecht")))))))))</f>
        <v>0</v>
      </c>
    </row>
    <row r="310" spans="1:19" x14ac:dyDescent="0.3">
      <c r="A310" s="34">
        <f>Invulblad!B312</f>
        <v>308</v>
      </c>
      <c r="B310" s="28">
        <f>Invulblad!C312</f>
        <v>0</v>
      </c>
      <c r="C310" s="4">
        <f>Invulblad!D312</f>
        <v>0</v>
      </c>
      <c r="D310" s="4">
        <f>Invulblad!E312</f>
        <v>0</v>
      </c>
      <c r="E310" s="4">
        <f>Invulblad!F312</f>
        <v>0</v>
      </c>
      <c r="F310" s="4">
        <f>Invulblad!G312</f>
        <v>0</v>
      </c>
      <c r="G310" s="4">
        <f>Invulblad!H312</f>
        <v>0</v>
      </c>
      <c r="H310" s="48">
        <f>Invulblad!I312</f>
        <v>0</v>
      </c>
      <c r="I310" s="109">
        <f>Invulblad!O312</f>
        <v>0</v>
      </c>
      <c r="J310" s="31">
        <f>Invulblad!J312</f>
        <v>0</v>
      </c>
      <c r="K310" s="32" t="b">
        <f>IF(J310=kengetallen!$V$13,"1",IF(J310=kengetallen!$V$14,"2",IF(J310=kengetallen!$V$15,"3")))</f>
        <v>0</v>
      </c>
      <c r="L310" s="32">
        <v>0.7</v>
      </c>
      <c r="M310" s="25">
        <f t="shared" si="12"/>
        <v>0</v>
      </c>
      <c r="N310" s="39">
        <f>Invulblad!K312</f>
        <v>0</v>
      </c>
      <c r="O310" s="29" t="b">
        <f>IF(N310=kengetallen!$V$19,"1",IF(N310=kengetallen!$V$20,"2",IF(N310=kengetallen!$V$21,"3")))</f>
        <v>0</v>
      </c>
      <c r="P310" s="32">
        <v>0.3</v>
      </c>
      <c r="Q310" s="4">
        <f t="shared" si="13"/>
        <v>0</v>
      </c>
      <c r="R310" s="31">
        <f t="shared" si="14"/>
        <v>0</v>
      </c>
      <c r="S310" s="118" t="b">
        <f>IF(R310=kengetallen!$W$53,"Optimaal / zeer goed",IF(R310=kengetallen!$W$54,"Optimaal / goed",IF(R310=kengetallen!$W$55,"Voldoende / goed",IF(R310=kengetallen!$W$56,"Voldoende / redelijk",IF(R310=kengetallen!$W$57,"Voldoende",IF(R310=kengetallen!$W$58,"Matig / voldoende",IF(R310=kengetallen!$W$59,"Matig",IF(R310=kengetallen!$W$60,"Onvoldoende",IF(R310=kengetallen!$W$61,"Onvoldoende / slecht")))))))))</f>
        <v>0</v>
      </c>
    </row>
    <row r="311" spans="1:19" x14ac:dyDescent="0.3">
      <c r="A311" s="34">
        <f>Invulblad!B313</f>
        <v>309</v>
      </c>
      <c r="B311" s="28">
        <f>Invulblad!C313</f>
        <v>0</v>
      </c>
      <c r="C311" s="4">
        <f>Invulblad!D313</f>
        <v>0</v>
      </c>
      <c r="D311" s="4">
        <f>Invulblad!E313</f>
        <v>0</v>
      </c>
      <c r="E311" s="4">
        <f>Invulblad!F313</f>
        <v>0</v>
      </c>
      <c r="F311" s="4">
        <f>Invulblad!G313</f>
        <v>0</v>
      </c>
      <c r="G311" s="4">
        <f>Invulblad!H313</f>
        <v>0</v>
      </c>
      <c r="H311" s="48">
        <f>Invulblad!I313</f>
        <v>0</v>
      </c>
      <c r="I311" s="109">
        <f>Invulblad!O313</f>
        <v>0</v>
      </c>
      <c r="J311" s="31">
        <f>Invulblad!J313</f>
        <v>0</v>
      </c>
      <c r="K311" s="32" t="b">
        <f>IF(J311=kengetallen!$V$13,"1",IF(J311=kengetallen!$V$14,"2",IF(J311=kengetallen!$V$15,"3")))</f>
        <v>0</v>
      </c>
      <c r="L311" s="32">
        <v>0.7</v>
      </c>
      <c r="M311" s="25">
        <f t="shared" si="12"/>
        <v>0</v>
      </c>
      <c r="N311" s="39">
        <f>Invulblad!K313</f>
        <v>0</v>
      </c>
      <c r="O311" s="29" t="b">
        <f>IF(N311=kengetallen!$V$19,"1",IF(N311=kengetallen!$V$20,"2",IF(N311=kengetallen!$V$21,"3")))</f>
        <v>0</v>
      </c>
      <c r="P311" s="32">
        <v>0.3</v>
      </c>
      <c r="Q311" s="4">
        <f t="shared" si="13"/>
        <v>0</v>
      </c>
      <c r="R311" s="31">
        <f t="shared" si="14"/>
        <v>0</v>
      </c>
      <c r="S311" s="118" t="b">
        <f>IF(R311=kengetallen!$W$53,"Optimaal / zeer goed",IF(R311=kengetallen!$W$54,"Optimaal / goed",IF(R311=kengetallen!$W$55,"Voldoende / goed",IF(R311=kengetallen!$W$56,"Voldoende / redelijk",IF(R311=kengetallen!$W$57,"Voldoende",IF(R311=kengetallen!$W$58,"Matig / voldoende",IF(R311=kengetallen!$W$59,"Matig",IF(R311=kengetallen!$W$60,"Onvoldoende",IF(R311=kengetallen!$W$61,"Onvoldoende / slecht")))))))))</f>
        <v>0</v>
      </c>
    </row>
    <row r="312" spans="1:19" x14ac:dyDescent="0.3">
      <c r="A312" s="34">
        <f>Invulblad!B314</f>
        <v>310</v>
      </c>
      <c r="B312" s="28">
        <f>Invulblad!C314</f>
        <v>0</v>
      </c>
      <c r="C312" s="4">
        <f>Invulblad!D314</f>
        <v>0</v>
      </c>
      <c r="D312" s="4">
        <f>Invulblad!E314</f>
        <v>0</v>
      </c>
      <c r="E312" s="4">
        <f>Invulblad!F314</f>
        <v>0</v>
      </c>
      <c r="F312" s="4">
        <f>Invulblad!G314</f>
        <v>0</v>
      </c>
      <c r="G312" s="4">
        <f>Invulblad!H314</f>
        <v>0</v>
      </c>
      <c r="H312" s="48">
        <f>Invulblad!I314</f>
        <v>0</v>
      </c>
      <c r="I312" s="109">
        <f>Invulblad!O314</f>
        <v>0</v>
      </c>
      <c r="J312" s="31">
        <f>Invulblad!J314</f>
        <v>0</v>
      </c>
      <c r="K312" s="32" t="b">
        <f>IF(J312=kengetallen!$V$13,"1",IF(J312=kengetallen!$V$14,"2",IF(J312=kengetallen!$V$15,"3")))</f>
        <v>0</v>
      </c>
      <c r="L312" s="32">
        <v>0.7</v>
      </c>
      <c r="M312" s="25">
        <f t="shared" si="12"/>
        <v>0</v>
      </c>
      <c r="N312" s="39">
        <f>Invulblad!K314</f>
        <v>0</v>
      </c>
      <c r="O312" s="29" t="b">
        <f>IF(N312=kengetallen!$V$19,"1",IF(N312=kengetallen!$V$20,"2",IF(N312=kengetallen!$V$21,"3")))</f>
        <v>0</v>
      </c>
      <c r="P312" s="32">
        <v>0.3</v>
      </c>
      <c r="Q312" s="4">
        <f t="shared" si="13"/>
        <v>0</v>
      </c>
      <c r="R312" s="31">
        <f t="shared" si="14"/>
        <v>0</v>
      </c>
      <c r="S312" s="118" t="b">
        <f>IF(R312=kengetallen!$W$53,"Optimaal / zeer goed",IF(R312=kengetallen!$W$54,"Optimaal / goed",IF(R312=kengetallen!$W$55,"Voldoende / goed",IF(R312=kengetallen!$W$56,"Voldoende / redelijk",IF(R312=kengetallen!$W$57,"Voldoende",IF(R312=kengetallen!$W$58,"Matig / voldoende",IF(R312=kengetallen!$W$59,"Matig",IF(R312=kengetallen!$W$60,"Onvoldoende",IF(R312=kengetallen!$W$61,"Onvoldoende / slecht")))))))))</f>
        <v>0</v>
      </c>
    </row>
    <row r="313" spans="1:19" x14ac:dyDescent="0.3">
      <c r="A313" s="34">
        <f>Invulblad!B315</f>
        <v>311</v>
      </c>
      <c r="B313" s="28">
        <f>Invulblad!C315</f>
        <v>0</v>
      </c>
      <c r="C313" s="4">
        <f>Invulblad!D315</f>
        <v>0</v>
      </c>
      <c r="D313" s="4">
        <f>Invulblad!E315</f>
        <v>0</v>
      </c>
      <c r="E313" s="4">
        <f>Invulblad!F315</f>
        <v>0</v>
      </c>
      <c r="F313" s="4">
        <f>Invulblad!G315</f>
        <v>0</v>
      </c>
      <c r="G313" s="4">
        <f>Invulblad!H315</f>
        <v>0</v>
      </c>
      <c r="H313" s="48">
        <f>Invulblad!I315</f>
        <v>0</v>
      </c>
      <c r="I313" s="109">
        <f>Invulblad!O315</f>
        <v>0</v>
      </c>
      <c r="J313" s="31">
        <f>Invulblad!J315</f>
        <v>0</v>
      </c>
      <c r="K313" s="32" t="b">
        <f>IF(J313=kengetallen!$V$13,"1",IF(J313=kengetallen!$V$14,"2",IF(J313=kengetallen!$V$15,"3")))</f>
        <v>0</v>
      </c>
      <c r="L313" s="32">
        <v>0.7</v>
      </c>
      <c r="M313" s="25">
        <f t="shared" si="12"/>
        <v>0</v>
      </c>
      <c r="N313" s="39">
        <f>Invulblad!K315</f>
        <v>0</v>
      </c>
      <c r="O313" s="29" t="b">
        <f>IF(N313=kengetallen!$V$19,"1",IF(N313=kengetallen!$V$20,"2",IF(N313=kengetallen!$V$21,"3")))</f>
        <v>0</v>
      </c>
      <c r="P313" s="32">
        <v>0.3</v>
      </c>
      <c r="Q313" s="4">
        <f t="shared" si="13"/>
        <v>0</v>
      </c>
      <c r="R313" s="31">
        <f t="shared" si="14"/>
        <v>0</v>
      </c>
      <c r="S313" s="118" t="b">
        <f>IF(R313=kengetallen!$W$53,"Optimaal / zeer goed",IF(R313=kengetallen!$W$54,"Optimaal / goed",IF(R313=kengetallen!$W$55,"Voldoende / goed",IF(R313=kengetallen!$W$56,"Voldoende / redelijk",IF(R313=kengetallen!$W$57,"Voldoende",IF(R313=kengetallen!$W$58,"Matig / voldoende",IF(R313=kengetallen!$W$59,"Matig",IF(R313=kengetallen!$W$60,"Onvoldoende",IF(R313=kengetallen!$W$61,"Onvoldoende / slecht")))))))))</f>
        <v>0</v>
      </c>
    </row>
    <row r="314" spans="1:19" x14ac:dyDescent="0.3">
      <c r="A314" s="34">
        <f>Invulblad!B316</f>
        <v>312</v>
      </c>
      <c r="B314" s="28">
        <f>Invulblad!C316</f>
        <v>0</v>
      </c>
      <c r="C314" s="4">
        <f>Invulblad!D316</f>
        <v>0</v>
      </c>
      <c r="D314" s="4">
        <f>Invulblad!E316</f>
        <v>0</v>
      </c>
      <c r="E314" s="4">
        <f>Invulblad!F316</f>
        <v>0</v>
      </c>
      <c r="F314" s="4">
        <f>Invulblad!G316</f>
        <v>0</v>
      </c>
      <c r="G314" s="4">
        <f>Invulblad!H316</f>
        <v>0</v>
      </c>
      <c r="H314" s="48">
        <f>Invulblad!I316</f>
        <v>0</v>
      </c>
      <c r="I314" s="109">
        <f>Invulblad!O316</f>
        <v>0</v>
      </c>
      <c r="J314" s="31">
        <f>Invulblad!J316</f>
        <v>0</v>
      </c>
      <c r="K314" s="32" t="b">
        <f>IF(J314=kengetallen!$V$13,"1",IF(J314=kengetallen!$V$14,"2",IF(J314=kengetallen!$V$15,"3")))</f>
        <v>0</v>
      </c>
      <c r="L314" s="32">
        <v>0.7</v>
      </c>
      <c r="M314" s="25">
        <f t="shared" si="12"/>
        <v>0</v>
      </c>
      <c r="N314" s="39">
        <f>Invulblad!K316</f>
        <v>0</v>
      </c>
      <c r="O314" s="29" t="b">
        <f>IF(N314=kengetallen!$V$19,"1",IF(N314=kengetallen!$V$20,"2",IF(N314=kengetallen!$V$21,"3")))</f>
        <v>0</v>
      </c>
      <c r="P314" s="32">
        <v>0.3</v>
      </c>
      <c r="Q314" s="4">
        <f t="shared" si="13"/>
        <v>0</v>
      </c>
      <c r="R314" s="31">
        <f t="shared" si="14"/>
        <v>0</v>
      </c>
      <c r="S314" s="118" t="b">
        <f>IF(R314=kengetallen!$W$53,"Optimaal / zeer goed",IF(R314=kengetallen!$W$54,"Optimaal / goed",IF(R314=kengetallen!$W$55,"Voldoende / goed",IF(R314=kengetallen!$W$56,"Voldoende / redelijk",IF(R314=kengetallen!$W$57,"Voldoende",IF(R314=kengetallen!$W$58,"Matig / voldoende",IF(R314=kengetallen!$W$59,"Matig",IF(R314=kengetallen!$W$60,"Onvoldoende",IF(R314=kengetallen!$W$61,"Onvoldoende / slecht")))))))))</f>
        <v>0</v>
      </c>
    </row>
    <row r="315" spans="1:19" x14ac:dyDescent="0.3">
      <c r="A315" s="34">
        <f>Invulblad!B317</f>
        <v>313</v>
      </c>
      <c r="B315" s="28">
        <f>Invulblad!C317</f>
        <v>0</v>
      </c>
      <c r="C315" s="4">
        <f>Invulblad!D317</f>
        <v>0</v>
      </c>
      <c r="D315" s="4">
        <f>Invulblad!E317</f>
        <v>0</v>
      </c>
      <c r="E315" s="4">
        <f>Invulblad!F317</f>
        <v>0</v>
      </c>
      <c r="F315" s="4">
        <f>Invulblad!G317</f>
        <v>0</v>
      </c>
      <c r="G315" s="4">
        <f>Invulblad!H317</f>
        <v>0</v>
      </c>
      <c r="H315" s="48">
        <f>Invulblad!I317</f>
        <v>0</v>
      </c>
      <c r="I315" s="109">
        <f>Invulblad!O317</f>
        <v>0</v>
      </c>
      <c r="J315" s="31">
        <f>Invulblad!J317</f>
        <v>0</v>
      </c>
      <c r="K315" s="32" t="b">
        <f>IF(J315=kengetallen!$V$13,"1",IF(J315=kengetallen!$V$14,"2",IF(J315=kengetallen!$V$15,"3")))</f>
        <v>0</v>
      </c>
      <c r="L315" s="32">
        <v>0.7</v>
      </c>
      <c r="M315" s="25">
        <f t="shared" si="12"/>
        <v>0</v>
      </c>
      <c r="N315" s="39">
        <f>Invulblad!K317</f>
        <v>0</v>
      </c>
      <c r="O315" s="29" t="b">
        <f>IF(N315=kengetallen!$V$19,"1",IF(N315=kengetallen!$V$20,"2",IF(N315=kengetallen!$V$21,"3")))</f>
        <v>0</v>
      </c>
      <c r="P315" s="32">
        <v>0.3</v>
      </c>
      <c r="Q315" s="4">
        <f t="shared" si="13"/>
        <v>0</v>
      </c>
      <c r="R315" s="31">
        <f t="shared" si="14"/>
        <v>0</v>
      </c>
      <c r="S315" s="118" t="b">
        <f>IF(R315=kengetallen!$W$53,"Optimaal / zeer goed",IF(R315=kengetallen!$W$54,"Optimaal / goed",IF(R315=kengetallen!$W$55,"Voldoende / goed",IF(R315=kengetallen!$W$56,"Voldoende / redelijk",IF(R315=kengetallen!$W$57,"Voldoende",IF(R315=kengetallen!$W$58,"Matig / voldoende",IF(R315=kengetallen!$W$59,"Matig",IF(R315=kengetallen!$W$60,"Onvoldoende",IF(R315=kengetallen!$W$61,"Onvoldoende / slecht")))))))))</f>
        <v>0</v>
      </c>
    </row>
    <row r="316" spans="1:19" x14ac:dyDescent="0.3">
      <c r="A316" s="34">
        <f>Invulblad!B318</f>
        <v>314</v>
      </c>
      <c r="B316" s="28">
        <f>Invulblad!C318</f>
        <v>0</v>
      </c>
      <c r="C316" s="4">
        <f>Invulblad!D318</f>
        <v>0</v>
      </c>
      <c r="D316" s="4">
        <f>Invulblad!E318</f>
        <v>0</v>
      </c>
      <c r="E316" s="4">
        <f>Invulblad!F318</f>
        <v>0</v>
      </c>
      <c r="F316" s="4">
        <f>Invulblad!G318</f>
        <v>0</v>
      </c>
      <c r="G316" s="4">
        <f>Invulblad!H318</f>
        <v>0</v>
      </c>
      <c r="H316" s="48">
        <f>Invulblad!I318</f>
        <v>0</v>
      </c>
      <c r="I316" s="109">
        <f>Invulblad!O318</f>
        <v>0</v>
      </c>
      <c r="J316" s="31">
        <f>Invulblad!J318</f>
        <v>0</v>
      </c>
      <c r="K316" s="32" t="b">
        <f>IF(J316=kengetallen!$V$13,"1",IF(J316=kengetallen!$V$14,"2",IF(J316=kengetallen!$V$15,"3")))</f>
        <v>0</v>
      </c>
      <c r="L316" s="32">
        <v>0.7</v>
      </c>
      <c r="M316" s="25">
        <f t="shared" si="12"/>
        <v>0</v>
      </c>
      <c r="N316" s="39">
        <f>Invulblad!K318</f>
        <v>0</v>
      </c>
      <c r="O316" s="29" t="b">
        <f>IF(N316=kengetallen!$V$19,"1",IF(N316=kengetallen!$V$20,"2",IF(N316=kengetallen!$V$21,"3")))</f>
        <v>0</v>
      </c>
      <c r="P316" s="32">
        <v>0.3</v>
      </c>
      <c r="Q316" s="4">
        <f t="shared" si="13"/>
        <v>0</v>
      </c>
      <c r="R316" s="31">
        <f t="shared" si="14"/>
        <v>0</v>
      </c>
      <c r="S316" s="118" t="b">
        <f>IF(R316=kengetallen!$W$53,"Optimaal / zeer goed",IF(R316=kengetallen!$W$54,"Optimaal / goed",IF(R316=kengetallen!$W$55,"Voldoende / goed",IF(R316=kengetallen!$W$56,"Voldoende / redelijk",IF(R316=kengetallen!$W$57,"Voldoende",IF(R316=kengetallen!$W$58,"Matig / voldoende",IF(R316=kengetallen!$W$59,"Matig",IF(R316=kengetallen!$W$60,"Onvoldoende",IF(R316=kengetallen!$W$61,"Onvoldoende / slecht")))))))))</f>
        <v>0</v>
      </c>
    </row>
    <row r="317" spans="1:19" x14ac:dyDescent="0.3">
      <c r="A317" s="34">
        <f>Invulblad!B319</f>
        <v>315</v>
      </c>
      <c r="B317" s="28">
        <f>Invulblad!C319</f>
        <v>0</v>
      </c>
      <c r="C317" s="4">
        <f>Invulblad!D319</f>
        <v>0</v>
      </c>
      <c r="D317" s="4">
        <f>Invulblad!E319</f>
        <v>0</v>
      </c>
      <c r="E317" s="4">
        <f>Invulblad!F319</f>
        <v>0</v>
      </c>
      <c r="F317" s="4">
        <f>Invulblad!G319</f>
        <v>0</v>
      </c>
      <c r="G317" s="4">
        <f>Invulblad!H319</f>
        <v>0</v>
      </c>
      <c r="H317" s="48">
        <f>Invulblad!I319</f>
        <v>0</v>
      </c>
      <c r="I317" s="109">
        <f>Invulblad!O319</f>
        <v>0</v>
      </c>
      <c r="J317" s="31">
        <f>Invulblad!J319</f>
        <v>0</v>
      </c>
      <c r="K317" s="32" t="b">
        <f>IF(J317=kengetallen!$V$13,"1",IF(J317=kengetallen!$V$14,"2",IF(J317=kengetallen!$V$15,"3")))</f>
        <v>0</v>
      </c>
      <c r="L317" s="32">
        <v>0.7</v>
      </c>
      <c r="M317" s="25">
        <f t="shared" si="12"/>
        <v>0</v>
      </c>
      <c r="N317" s="39">
        <f>Invulblad!K319</f>
        <v>0</v>
      </c>
      <c r="O317" s="29" t="b">
        <f>IF(N317=kengetallen!$V$19,"1",IF(N317=kengetallen!$V$20,"2",IF(N317=kengetallen!$V$21,"3")))</f>
        <v>0</v>
      </c>
      <c r="P317" s="32">
        <v>0.3</v>
      </c>
      <c r="Q317" s="4">
        <f t="shared" si="13"/>
        <v>0</v>
      </c>
      <c r="R317" s="31">
        <f t="shared" si="14"/>
        <v>0</v>
      </c>
      <c r="S317" s="118" t="b">
        <f>IF(R317=kengetallen!$W$53,"Optimaal / zeer goed",IF(R317=kengetallen!$W$54,"Optimaal / goed",IF(R317=kengetallen!$W$55,"Voldoende / goed",IF(R317=kengetallen!$W$56,"Voldoende / redelijk",IF(R317=kengetallen!$W$57,"Voldoende",IF(R317=kengetallen!$W$58,"Matig / voldoende",IF(R317=kengetallen!$W$59,"Matig",IF(R317=kengetallen!$W$60,"Onvoldoende",IF(R317=kengetallen!$W$61,"Onvoldoende / slecht")))))))))</f>
        <v>0</v>
      </c>
    </row>
    <row r="318" spans="1:19" x14ac:dyDescent="0.3">
      <c r="A318" s="34">
        <f>Invulblad!B320</f>
        <v>316</v>
      </c>
      <c r="B318" s="28">
        <f>Invulblad!C320</f>
        <v>0</v>
      </c>
      <c r="C318" s="4">
        <f>Invulblad!D320</f>
        <v>0</v>
      </c>
      <c r="D318" s="4">
        <f>Invulblad!E320</f>
        <v>0</v>
      </c>
      <c r="E318" s="4">
        <f>Invulblad!F320</f>
        <v>0</v>
      </c>
      <c r="F318" s="4">
        <f>Invulblad!G320</f>
        <v>0</v>
      </c>
      <c r="G318" s="4">
        <f>Invulblad!H320</f>
        <v>0</v>
      </c>
      <c r="H318" s="48">
        <f>Invulblad!I320</f>
        <v>0</v>
      </c>
      <c r="I318" s="109">
        <f>Invulblad!O320</f>
        <v>0</v>
      </c>
      <c r="J318" s="31">
        <f>Invulblad!J320</f>
        <v>0</v>
      </c>
      <c r="K318" s="32" t="b">
        <f>IF(J318=kengetallen!$V$13,"1",IF(J318=kengetallen!$V$14,"2",IF(J318=kengetallen!$V$15,"3")))</f>
        <v>0</v>
      </c>
      <c r="L318" s="32">
        <v>0.7</v>
      </c>
      <c r="M318" s="25">
        <f t="shared" si="12"/>
        <v>0</v>
      </c>
      <c r="N318" s="39">
        <f>Invulblad!K320</f>
        <v>0</v>
      </c>
      <c r="O318" s="29" t="b">
        <f>IF(N318=kengetallen!$V$19,"1",IF(N318=kengetallen!$V$20,"2",IF(N318=kengetallen!$V$21,"3")))</f>
        <v>0</v>
      </c>
      <c r="P318" s="32">
        <v>0.3</v>
      </c>
      <c r="Q318" s="4">
        <f t="shared" si="13"/>
        <v>0</v>
      </c>
      <c r="R318" s="31">
        <f t="shared" si="14"/>
        <v>0</v>
      </c>
      <c r="S318" s="118" t="b">
        <f>IF(R318=kengetallen!$W$53,"Optimaal / zeer goed",IF(R318=kengetallen!$W$54,"Optimaal / goed",IF(R318=kengetallen!$W$55,"Voldoende / goed",IF(R318=kengetallen!$W$56,"Voldoende / redelijk",IF(R318=kengetallen!$W$57,"Voldoende",IF(R318=kengetallen!$W$58,"Matig / voldoende",IF(R318=kengetallen!$W$59,"Matig",IF(R318=kengetallen!$W$60,"Onvoldoende",IF(R318=kengetallen!$W$61,"Onvoldoende / slecht")))))))))</f>
        <v>0</v>
      </c>
    </row>
    <row r="319" spans="1:19" x14ac:dyDescent="0.3">
      <c r="A319" s="34">
        <f>Invulblad!B321</f>
        <v>317</v>
      </c>
      <c r="B319" s="28">
        <f>Invulblad!C321</f>
        <v>0</v>
      </c>
      <c r="C319" s="4">
        <f>Invulblad!D321</f>
        <v>0</v>
      </c>
      <c r="D319" s="4">
        <f>Invulblad!E321</f>
        <v>0</v>
      </c>
      <c r="E319" s="4">
        <f>Invulblad!F321</f>
        <v>0</v>
      </c>
      <c r="F319" s="4">
        <f>Invulblad!G321</f>
        <v>0</v>
      </c>
      <c r="G319" s="4">
        <f>Invulblad!H321</f>
        <v>0</v>
      </c>
      <c r="H319" s="48">
        <f>Invulblad!I321</f>
        <v>0</v>
      </c>
      <c r="I319" s="109">
        <f>Invulblad!O321</f>
        <v>0</v>
      </c>
      <c r="J319" s="31">
        <f>Invulblad!J321</f>
        <v>0</v>
      </c>
      <c r="K319" s="32" t="b">
        <f>IF(J319=kengetallen!$V$13,"1",IF(J319=kengetallen!$V$14,"2",IF(J319=kengetallen!$V$15,"3")))</f>
        <v>0</v>
      </c>
      <c r="L319" s="32">
        <v>0.7</v>
      </c>
      <c r="M319" s="25">
        <f t="shared" si="12"/>
        <v>0</v>
      </c>
      <c r="N319" s="39">
        <f>Invulblad!K321</f>
        <v>0</v>
      </c>
      <c r="O319" s="29" t="b">
        <f>IF(N319=kengetallen!$V$19,"1",IF(N319=kengetallen!$V$20,"2",IF(N319=kengetallen!$V$21,"3")))</f>
        <v>0</v>
      </c>
      <c r="P319" s="32">
        <v>0.3</v>
      </c>
      <c r="Q319" s="4">
        <f t="shared" si="13"/>
        <v>0</v>
      </c>
      <c r="R319" s="31">
        <f t="shared" si="14"/>
        <v>0</v>
      </c>
      <c r="S319" s="118" t="b">
        <f>IF(R319=kengetallen!$W$53,"Optimaal / zeer goed",IF(R319=kengetallen!$W$54,"Optimaal / goed",IF(R319=kengetallen!$W$55,"Voldoende / goed",IF(R319=kengetallen!$W$56,"Voldoende / redelijk",IF(R319=kengetallen!$W$57,"Voldoende",IF(R319=kengetallen!$W$58,"Matig / voldoende",IF(R319=kengetallen!$W$59,"Matig",IF(R319=kengetallen!$W$60,"Onvoldoende",IF(R319=kengetallen!$W$61,"Onvoldoende / slecht")))))))))</f>
        <v>0</v>
      </c>
    </row>
    <row r="320" spans="1:19" x14ac:dyDescent="0.3">
      <c r="A320" s="34">
        <f>Invulblad!B322</f>
        <v>318</v>
      </c>
      <c r="B320" s="28">
        <f>Invulblad!C322</f>
        <v>0</v>
      </c>
      <c r="C320" s="4">
        <f>Invulblad!D322</f>
        <v>0</v>
      </c>
      <c r="D320" s="4">
        <f>Invulblad!E322</f>
        <v>0</v>
      </c>
      <c r="E320" s="4">
        <f>Invulblad!F322</f>
        <v>0</v>
      </c>
      <c r="F320" s="4">
        <f>Invulblad!G322</f>
        <v>0</v>
      </c>
      <c r="G320" s="4">
        <f>Invulblad!H322</f>
        <v>0</v>
      </c>
      <c r="H320" s="48">
        <f>Invulblad!I322</f>
        <v>0</v>
      </c>
      <c r="I320" s="109">
        <f>Invulblad!O322</f>
        <v>0</v>
      </c>
      <c r="J320" s="31">
        <f>Invulblad!J322</f>
        <v>0</v>
      </c>
      <c r="K320" s="32" t="b">
        <f>IF(J320=kengetallen!$V$13,"1",IF(J320=kengetallen!$V$14,"2",IF(J320=kengetallen!$V$15,"3")))</f>
        <v>0</v>
      </c>
      <c r="L320" s="32">
        <v>0.7</v>
      </c>
      <c r="M320" s="25">
        <f t="shared" si="12"/>
        <v>0</v>
      </c>
      <c r="N320" s="39">
        <f>Invulblad!K322</f>
        <v>0</v>
      </c>
      <c r="O320" s="29" t="b">
        <f>IF(N320=kengetallen!$V$19,"1",IF(N320=kengetallen!$V$20,"2",IF(N320=kengetallen!$V$21,"3")))</f>
        <v>0</v>
      </c>
      <c r="P320" s="32">
        <v>0.3</v>
      </c>
      <c r="Q320" s="4">
        <f t="shared" si="13"/>
        <v>0</v>
      </c>
      <c r="R320" s="31">
        <f t="shared" si="14"/>
        <v>0</v>
      </c>
      <c r="S320" s="118" t="b">
        <f>IF(R320=kengetallen!$W$53,"Optimaal / zeer goed",IF(R320=kengetallen!$W$54,"Optimaal / goed",IF(R320=kengetallen!$W$55,"Voldoende / goed",IF(R320=kengetallen!$W$56,"Voldoende / redelijk",IF(R320=kengetallen!$W$57,"Voldoende",IF(R320=kengetallen!$W$58,"Matig / voldoende",IF(R320=kengetallen!$W$59,"Matig",IF(R320=kengetallen!$W$60,"Onvoldoende",IF(R320=kengetallen!$W$61,"Onvoldoende / slecht")))))))))</f>
        <v>0</v>
      </c>
    </row>
    <row r="321" spans="1:19" x14ac:dyDescent="0.3">
      <c r="A321" s="34">
        <f>Invulblad!B323</f>
        <v>319</v>
      </c>
      <c r="B321" s="28">
        <f>Invulblad!C323</f>
        <v>0</v>
      </c>
      <c r="C321" s="4">
        <f>Invulblad!D323</f>
        <v>0</v>
      </c>
      <c r="D321" s="4">
        <f>Invulblad!E323</f>
        <v>0</v>
      </c>
      <c r="E321" s="4">
        <f>Invulblad!F323</f>
        <v>0</v>
      </c>
      <c r="F321" s="4">
        <f>Invulblad!G323</f>
        <v>0</v>
      </c>
      <c r="G321" s="4">
        <f>Invulblad!H323</f>
        <v>0</v>
      </c>
      <c r="H321" s="48">
        <f>Invulblad!I323</f>
        <v>0</v>
      </c>
      <c r="I321" s="109">
        <f>Invulblad!O323</f>
        <v>0</v>
      </c>
      <c r="J321" s="31">
        <f>Invulblad!J323</f>
        <v>0</v>
      </c>
      <c r="K321" s="32" t="b">
        <f>IF(J321=kengetallen!$V$13,"1",IF(J321=kengetallen!$V$14,"2",IF(J321=kengetallen!$V$15,"3")))</f>
        <v>0</v>
      </c>
      <c r="L321" s="32">
        <v>0.7</v>
      </c>
      <c r="M321" s="25">
        <f t="shared" si="12"/>
        <v>0</v>
      </c>
      <c r="N321" s="39">
        <f>Invulblad!K323</f>
        <v>0</v>
      </c>
      <c r="O321" s="29" t="b">
        <f>IF(N321=kengetallen!$V$19,"1",IF(N321=kengetallen!$V$20,"2",IF(N321=kengetallen!$V$21,"3")))</f>
        <v>0</v>
      </c>
      <c r="P321" s="32">
        <v>0.3</v>
      </c>
      <c r="Q321" s="4">
        <f t="shared" si="13"/>
        <v>0</v>
      </c>
      <c r="R321" s="31">
        <f t="shared" si="14"/>
        <v>0</v>
      </c>
      <c r="S321" s="118" t="b">
        <f>IF(R321=kengetallen!$W$53,"Optimaal / zeer goed",IF(R321=kengetallen!$W$54,"Optimaal / goed",IF(R321=kengetallen!$W$55,"Voldoende / goed",IF(R321=kengetallen!$W$56,"Voldoende / redelijk",IF(R321=kengetallen!$W$57,"Voldoende",IF(R321=kengetallen!$W$58,"Matig / voldoende",IF(R321=kengetallen!$W$59,"Matig",IF(R321=kengetallen!$W$60,"Onvoldoende",IF(R321=kengetallen!$W$61,"Onvoldoende / slecht")))))))))</f>
        <v>0</v>
      </c>
    </row>
    <row r="322" spans="1:19" x14ac:dyDescent="0.3">
      <c r="A322" s="34">
        <f>Invulblad!B324</f>
        <v>320</v>
      </c>
      <c r="B322" s="28">
        <f>Invulblad!C324</f>
        <v>0</v>
      </c>
      <c r="C322" s="4">
        <f>Invulblad!D324</f>
        <v>0</v>
      </c>
      <c r="D322" s="4">
        <f>Invulblad!E324</f>
        <v>0</v>
      </c>
      <c r="E322" s="4">
        <f>Invulblad!F324</f>
        <v>0</v>
      </c>
      <c r="F322" s="4">
        <f>Invulblad!G324</f>
        <v>0</v>
      </c>
      <c r="G322" s="4">
        <f>Invulblad!H324</f>
        <v>0</v>
      </c>
      <c r="H322" s="48">
        <f>Invulblad!I324</f>
        <v>0</v>
      </c>
      <c r="I322" s="109">
        <f>Invulblad!O324</f>
        <v>0</v>
      </c>
      <c r="J322" s="31">
        <f>Invulblad!J324</f>
        <v>0</v>
      </c>
      <c r="K322" s="32" t="b">
        <f>IF(J322=kengetallen!$V$13,"1",IF(J322=kengetallen!$V$14,"2",IF(J322=kengetallen!$V$15,"3")))</f>
        <v>0</v>
      </c>
      <c r="L322" s="32">
        <v>0.7</v>
      </c>
      <c r="M322" s="25">
        <f t="shared" si="12"/>
        <v>0</v>
      </c>
      <c r="N322" s="39">
        <f>Invulblad!K324</f>
        <v>0</v>
      </c>
      <c r="O322" s="29" t="b">
        <f>IF(N322=kengetallen!$V$19,"1",IF(N322=kengetallen!$V$20,"2",IF(N322=kengetallen!$V$21,"3")))</f>
        <v>0</v>
      </c>
      <c r="P322" s="32">
        <v>0.3</v>
      </c>
      <c r="Q322" s="4">
        <f t="shared" si="13"/>
        <v>0</v>
      </c>
      <c r="R322" s="31">
        <f t="shared" si="14"/>
        <v>0</v>
      </c>
      <c r="S322" s="118" t="b">
        <f>IF(R322=kengetallen!$W$53,"Optimaal / zeer goed",IF(R322=kengetallen!$W$54,"Optimaal / goed",IF(R322=kengetallen!$W$55,"Voldoende / goed",IF(R322=kengetallen!$W$56,"Voldoende / redelijk",IF(R322=kengetallen!$W$57,"Voldoende",IF(R322=kengetallen!$W$58,"Matig / voldoende",IF(R322=kengetallen!$W$59,"Matig",IF(R322=kengetallen!$W$60,"Onvoldoende",IF(R322=kengetallen!$W$61,"Onvoldoende / slecht")))))))))</f>
        <v>0</v>
      </c>
    </row>
    <row r="323" spans="1:19" x14ac:dyDescent="0.3">
      <c r="A323" s="34">
        <f>Invulblad!B325</f>
        <v>321</v>
      </c>
      <c r="B323" s="28">
        <f>Invulblad!C325</f>
        <v>0</v>
      </c>
      <c r="C323" s="4">
        <f>Invulblad!D325</f>
        <v>0</v>
      </c>
      <c r="D323" s="4">
        <f>Invulblad!E325</f>
        <v>0</v>
      </c>
      <c r="E323" s="4">
        <f>Invulblad!F325</f>
        <v>0</v>
      </c>
      <c r="F323" s="4">
        <f>Invulblad!G325</f>
        <v>0</v>
      </c>
      <c r="G323" s="4">
        <f>Invulblad!H325</f>
        <v>0</v>
      </c>
      <c r="H323" s="48">
        <f>Invulblad!I325</f>
        <v>0</v>
      </c>
      <c r="I323" s="109">
        <f>Invulblad!O325</f>
        <v>0</v>
      </c>
      <c r="J323" s="31">
        <f>Invulblad!J325</f>
        <v>0</v>
      </c>
      <c r="K323" s="32" t="b">
        <f>IF(J323=kengetallen!$V$13,"1",IF(J323=kengetallen!$V$14,"2",IF(J323=kengetallen!$V$15,"3")))</f>
        <v>0</v>
      </c>
      <c r="L323" s="32">
        <v>0.7</v>
      </c>
      <c r="M323" s="25">
        <f t="shared" si="12"/>
        <v>0</v>
      </c>
      <c r="N323" s="39">
        <f>Invulblad!K325</f>
        <v>0</v>
      </c>
      <c r="O323" s="29" t="b">
        <f>IF(N323=kengetallen!$V$19,"1",IF(N323=kengetallen!$V$20,"2",IF(N323=kengetallen!$V$21,"3")))</f>
        <v>0</v>
      </c>
      <c r="P323" s="32">
        <v>0.3</v>
      </c>
      <c r="Q323" s="4">
        <f t="shared" si="13"/>
        <v>0</v>
      </c>
      <c r="R323" s="31">
        <f t="shared" si="14"/>
        <v>0</v>
      </c>
      <c r="S323" s="118" t="b">
        <f>IF(R323=kengetallen!$W$53,"Optimaal / zeer goed",IF(R323=kengetallen!$W$54,"Optimaal / goed",IF(R323=kengetallen!$W$55,"Voldoende / goed",IF(R323=kengetallen!$W$56,"Voldoende / redelijk",IF(R323=kengetallen!$W$57,"Voldoende",IF(R323=kengetallen!$W$58,"Matig / voldoende",IF(R323=kengetallen!$W$59,"Matig",IF(R323=kengetallen!$W$60,"Onvoldoende",IF(R323=kengetallen!$W$61,"Onvoldoende / slecht")))))))))</f>
        <v>0</v>
      </c>
    </row>
    <row r="324" spans="1:19" x14ac:dyDescent="0.3">
      <c r="A324" s="34">
        <f>Invulblad!B326</f>
        <v>322</v>
      </c>
      <c r="B324" s="28">
        <f>Invulblad!C326</f>
        <v>0</v>
      </c>
      <c r="C324" s="4">
        <f>Invulblad!D326</f>
        <v>0</v>
      </c>
      <c r="D324" s="4">
        <f>Invulblad!E326</f>
        <v>0</v>
      </c>
      <c r="E324" s="4">
        <f>Invulblad!F326</f>
        <v>0</v>
      </c>
      <c r="F324" s="4">
        <f>Invulblad!G326</f>
        <v>0</v>
      </c>
      <c r="G324" s="4">
        <f>Invulblad!H326</f>
        <v>0</v>
      </c>
      <c r="H324" s="48">
        <f>Invulblad!I326</f>
        <v>0</v>
      </c>
      <c r="I324" s="109">
        <f>Invulblad!O326</f>
        <v>0</v>
      </c>
      <c r="J324" s="31">
        <f>Invulblad!J326</f>
        <v>0</v>
      </c>
      <c r="K324" s="32" t="b">
        <f>IF(J324=kengetallen!$V$13,"1",IF(J324=kengetallen!$V$14,"2",IF(J324=kengetallen!$V$15,"3")))</f>
        <v>0</v>
      </c>
      <c r="L324" s="32">
        <v>0.7</v>
      </c>
      <c r="M324" s="25">
        <f t="shared" ref="M324:M387" si="15">K324*L324</f>
        <v>0</v>
      </c>
      <c r="N324" s="39">
        <f>Invulblad!K326</f>
        <v>0</v>
      </c>
      <c r="O324" s="29" t="b">
        <f>IF(N324=kengetallen!$V$19,"1",IF(N324=kengetallen!$V$20,"2",IF(N324=kengetallen!$V$21,"3")))</f>
        <v>0</v>
      </c>
      <c r="P324" s="32">
        <v>0.3</v>
      </c>
      <c r="Q324" s="4">
        <f t="shared" ref="Q324:Q387" si="16">O324*P324</f>
        <v>0</v>
      </c>
      <c r="R324" s="31">
        <f t="shared" ref="R324:R387" si="17">M324+Q324</f>
        <v>0</v>
      </c>
      <c r="S324" s="118" t="b">
        <f>IF(R324=kengetallen!$W$53,"Optimaal / zeer goed",IF(R324=kengetallen!$W$54,"Optimaal / goed",IF(R324=kengetallen!$W$55,"Voldoende / goed",IF(R324=kengetallen!$W$56,"Voldoende / redelijk",IF(R324=kengetallen!$W$57,"Voldoende",IF(R324=kengetallen!$W$58,"Matig / voldoende",IF(R324=kengetallen!$W$59,"Matig",IF(R324=kengetallen!$W$60,"Onvoldoende",IF(R324=kengetallen!$W$61,"Onvoldoende / slecht")))))))))</f>
        <v>0</v>
      </c>
    </row>
    <row r="325" spans="1:19" x14ac:dyDescent="0.3">
      <c r="A325" s="34">
        <f>Invulblad!B327</f>
        <v>323</v>
      </c>
      <c r="B325" s="28">
        <f>Invulblad!C327</f>
        <v>0</v>
      </c>
      <c r="C325" s="4">
        <f>Invulblad!D327</f>
        <v>0</v>
      </c>
      <c r="D325" s="4">
        <f>Invulblad!E327</f>
        <v>0</v>
      </c>
      <c r="E325" s="4">
        <f>Invulblad!F327</f>
        <v>0</v>
      </c>
      <c r="F325" s="4">
        <f>Invulblad!G327</f>
        <v>0</v>
      </c>
      <c r="G325" s="4">
        <f>Invulblad!H327</f>
        <v>0</v>
      </c>
      <c r="H325" s="48">
        <f>Invulblad!I327</f>
        <v>0</v>
      </c>
      <c r="I325" s="109">
        <f>Invulblad!O327</f>
        <v>0</v>
      </c>
      <c r="J325" s="31">
        <f>Invulblad!J327</f>
        <v>0</v>
      </c>
      <c r="K325" s="32" t="b">
        <f>IF(J325=kengetallen!$V$13,"1",IF(J325=kengetallen!$V$14,"2",IF(J325=kengetallen!$V$15,"3")))</f>
        <v>0</v>
      </c>
      <c r="L325" s="32">
        <v>0.7</v>
      </c>
      <c r="M325" s="25">
        <f t="shared" si="15"/>
        <v>0</v>
      </c>
      <c r="N325" s="39">
        <f>Invulblad!K327</f>
        <v>0</v>
      </c>
      <c r="O325" s="29" t="b">
        <f>IF(N325=kengetallen!$V$19,"1",IF(N325=kengetallen!$V$20,"2",IF(N325=kengetallen!$V$21,"3")))</f>
        <v>0</v>
      </c>
      <c r="P325" s="32">
        <v>0.3</v>
      </c>
      <c r="Q325" s="4">
        <f t="shared" si="16"/>
        <v>0</v>
      </c>
      <c r="R325" s="31">
        <f t="shared" si="17"/>
        <v>0</v>
      </c>
      <c r="S325" s="118" t="b">
        <f>IF(R325=kengetallen!$W$53,"Optimaal / zeer goed",IF(R325=kengetallen!$W$54,"Optimaal / goed",IF(R325=kengetallen!$W$55,"Voldoende / goed",IF(R325=kengetallen!$W$56,"Voldoende / redelijk",IF(R325=kengetallen!$W$57,"Voldoende",IF(R325=kengetallen!$W$58,"Matig / voldoende",IF(R325=kengetallen!$W$59,"Matig",IF(R325=kengetallen!$W$60,"Onvoldoende",IF(R325=kengetallen!$W$61,"Onvoldoende / slecht")))))))))</f>
        <v>0</v>
      </c>
    </row>
    <row r="326" spans="1:19" x14ac:dyDescent="0.3">
      <c r="A326" s="34">
        <f>Invulblad!B328</f>
        <v>324</v>
      </c>
      <c r="B326" s="28">
        <f>Invulblad!C328</f>
        <v>0</v>
      </c>
      <c r="C326" s="4">
        <f>Invulblad!D328</f>
        <v>0</v>
      </c>
      <c r="D326" s="4">
        <f>Invulblad!E328</f>
        <v>0</v>
      </c>
      <c r="E326" s="4">
        <f>Invulblad!F328</f>
        <v>0</v>
      </c>
      <c r="F326" s="4">
        <f>Invulblad!G328</f>
        <v>0</v>
      </c>
      <c r="G326" s="4">
        <f>Invulblad!H328</f>
        <v>0</v>
      </c>
      <c r="H326" s="48">
        <f>Invulblad!I328</f>
        <v>0</v>
      </c>
      <c r="I326" s="109">
        <f>Invulblad!O328</f>
        <v>0</v>
      </c>
      <c r="J326" s="31">
        <f>Invulblad!J328</f>
        <v>0</v>
      </c>
      <c r="K326" s="32" t="b">
        <f>IF(J326=kengetallen!$V$13,"1",IF(J326=kengetallen!$V$14,"2",IF(J326=kengetallen!$V$15,"3")))</f>
        <v>0</v>
      </c>
      <c r="L326" s="32">
        <v>0.7</v>
      </c>
      <c r="M326" s="25">
        <f t="shared" si="15"/>
        <v>0</v>
      </c>
      <c r="N326" s="39">
        <f>Invulblad!K328</f>
        <v>0</v>
      </c>
      <c r="O326" s="29" t="b">
        <f>IF(N326=kengetallen!$V$19,"1",IF(N326=kengetallen!$V$20,"2",IF(N326=kengetallen!$V$21,"3")))</f>
        <v>0</v>
      </c>
      <c r="P326" s="32">
        <v>0.3</v>
      </c>
      <c r="Q326" s="4">
        <f t="shared" si="16"/>
        <v>0</v>
      </c>
      <c r="R326" s="31">
        <f t="shared" si="17"/>
        <v>0</v>
      </c>
      <c r="S326" s="118" t="b">
        <f>IF(R326=kengetallen!$W$53,"Optimaal / zeer goed",IF(R326=kengetallen!$W$54,"Optimaal / goed",IF(R326=kengetallen!$W$55,"Voldoende / goed",IF(R326=kengetallen!$W$56,"Voldoende / redelijk",IF(R326=kengetallen!$W$57,"Voldoende",IF(R326=kengetallen!$W$58,"Matig / voldoende",IF(R326=kengetallen!$W$59,"Matig",IF(R326=kengetallen!$W$60,"Onvoldoende",IF(R326=kengetallen!$W$61,"Onvoldoende / slecht")))))))))</f>
        <v>0</v>
      </c>
    </row>
    <row r="327" spans="1:19" x14ac:dyDescent="0.3">
      <c r="A327" s="34">
        <f>Invulblad!B329</f>
        <v>325</v>
      </c>
      <c r="B327" s="28">
        <f>Invulblad!C329</f>
        <v>0</v>
      </c>
      <c r="C327" s="4">
        <f>Invulblad!D329</f>
        <v>0</v>
      </c>
      <c r="D327" s="4">
        <f>Invulblad!E329</f>
        <v>0</v>
      </c>
      <c r="E327" s="4">
        <f>Invulblad!F329</f>
        <v>0</v>
      </c>
      <c r="F327" s="4">
        <f>Invulblad!G329</f>
        <v>0</v>
      </c>
      <c r="G327" s="4">
        <f>Invulblad!H329</f>
        <v>0</v>
      </c>
      <c r="H327" s="48">
        <f>Invulblad!I329</f>
        <v>0</v>
      </c>
      <c r="I327" s="109">
        <f>Invulblad!O329</f>
        <v>0</v>
      </c>
      <c r="J327" s="31">
        <f>Invulblad!J329</f>
        <v>0</v>
      </c>
      <c r="K327" s="32" t="b">
        <f>IF(J327=kengetallen!$V$13,"1",IF(J327=kengetallen!$V$14,"2",IF(J327=kengetallen!$V$15,"3")))</f>
        <v>0</v>
      </c>
      <c r="L327" s="32">
        <v>0.7</v>
      </c>
      <c r="M327" s="25">
        <f t="shared" si="15"/>
        <v>0</v>
      </c>
      <c r="N327" s="39">
        <f>Invulblad!K329</f>
        <v>0</v>
      </c>
      <c r="O327" s="29" t="b">
        <f>IF(N327=kengetallen!$V$19,"1",IF(N327=kengetallen!$V$20,"2",IF(N327=kengetallen!$V$21,"3")))</f>
        <v>0</v>
      </c>
      <c r="P327" s="32">
        <v>0.3</v>
      </c>
      <c r="Q327" s="4">
        <f t="shared" si="16"/>
        <v>0</v>
      </c>
      <c r="R327" s="31">
        <f t="shared" si="17"/>
        <v>0</v>
      </c>
      <c r="S327" s="118" t="b">
        <f>IF(R327=kengetallen!$W$53,"Optimaal / zeer goed",IF(R327=kengetallen!$W$54,"Optimaal / goed",IF(R327=kengetallen!$W$55,"Voldoende / goed",IF(R327=kengetallen!$W$56,"Voldoende / redelijk",IF(R327=kengetallen!$W$57,"Voldoende",IF(R327=kengetallen!$W$58,"Matig / voldoende",IF(R327=kengetallen!$W$59,"Matig",IF(R327=kengetallen!$W$60,"Onvoldoende",IF(R327=kengetallen!$W$61,"Onvoldoende / slecht")))))))))</f>
        <v>0</v>
      </c>
    </row>
    <row r="328" spans="1:19" x14ac:dyDescent="0.3">
      <c r="A328" s="34">
        <f>Invulblad!B330</f>
        <v>326</v>
      </c>
      <c r="B328" s="28">
        <f>Invulblad!C330</f>
        <v>0</v>
      </c>
      <c r="C328" s="4">
        <f>Invulblad!D330</f>
        <v>0</v>
      </c>
      <c r="D328" s="4">
        <f>Invulblad!E330</f>
        <v>0</v>
      </c>
      <c r="E328" s="4">
        <f>Invulblad!F330</f>
        <v>0</v>
      </c>
      <c r="F328" s="4">
        <f>Invulblad!G330</f>
        <v>0</v>
      </c>
      <c r="G328" s="4">
        <f>Invulblad!H330</f>
        <v>0</v>
      </c>
      <c r="H328" s="48">
        <f>Invulblad!I330</f>
        <v>0</v>
      </c>
      <c r="I328" s="109">
        <f>Invulblad!O330</f>
        <v>0</v>
      </c>
      <c r="J328" s="31">
        <f>Invulblad!J330</f>
        <v>0</v>
      </c>
      <c r="K328" s="32" t="b">
        <f>IF(J328=kengetallen!$V$13,"1",IF(J328=kengetallen!$V$14,"2",IF(J328=kengetallen!$V$15,"3")))</f>
        <v>0</v>
      </c>
      <c r="L328" s="32">
        <v>0.7</v>
      </c>
      <c r="M328" s="25">
        <f t="shared" si="15"/>
        <v>0</v>
      </c>
      <c r="N328" s="39">
        <f>Invulblad!K330</f>
        <v>0</v>
      </c>
      <c r="O328" s="29" t="b">
        <f>IF(N328=kengetallen!$V$19,"1",IF(N328=kengetallen!$V$20,"2",IF(N328=kengetallen!$V$21,"3")))</f>
        <v>0</v>
      </c>
      <c r="P328" s="32">
        <v>0.3</v>
      </c>
      <c r="Q328" s="4">
        <f t="shared" si="16"/>
        <v>0</v>
      </c>
      <c r="R328" s="31">
        <f t="shared" si="17"/>
        <v>0</v>
      </c>
      <c r="S328" s="118" t="b">
        <f>IF(R328=kengetallen!$W$53,"Optimaal / zeer goed",IF(R328=kengetallen!$W$54,"Optimaal / goed",IF(R328=kengetallen!$W$55,"Voldoende / goed",IF(R328=kengetallen!$W$56,"Voldoende / redelijk",IF(R328=kengetallen!$W$57,"Voldoende",IF(R328=kengetallen!$W$58,"Matig / voldoende",IF(R328=kengetallen!$W$59,"Matig",IF(R328=kengetallen!$W$60,"Onvoldoende",IF(R328=kengetallen!$W$61,"Onvoldoende / slecht")))))))))</f>
        <v>0</v>
      </c>
    </row>
    <row r="329" spans="1:19" x14ac:dyDescent="0.3">
      <c r="A329" s="34">
        <f>Invulblad!B331</f>
        <v>327</v>
      </c>
      <c r="B329" s="28">
        <f>Invulblad!C331</f>
        <v>0</v>
      </c>
      <c r="C329" s="4">
        <f>Invulblad!D331</f>
        <v>0</v>
      </c>
      <c r="D329" s="4">
        <f>Invulblad!E331</f>
        <v>0</v>
      </c>
      <c r="E329" s="4">
        <f>Invulblad!F331</f>
        <v>0</v>
      </c>
      <c r="F329" s="4">
        <f>Invulblad!G331</f>
        <v>0</v>
      </c>
      <c r="G329" s="4">
        <f>Invulblad!H331</f>
        <v>0</v>
      </c>
      <c r="H329" s="48">
        <f>Invulblad!I331</f>
        <v>0</v>
      </c>
      <c r="I329" s="109">
        <f>Invulblad!O331</f>
        <v>0</v>
      </c>
      <c r="J329" s="31">
        <f>Invulblad!J331</f>
        <v>0</v>
      </c>
      <c r="K329" s="32" t="b">
        <f>IF(J329=kengetallen!$V$13,"1",IF(J329=kengetallen!$V$14,"2",IF(J329=kengetallen!$V$15,"3")))</f>
        <v>0</v>
      </c>
      <c r="L329" s="32">
        <v>0.7</v>
      </c>
      <c r="M329" s="25">
        <f t="shared" si="15"/>
        <v>0</v>
      </c>
      <c r="N329" s="39">
        <f>Invulblad!K331</f>
        <v>0</v>
      </c>
      <c r="O329" s="29" t="b">
        <f>IF(N329=kengetallen!$V$19,"1",IF(N329=kengetallen!$V$20,"2",IF(N329=kengetallen!$V$21,"3")))</f>
        <v>0</v>
      </c>
      <c r="P329" s="32">
        <v>0.3</v>
      </c>
      <c r="Q329" s="4">
        <f t="shared" si="16"/>
        <v>0</v>
      </c>
      <c r="R329" s="31">
        <f t="shared" si="17"/>
        <v>0</v>
      </c>
      <c r="S329" s="118" t="b">
        <f>IF(R329=kengetallen!$W$53,"Optimaal / zeer goed",IF(R329=kengetallen!$W$54,"Optimaal / goed",IF(R329=kengetallen!$W$55,"Voldoende / goed",IF(R329=kengetallen!$W$56,"Voldoende / redelijk",IF(R329=kengetallen!$W$57,"Voldoende",IF(R329=kengetallen!$W$58,"Matig / voldoende",IF(R329=kengetallen!$W$59,"Matig",IF(R329=kengetallen!$W$60,"Onvoldoende",IF(R329=kengetallen!$W$61,"Onvoldoende / slecht")))))))))</f>
        <v>0</v>
      </c>
    </row>
    <row r="330" spans="1:19" x14ac:dyDescent="0.3">
      <c r="A330" s="34">
        <f>Invulblad!B332</f>
        <v>328</v>
      </c>
      <c r="B330" s="28">
        <f>Invulblad!C332</f>
        <v>0</v>
      </c>
      <c r="C330" s="4">
        <f>Invulblad!D332</f>
        <v>0</v>
      </c>
      <c r="D330" s="4">
        <f>Invulblad!E332</f>
        <v>0</v>
      </c>
      <c r="E330" s="4">
        <f>Invulblad!F332</f>
        <v>0</v>
      </c>
      <c r="F330" s="4">
        <f>Invulblad!G332</f>
        <v>0</v>
      </c>
      <c r="G330" s="4">
        <f>Invulblad!H332</f>
        <v>0</v>
      </c>
      <c r="H330" s="48">
        <f>Invulblad!I332</f>
        <v>0</v>
      </c>
      <c r="I330" s="109">
        <f>Invulblad!O332</f>
        <v>0</v>
      </c>
      <c r="J330" s="31">
        <f>Invulblad!J332</f>
        <v>0</v>
      </c>
      <c r="K330" s="32" t="b">
        <f>IF(J330=kengetallen!$V$13,"1",IF(J330=kengetallen!$V$14,"2",IF(J330=kengetallen!$V$15,"3")))</f>
        <v>0</v>
      </c>
      <c r="L330" s="32">
        <v>0.7</v>
      </c>
      <c r="M330" s="25">
        <f t="shared" si="15"/>
        <v>0</v>
      </c>
      <c r="N330" s="39">
        <f>Invulblad!K332</f>
        <v>0</v>
      </c>
      <c r="O330" s="29" t="b">
        <f>IF(N330=kengetallen!$V$19,"1",IF(N330=kengetallen!$V$20,"2",IF(N330=kengetallen!$V$21,"3")))</f>
        <v>0</v>
      </c>
      <c r="P330" s="32">
        <v>0.3</v>
      </c>
      <c r="Q330" s="4">
        <f t="shared" si="16"/>
        <v>0</v>
      </c>
      <c r="R330" s="31">
        <f t="shared" si="17"/>
        <v>0</v>
      </c>
      <c r="S330" s="118" t="b">
        <f>IF(R330=kengetallen!$W$53,"Optimaal / zeer goed",IF(R330=kengetallen!$W$54,"Optimaal / goed",IF(R330=kengetallen!$W$55,"Voldoende / goed",IF(R330=kengetallen!$W$56,"Voldoende / redelijk",IF(R330=kengetallen!$W$57,"Voldoende",IF(R330=kengetallen!$W$58,"Matig / voldoende",IF(R330=kengetallen!$W$59,"Matig",IF(R330=kengetallen!$W$60,"Onvoldoende",IF(R330=kengetallen!$W$61,"Onvoldoende / slecht")))))))))</f>
        <v>0</v>
      </c>
    </row>
    <row r="331" spans="1:19" x14ac:dyDescent="0.3">
      <c r="A331" s="34">
        <f>Invulblad!B333</f>
        <v>329</v>
      </c>
      <c r="B331" s="28">
        <f>Invulblad!C333</f>
        <v>0</v>
      </c>
      <c r="C331" s="4">
        <f>Invulblad!D333</f>
        <v>0</v>
      </c>
      <c r="D331" s="4">
        <f>Invulblad!E333</f>
        <v>0</v>
      </c>
      <c r="E331" s="4">
        <f>Invulblad!F333</f>
        <v>0</v>
      </c>
      <c r="F331" s="4">
        <f>Invulblad!G333</f>
        <v>0</v>
      </c>
      <c r="G331" s="4">
        <f>Invulblad!H333</f>
        <v>0</v>
      </c>
      <c r="H331" s="48">
        <f>Invulblad!I333</f>
        <v>0</v>
      </c>
      <c r="I331" s="109">
        <f>Invulblad!O333</f>
        <v>0</v>
      </c>
      <c r="J331" s="31">
        <f>Invulblad!J333</f>
        <v>0</v>
      </c>
      <c r="K331" s="32" t="b">
        <f>IF(J331=kengetallen!$V$13,"1",IF(J331=kengetallen!$V$14,"2",IF(J331=kengetallen!$V$15,"3")))</f>
        <v>0</v>
      </c>
      <c r="L331" s="32">
        <v>0.7</v>
      </c>
      <c r="M331" s="25">
        <f t="shared" si="15"/>
        <v>0</v>
      </c>
      <c r="N331" s="39">
        <f>Invulblad!K333</f>
        <v>0</v>
      </c>
      <c r="O331" s="29" t="b">
        <f>IF(N331=kengetallen!$V$19,"1",IF(N331=kengetallen!$V$20,"2",IF(N331=kengetallen!$V$21,"3")))</f>
        <v>0</v>
      </c>
      <c r="P331" s="32">
        <v>0.3</v>
      </c>
      <c r="Q331" s="4">
        <f t="shared" si="16"/>
        <v>0</v>
      </c>
      <c r="R331" s="31">
        <f t="shared" si="17"/>
        <v>0</v>
      </c>
      <c r="S331" s="118" t="b">
        <f>IF(R331=kengetallen!$W$53,"Optimaal / zeer goed",IF(R331=kengetallen!$W$54,"Optimaal / goed",IF(R331=kengetallen!$W$55,"Voldoende / goed",IF(R331=kengetallen!$W$56,"Voldoende / redelijk",IF(R331=kengetallen!$W$57,"Voldoende",IF(R331=kengetallen!$W$58,"Matig / voldoende",IF(R331=kengetallen!$W$59,"Matig",IF(R331=kengetallen!$W$60,"Onvoldoende",IF(R331=kengetallen!$W$61,"Onvoldoende / slecht")))))))))</f>
        <v>0</v>
      </c>
    </row>
    <row r="332" spans="1:19" x14ac:dyDescent="0.3">
      <c r="A332" s="34">
        <f>Invulblad!B334</f>
        <v>330</v>
      </c>
      <c r="B332" s="28">
        <f>Invulblad!C334</f>
        <v>0</v>
      </c>
      <c r="C332" s="4">
        <f>Invulblad!D334</f>
        <v>0</v>
      </c>
      <c r="D332" s="4">
        <f>Invulblad!E334</f>
        <v>0</v>
      </c>
      <c r="E332" s="4">
        <f>Invulblad!F334</f>
        <v>0</v>
      </c>
      <c r="F332" s="4">
        <f>Invulblad!G334</f>
        <v>0</v>
      </c>
      <c r="G332" s="4">
        <f>Invulblad!H334</f>
        <v>0</v>
      </c>
      <c r="H332" s="48">
        <f>Invulblad!I334</f>
        <v>0</v>
      </c>
      <c r="I332" s="109">
        <f>Invulblad!O334</f>
        <v>0</v>
      </c>
      <c r="J332" s="31">
        <f>Invulblad!J334</f>
        <v>0</v>
      </c>
      <c r="K332" s="32" t="b">
        <f>IF(J332=kengetallen!$V$13,"1",IF(J332=kengetallen!$V$14,"2",IF(J332=kengetallen!$V$15,"3")))</f>
        <v>0</v>
      </c>
      <c r="L332" s="32">
        <v>0.7</v>
      </c>
      <c r="M332" s="25">
        <f t="shared" si="15"/>
        <v>0</v>
      </c>
      <c r="N332" s="39">
        <f>Invulblad!K334</f>
        <v>0</v>
      </c>
      <c r="O332" s="29" t="b">
        <f>IF(N332=kengetallen!$V$19,"1",IF(N332=kengetallen!$V$20,"2",IF(N332=kengetallen!$V$21,"3")))</f>
        <v>0</v>
      </c>
      <c r="P332" s="32">
        <v>0.3</v>
      </c>
      <c r="Q332" s="4">
        <f t="shared" si="16"/>
        <v>0</v>
      </c>
      <c r="R332" s="31">
        <f t="shared" si="17"/>
        <v>0</v>
      </c>
      <c r="S332" s="118" t="b">
        <f>IF(R332=kengetallen!$W$53,"Optimaal / zeer goed",IF(R332=kengetallen!$W$54,"Optimaal / goed",IF(R332=kengetallen!$W$55,"Voldoende / goed",IF(R332=kengetallen!$W$56,"Voldoende / redelijk",IF(R332=kengetallen!$W$57,"Voldoende",IF(R332=kengetallen!$W$58,"Matig / voldoende",IF(R332=kengetallen!$W$59,"Matig",IF(R332=kengetallen!$W$60,"Onvoldoende",IF(R332=kengetallen!$W$61,"Onvoldoende / slecht")))))))))</f>
        <v>0</v>
      </c>
    </row>
    <row r="333" spans="1:19" x14ac:dyDescent="0.3">
      <c r="A333" s="34">
        <f>Invulblad!B335</f>
        <v>331</v>
      </c>
      <c r="B333" s="28">
        <f>Invulblad!C335</f>
        <v>0</v>
      </c>
      <c r="C333" s="4">
        <f>Invulblad!D335</f>
        <v>0</v>
      </c>
      <c r="D333" s="4">
        <f>Invulblad!E335</f>
        <v>0</v>
      </c>
      <c r="E333" s="4">
        <f>Invulblad!F335</f>
        <v>0</v>
      </c>
      <c r="F333" s="4">
        <f>Invulblad!G335</f>
        <v>0</v>
      </c>
      <c r="G333" s="4">
        <f>Invulblad!H335</f>
        <v>0</v>
      </c>
      <c r="H333" s="48">
        <f>Invulblad!I335</f>
        <v>0</v>
      </c>
      <c r="I333" s="109">
        <f>Invulblad!O335</f>
        <v>0</v>
      </c>
      <c r="J333" s="31">
        <f>Invulblad!J335</f>
        <v>0</v>
      </c>
      <c r="K333" s="32" t="b">
        <f>IF(J333=kengetallen!$V$13,"1",IF(J333=kengetallen!$V$14,"2",IF(J333=kengetallen!$V$15,"3")))</f>
        <v>0</v>
      </c>
      <c r="L333" s="32">
        <v>0.7</v>
      </c>
      <c r="M333" s="25">
        <f t="shared" si="15"/>
        <v>0</v>
      </c>
      <c r="N333" s="39">
        <f>Invulblad!K335</f>
        <v>0</v>
      </c>
      <c r="O333" s="29" t="b">
        <f>IF(N333=kengetallen!$V$19,"1",IF(N333=kengetallen!$V$20,"2",IF(N333=kengetallen!$V$21,"3")))</f>
        <v>0</v>
      </c>
      <c r="P333" s="32">
        <v>0.3</v>
      </c>
      <c r="Q333" s="4">
        <f t="shared" si="16"/>
        <v>0</v>
      </c>
      <c r="R333" s="31">
        <f t="shared" si="17"/>
        <v>0</v>
      </c>
      <c r="S333" s="118" t="b">
        <f>IF(R333=kengetallen!$W$53,"Optimaal / zeer goed",IF(R333=kengetallen!$W$54,"Optimaal / goed",IF(R333=kengetallen!$W$55,"Voldoende / goed",IF(R333=kengetallen!$W$56,"Voldoende / redelijk",IF(R333=kengetallen!$W$57,"Voldoende",IF(R333=kengetallen!$W$58,"Matig / voldoende",IF(R333=kengetallen!$W$59,"Matig",IF(R333=kengetallen!$W$60,"Onvoldoende",IF(R333=kengetallen!$W$61,"Onvoldoende / slecht")))))))))</f>
        <v>0</v>
      </c>
    </row>
    <row r="334" spans="1:19" x14ac:dyDescent="0.3">
      <c r="A334" s="34">
        <f>Invulblad!B336</f>
        <v>332</v>
      </c>
      <c r="B334" s="28">
        <f>Invulblad!C336</f>
        <v>0</v>
      </c>
      <c r="C334" s="4">
        <f>Invulblad!D336</f>
        <v>0</v>
      </c>
      <c r="D334" s="4">
        <f>Invulblad!E336</f>
        <v>0</v>
      </c>
      <c r="E334" s="4">
        <f>Invulblad!F336</f>
        <v>0</v>
      </c>
      <c r="F334" s="4">
        <f>Invulblad!G336</f>
        <v>0</v>
      </c>
      <c r="G334" s="4">
        <f>Invulblad!H336</f>
        <v>0</v>
      </c>
      <c r="H334" s="48">
        <f>Invulblad!I336</f>
        <v>0</v>
      </c>
      <c r="I334" s="109">
        <f>Invulblad!O336</f>
        <v>0</v>
      </c>
      <c r="J334" s="31">
        <f>Invulblad!J336</f>
        <v>0</v>
      </c>
      <c r="K334" s="32" t="b">
        <f>IF(J334=kengetallen!$V$13,"1",IF(J334=kengetallen!$V$14,"2",IF(J334=kengetallen!$V$15,"3")))</f>
        <v>0</v>
      </c>
      <c r="L334" s="32">
        <v>0.7</v>
      </c>
      <c r="M334" s="25">
        <f t="shared" si="15"/>
        <v>0</v>
      </c>
      <c r="N334" s="39">
        <f>Invulblad!K336</f>
        <v>0</v>
      </c>
      <c r="O334" s="29" t="b">
        <f>IF(N334=kengetallen!$V$19,"1",IF(N334=kengetallen!$V$20,"2",IF(N334=kengetallen!$V$21,"3")))</f>
        <v>0</v>
      </c>
      <c r="P334" s="32">
        <v>0.3</v>
      </c>
      <c r="Q334" s="4">
        <f t="shared" si="16"/>
        <v>0</v>
      </c>
      <c r="R334" s="31">
        <f t="shared" si="17"/>
        <v>0</v>
      </c>
      <c r="S334" s="118" t="b">
        <f>IF(R334=kengetallen!$W$53,"Optimaal / zeer goed",IF(R334=kengetallen!$W$54,"Optimaal / goed",IF(R334=kengetallen!$W$55,"Voldoende / goed",IF(R334=kengetallen!$W$56,"Voldoende / redelijk",IF(R334=kengetallen!$W$57,"Voldoende",IF(R334=kengetallen!$W$58,"Matig / voldoende",IF(R334=kengetallen!$W$59,"Matig",IF(R334=kengetallen!$W$60,"Onvoldoende",IF(R334=kengetallen!$W$61,"Onvoldoende / slecht")))))))))</f>
        <v>0</v>
      </c>
    </row>
    <row r="335" spans="1:19" x14ac:dyDescent="0.3">
      <c r="A335" s="34">
        <f>Invulblad!B337</f>
        <v>333</v>
      </c>
      <c r="B335" s="28">
        <f>Invulblad!C337</f>
        <v>0</v>
      </c>
      <c r="C335" s="4">
        <f>Invulblad!D337</f>
        <v>0</v>
      </c>
      <c r="D335" s="4">
        <f>Invulblad!E337</f>
        <v>0</v>
      </c>
      <c r="E335" s="4">
        <f>Invulblad!F337</f>
        <v>0</v>
      </c>
      <c r="F335" s="4">
        <f>Invulblad!G337</f>
        <v>0</v>
      </c>
      <c r="G335" s="4">
        <f>Invulblad!H337</f>
        <v>0</v>
      </c>
      <c r="H335" s="48">
        <f>Invulblad!I337</f>
        <v>0</v>
      </c>
      <c r="I335" s="109">
        <f>Invulblad!O337</f>
        <v>0</v>
      </c>
      <c r="J335" s="31">
        <f>Invulblad!J337</f>
        <v>0</v>
      </c>
      <c r="K335" s="32" t="b">
        <f>IF(J335=kengetallen!$V$13,"1",IF(J335=kengetallen!$V$14,"2",IF(J335=kengetallen!$V$15,"3")))</f>
        <v>0</v>
      </c>
      <c r="L335" s="32">
        <v>0.7</v>
      </c>
      <c r="M335" s="25">
        <f t="shared" si="15"/>
        <v>0</v>
      </c>
      <c r="N335" s="39">
        <f>Invulblad!K337</f>
        <v>0</v>
      </c>
      <c r="O335" s="29" t="b">
        <f>IF(N335=kengetallen!$V$19,"1",IF(N335=kengetallen!$V$20,"2",IF(N335=kengetallen!$V$21,"3")))</f>
        <v>0</v>
      </c>
      <c r="P335" s="32">
        <v>0.3</v>
      </c>
      <c r="Q335" s="4">
        <f t="shared" si="16"/>
        <v>0</v>
      </c>
      <c r="R335" s="31">
        <f t="shared" si="17"/>
        <v>0</v>
      </c>
      <c r="S335" s="118" t="b">
        <f>IF(R335=kengetallen!$W$53,"Optimaal / zeer goed",IF(R335=kengetallen!$W$54,"Optimaal / goed",IF(R335=kengetallen!$W$55,"Voldoende / goed",IF(R335=kengetallen!$W$56,"Voldoende / redelijk",IF(R335=kengetallen!$W$57,"Voldoende",IF(R335=kengetallen!$W$58,"Matig / voldoende",IF(R335=kengetallen!$W$59,"Matig",IF(R335=kengetallen!$W$60,"Onvoldoende",IF(R335=kengetallen!$W$61,"Onvoldoende / slecht")))))))))</f>
        <v>0</v>
      </c>
    </row>
    <row r="336" spans="1:19" x14ac:dyDescent="0.3">
      <c r="A336" s="34">
        <f>Invulblad!B338</f>
        <v>334</v>
      </c>
      <c r="B336" s="28">
        <f>Invulblad!C338</f>
        <v>0</v>
      </c>
      <c r="C336" s="4">
        <f>Invulblad!D338</f>
        <v>0</v>
      </c>
      <c r="D336" s="4">
        <f>Invulblad!E338</f>
        <v>0</v>
      </c>
      <c r="E336" s="4">
        <f>Invulblad!F338</f>
        <v>0</v>
      </c>
      <c r="F336" s="4">
        <f>Invulblad!G338</f>
        <v>0</v>
      </c>
      <c r="G336" s="4">
        <f>Invulblad!H338</f>
        <v>0</v>
      </c>
      <c r="H336" s="48">
        <f>Invulblad!I338</f>
        <v>0</v>
      </c>
      <c r="I336" s="109">
        <f>Invulblad!O338</f>
        <v>0</v>
      </c>
      <c r="J336" s="31">
        <f>Invulblad!J338</f>
        <v>0</v>
      </c>
      <c r="K336" s="32" t="b">
        <f>IF(J336=kengetallen!$V$13,"1",IF(J336=kengetallen!$V$14,"2",IF(J336=kengetallen!$V$15,"3")))</f>
        <v>0</v>
      </c>
      <c r="L336" s="32">
        <v>0.7</v>
      </c>
      <c r="M336" s="25">
        <f t="shared" si="15"/>
        <v>0</v>
      </c>
      <c r="N336" s="39">
        <f>Invulblad!K338</f>
        <v>0</v>
      </c>
      <c r="O336" s="29" t="b">
        <f>IF(N336=kengetallen!$V$19,"1",IF(N336=kengetallen!$V$20,"2",IF(N336=kengetallen!$V$21,"3")))</f>
        <v>0</v>
      </c>
      <c r="P336" s="32">
        <v>0.3</v>
      </c>
      <c r="Q336" s="4">
        <f t="shared" si="16"/>
        <v>0</v>
      </c>
      <c r="R336" s="31">
        <f t="shared" si="17"/>
        <v>0</v>
      </c>
      <c r="S336" s="118" t="b">
        <f>IF(R336=kengetallen!$W$53,"Optimaal / zeer goed",IF(R336=kengetallen!$W$54,"Optimaal / goed",IF(R336=kengetallen!$W$55,"Voldoende / goed",IF(R336=kengetallen!$W$56,"Voldoende / redelijk",IF(R336=kengetallen!$W$57,"Voldoende",IF(R336=kengetallen!$W$58,"Matig / voldoende",IF(R336=kengetallen!$W$59,"Matig",IF(R336=kengetallen!$W$60,"Onvoldoende",IF(R336=kengetallen!$W$61,"Onvoldoende / slecht")))))))))</f>
        <v>0</v>
      </c>
    </row>
    <row r="337" spans="1:19" x14ac:dyDescent="0.3">
      <c r="A337" s="34">
        <f>Invulblad!B339</f>
        <v>335</v>
      </c>
      <c r="B337" s="28">
        <f>Invulblad!C339</f>
        <v>0</v>
      </c>
      <c r="C337" s="4">
        <f>Invulblad!D339</f>
        <v>0</v>
      </c>
      <c r="D337" s="4">
        <f>Invulblad!E339</f>
        <v>0</v>
      </c>
      <c r="E337" s="4">
        <f>Invulblad!F339</f>
        <v>0</v>
      </c>
      <c r="F337" s="4">
        <f>Invulblad!G339</f>
        <v>0</v>
      </c>
      <c r="G337" s="4">
        <f>Invulblad!H339</f>
        <v>0</v>
      </c>
      <c r="H337" s="48">
        <f>Invulblad!I339</f>
        <v>0</v>
      </c>
      <c r="I337" s="109">
        <f>Invulblad!O339</f>
        <v>0</v>
      </c>
      <c r="J337" s="31">
        <f>Invulblad!J339</f>
        <v>0</v>
      </c>
      <c r="K337" s="32" t="b">
        <f>IF(J337=kengetallen!$V$13,"1",IF(J337=kengetallen!$V$14,"2",IF(J337=kengetallen!$V$15,"3")))</f>
        <v>0</v>
      </c>
      <c r="L337" s="32">
        <v>0.7</v>
      </c>
      <c r="M337" s="25">
        <f t="shared" si="15"/>
        <v>0</v>
      </c>
      <c r="N337" s="39">
        <f>Invulblad!K339</f>
        <v>0</v>
      </c>
      <c r="O337" s="29" t="b">
        <f>IF(N337=kengetallen!$V$19,"1",IF(N337=kengetallen!$V$20,"2",IF(N337=kengetallen!$V$21,"3")))</f>
        <v>0</v>
      </c>
      <c r="P337" s="32">
        <v>0.3</v>
      </c>
      <c r="Q337" s="4">
        <f t="shared" si="16"/>
        <v>0</v>
      </c>
      <c r="R337" s="31">
        <f t="shared" si="17"/>
        <v>0</v>
      </c>
      <c r="S337" s="118" t="b">
        <f>IF(R337=kengetallen!$W$53,"Optimaal / zeer goed",IF(R337=kengetallen!$W$54,"Optimaal / goed",IF(R337=kengetallen!$W$55,"Voldoende / goed",IF(R337=kengetallen!$W$56,"Voldoende / redelijk",IF(R337=kengetallen!$W$57,"Voldoende",IF(R337=kengetallen!$W$58,"Matig / voldoende",IF(R337=kengetallen!$W$59,"Matig",IF(R337=kengetallen!$W$60,"Onvoldoende",IF(R337=kengetallen!$W$61,"Onvoldoende / slecht")))))))))</f>
        <v>0</v>
      </c>
    </row>
    <row r="338" spans="1:19" x14ac:dyDescent="0.3">
      <c r="A338" s="34">
        <f>Invulblad!B340</f>
        <v>336</v>
      </c>
      <c r="B338" s="28">
        <f>Invulblad!C340</f>
        <v>0</v>
      </c>
      <c r="C338" s="4">
        <f>Invulblad!D340</f>
        <v>0</v>
      </c>
      <c r="D338" s="4">
        <f>Invulblad!E340</f>
        <v>0</v>
      </c>
      <c r="E338" s="4">
        <f>Invulblad!F340</f>
        <v>0</v>
      </c>
      <c r="F338" s="4">
        <f>Invulblad!G340</f>
        <v>0</v>
      </c>
      <c r="G338" s="4">
        <f>Invulblad!H340</f>
        <v>0</v>
      </c>
      <c r="H338" s="48">
        <f>Invulblad!I340</f>
        <v>0</v>
      </c>
      <c r="I338" s="109">
        <f>Invulblad!O340</f>
        <v>0</v>
      </c>
      <c r="J338" s="31">
        <f>Invulblad!J340</f>
        <v>0</v>
      </c>
      <c r="K338" s="32" t="b">
        <f>IF(J338=kengetallen!$V$13,"1",IF(J338=kengetallen!$V$14,"2",IF(J338=kengetallen!$V$15,"3")))</f>
        <v>0</v>
      </c>
      <c r="L338" s="32">
        <v>0.7</v>
      </c>
      <c r="M338" s="25">
        <f t="shared" si="15"/>
        <v>0</v>
      </c>
      <c r="N338" s="39">
        <f>Invulblad!K340</f>
        <v>0</v>
      </c>
      <c r="O338" s="29" t="b">
        <f>IF(N338=kengetallen!$V$19,"1",IF(N338=kengetallen!$V$20,"2",IF(N338=kengetallen!$V$21,"3")))</f>
        <v>0</v>
      </c>
      <c r="P338" s="32">
        <v>0.3</v>
      </c>
      <c r="Q338" s="4">
        <f t="shared" si="16"/>
        <v>0</v>
      </c>
      <c r="R338" s="31">
        <f t="shared" si="17"/>
        <v>0</v>
      </c>
      <c r="S338" s="118" t="b">
        <f>IF(R338=kengetallen!$W$53,"Optimaal / zeer goed",IF(R338=kengetallen!$W$54,"Optimaal / goed",IF(R338=kengetallen!$W$55,"Voldoende / goed",IF(R338=kengetallen!$W$56,"Voldoende / redelijk",IF(R338=kengetallen!$W$57,"Voldoende",IF(R338=kengetallen!$W$58,"Matig / voldoende",IF(R338=kengetallen!$W$59,"Matig",IF(R338=kengetallen!$W$60,"Onvoldoende",IF(R338=kengetallen!$W$61,"Onvoldoende / slecht")))))))))</f>
        <v>0</v>
      </c>
    </row>
    <row r="339" spans="1:19" x14ac:dyDescent="0.3">
      <c r="A339" s="34">
        <f>Invulblad!B341</f>
        <v>337</v>
      </c>
      <c r="B339" s="28">
        <f>Invulblad!C341</f>
        <v>0</v>
      </c>
      <c r="C339" s="4">
        <f>Invulblad!D341</f>
        <v>0</v>
      </c>
      <c r="D339" s="4">
        <f>Invulblad!E341</f>
        <v>0</v>
      </c>
      <c r="E339" s="4">
        <f>Invulblad!F341</f>
        <v>0</v>
      </c>
      <c r="F339" s="4">
        <f>Invulblad!G341</f>
        <v>0</v>
      </c>
      <c r="G339" s="4">
        <f>Invulblad!H341</f>
        <v>0</v>
      </c>
      <c r="H339" s="48">
        <f>Invulblad!I341</f>
        <v>0</v>
      </c>
      <c r="I339" s="109">
        <f>Invulblad!O341</f>
        <v>0</v>
      </c>
      <c r="J339" s="31">
        <f>Invulblad!J341</f>
        <v>0</v>
      </c>
      <c r="K339" s="32" t="b">
        <f>IF(J339=kengetallen!$V$13,"1",IF(J339=kengetallen!$V$14,"2",IF(J339=kengetallen!$V$15,"3")))</f>
        <v>0</v>
      </c>
      <c r="L339" s="32">
        <v>0.7</v>
      </c>
      <c r="M339" s="25">
        <f t="shared" si="15"/>
        <v>0</v>
      </c>
      <c r="N339" s="39">
        <f>Invulblad!K341</f>
        <v>0</v>
      </c>
      <c r="O339" s="29" t="b">
        <f>IF(N339=kengetallen!$V$19,"1",IF(N339=kengetallen!$V$20,"2",IF(N339=kengetallen!$V$21,"3")))</f>
        <v>0</v>
      </c>
      <c r="P339" s="32">
        <v>0.3</v>
      </c>
      <c r="Q339" s="4">
        <f t="shared" si="16"/>
        <v>0</v>
      </c>
      <c r="R339" s="31">
        <f t="shared" si="17"/>
        <v>0</v>
      </c>
      <c r="S339" s="118" t="b">
        <f>IF(R339=kengetallen!$W$53,"Optimaal / zeer goed",IF(R339=kengetallen!$W$54,"Optimaal / goed",IF(R339=kengetallen!$W$55,"Voldoende / goed",IF(R339=kengetallen!$W$56,"Voldoende / redelijk",IF(R339=kengetallen!$W$57,"Voldoende",IF(R339=kengetallen!$W$58,"Matig / voldoende",IF(R339=kengetallen!$W$59,"Matig",IF(R339=kengetallen!$W$60,"Onvoldoende",IF(R339=kengetallen!$W$61,"Onvoldoende / slecht")))))))))</f>
        <v>0</v>
      </c>
    </row>
    <row r="340" spans="1:19" x14ac:dyDescent="0.3">
      <c r="A340" s="34">
        <f>Invulblad!B342</f>
        <v>338</v>
      </c>
      <c r="B340" s="28">
        <f>Invulblad!C342</f>
        <v>0</v>
      </c>
      <c r="C340" s="4">
        <f>Invulblad!D342</f>
        <v>0</v>
      </c>
      <c r="D340" s="4">
        <f>Invulblad!E342</f>
        <v>0</v>
      </c>
      <c r="E340" s="4">
        <f>Invulblad!F342</f>
        <v>0</v>
      </c>
      <c r="F340" s="4">
        <f>Invulblad!G342</f>
        <v>0</v>
      </c>
      <c r="G340" s="4">
        <f>Invulblad!H342</f>
        <v>0</v>
      </c>
      <c r="H340" s="48">
        <f>Invulblad!I342</f>
        <v>0</v>
      </c>
      <c r="I340" s="109">
        <f>Invulblad!O342</f>
        <v>0</v>
      </c>
      <c r="J340" s="31">
        <f>Invulblad!J342</f>
        <v>0</v>
      </c>
      <c r="K340" s="32" t="b">
        <f>IF(J340=kengetallen!$V$13,"1",IF(J340=kengetallen!$V$14,"2",IF(J340=kengetallen!$V$15,"3")))</f>
        <v>0</v>
      </c>
      <c r="L340" s="32">
        <v>0.7</v>
      </c>
      <c r="M340" s="25">
        <f t="shared" si="15"/>
        <v>0</v>
      </c>
      <c r="N340" s="39">
        <f>Invulblad!K342</f>
        <v>0</v>
      </c>
      <c r="O340" s="29" t="b">
        <f>IF(N340=kengetallen!$V$19,"1",IF(N340=kengetallen!$V$20,"2",IF(N340=kengetallen!$V$21,"3")))</f>
        <v>0</v>
      </c>
      <c r="P340" s="32">
        <v>0.3</v>
      </c>
      <c r="Q340" s="4">
        <f t="shared" si="16"/>
        <v>0</v>
      </c>
      <c r="R340" s="31">
        <f t="shared" si="17"/>
        <v>0</v>
      </c>
      <c r="S340" s="118" t="b">
        <f>IF(R340=kengetallen!$W$53,"Optimaal / zeer goed",IF(R340=kengetallen!$W$54,"Optimaal / goed",IF(R340=kengetallen!$W$55,"Voldoende / goed",IF(R340=kengetallen!$W$56,"Voldoende / redelijk",IF(R340=kengetallen!$W$57,"Voldoende",IF(R340=kengetallen!$W$58,"Matig / voldoende",IF(R340=kengetallen!$W$59,"Matig",IF(R340=kengetallen!$W$60,"Onvoldoende",IF(R340=kengetallen!$W$61,"Onvoldoende / slecht")))))))))</f>
        <v>0</v>
      </c>
    </row>
    <row r="341" spans="1:19" x14ac:dyDescent="0.3">
      <c r="A341" s="34">
        <f>Invulblad!B343</f>
        <v>339</v>
      </c>
      <c r="B341" s="28">
        <f>Invulblad!C343</f>
        <v>0</v>
      </c>
      <c r="C341" s="4">
        <f>Invulblad!D343</f>
        <v>0</v>
      </c>
      <c r="D341" s="4">
        <f>Invulblad!E343</f>
        <v>0</v>
      </c>
      <c r="E341" s="4">
        <f>Invulblad!F343</f>
        <v>0</v>
      </c>
      <c r="F341" s="4">
        <f>Invulblad!G343</f>
        <v>0</v>
      </c>
      <c r="G341" s="4">
        <f>Invulblad!H343</f>
        <v>0</v>
      </c>
      <c r="H341" s="48">
        <f>Invulblad!I343</f>
        <v>0</v>
      </c>
      <c r="I341" s="109">
        <f>Invulblad!O343</f>
        <v>0</v>
      </c>
      <c r="J341" s="31">
        <f>Invulblad!J343</f>
        <v>0</v>
      </c>
      <c r="K341" s="32" t="b">
        <f>IF(J341=kengetallen!$V$13,"1",IF(J341=kengetallen!$V$14,"2",IF(J341=kengetallen!$V$15,"3")))</f>
        <v>0</v>
      </c>
      <c r="L341" s="32">
        <v>0.7</v>
      </c>
      <c r="M341" s="25">
        <f t="shared" si="15"/>
        <v>0</v>
      </c>
      <c r="N341" s="39">
        <f>Invulblad!K343</f>
        <v>0</v>
      </c>
      <c r="O341" s="29" t="b">
        <f>IF(N341=kengetallen!$V$19,"1",IF(N341=kengetallen!$V$20,"2",IF(N341=kengetallen!$V$21,"3")))</f>
        <v>0</v>
      </c>
      <c r="P341" s="32">
        <v>0.3</v>
      </c>
      <c r="Q341" s="4">
        <f t="shared" si="16"/>
        <v>0</v>
      </c>
      <c r="R341" s="31">
        <f t="shared" si="17"/>
        <v>0</v>
      </c>
      <c r="S341" s="118" t="b">
        <f>IF(R341=kengetallen!$W$53,"Optimaal / zeer goed",IF(R341=kengetallen!$W$54,"Optimaal / goed",IF(R341=kengetallen!$W$55,"Voldoende / goed",IF(R341=kengetallen!$W$56,"Voldoende / redelijk",IF(R341=kengetallen!$W$57,"Voldoende",IF(R341=kengetallen!$W$58,"Matig / voldoende",IF(R341=kengetallen!$W$59,"Matig",IF(R341=kengetallen!$W$60,"Onvoldoende",IF(R341=kengetallen!$W$61,"Onvoldoende / slecht")))))))))</f>
        <v>0</v>
      </c>
    </row>
    <row r="342" spans="1:19" x14ac:dyDescent="0.3">
      <c r="A342" s="34">
        <f>Invulblad!B344</f>
        <v>340</v>
      </c>
      <c r="B342" s="28">
        <f>Invulblad!C344</f>
        <v>0</v>
      </c>
      <c r="C342" s="4">
        <f>Invulblad!D344</f>
        <v>0</v>
      </c>
      <c r="D342" s="4">
        <f>Invulblad!E344</f>
        <v>0</v>
      </c>
      <c r="E342" s="4">
        <f>Invulblad!F344</f>
        <v>0</v>
      </c>
      <c r="F342" s="4">
        <f>Invulblad!G344</f>
        <v>0</v>
      </c>
      <c r="G342" s="4">
        <f>Invulblad!H344</f>
        <v>0</v>
      </c>
      <c r="H342" s="48">
        <f>Invulblad!I344</f>
        <v>0</v>
      </c>
      <c r="I342" s="109">
        <f>Invulblad!O344</f>
        <v>0</v>
      </c>
      <c r="J342" s="31">
        <f>Invulblad!J344</f>
        <v>0</v>
      </c>
      <c r="K342" s="32" t="b">
        <f>IF(J342=kengetallen!$V$13,"1",IF(J342=kengetallen!$V$14,"2",IF(J342=kengetallen!$V$15,"3")))</f>
        <v>0</v>
      </c>
      <c r="L342" s="32">
        <v>0.7</v>
      </c>
      <c r="M342" s="25">
        <f t="shared" si="15"/>
        <v>0</v>
      </c>
      <c r="N342" s="39">
        <f>Invulblad!K344</f>
        <v>0</v>
      </c>
      <c r="O342" s="29" t="b">
        <f>IF(N342=kengetallen!$V$19,"1",IF(N342=kengetallen!$V$20,"2",IF(N342=kengetallen!$V$21,"3")))</f>
        <v>0</v>
      </c>
      <c r="P342" s="32">
        <v>0.3</v>
      </c>
      <c r="Q342" s="4">
        <f t="shared" si="16"/>
        <v>0</v>
      </c>
      <c r="R342" s="31">
        <f t="shared" si="17"/>
        <v>0</v>
      </c>
      <c r="S342" s="118" t="b">
        <f>IF(R342=kengetallen!$W$53,"Optimaal / zeer goed",IF(R342=kengetallen!$W$54,"Optimaal / goed",IF(R342=kengetallen!$W$55,"Voldoende / goed",IF(R342=kengetallen!$W$56,"Voldoende / redelijk",IF(R342=kengetallen!$W$57,"Voldoende",IF(R342=kengetallen!$W$58,"Matig / voldoende",IF(R342=kengetallen!$W$59,"Matig",IF(R342=kengetallen!$W$60,"Onvoldoende",IF(R342=kengetallen!$W$61,"Onvoldoende / slecht")))))))))</f>
        <v>0</v>
      </c>
    </row>
    <row r="343" spans="1:19" x14ac:dyDescent="0.3">
      <c r="A343" s="34">
        <f>Invulblad!B345</f>
        <v>341</v>
      </c>
      <c r="B343" s="28">
        <f>Invulblad!C345</f>
        <v>0</v>
      </c>
      <c r="C343" s="4">
        <f>Invulblad!D345</f>
        <v>0</v>
      </c>
      <c r="D343" s="4">
        <f>Invulblad!E345</f>
        <v>0</v>
      </c>
      <c r="E343" s="4">
        <f>Invulblad!F345</f>
        <v>0</v>
      </c>
      <c r="F343" s="4">
        <f>Invulblad!G345</f>
        <v>0</v>
      </c>
      <c r="G343" s="4">
        <f>Invulblad!H345</f>
        <v>0</v>
      </c>
      <c r="H343" s="48">
        <f>Invulblad!I345</f>
        <v>0</v>
      </c>
      <c r="I343" s="109">
        <f>Invulblad!O345</f>
        <v>0</v>
      </c>
      <c r="J343" s="31">
        <f>Invulblad!J345</f>
        <v>0</v>
      </c>
      <c r="K343" s="32" t="b">
        <f>IF(J343=kengetallen!$V$13,"1",IF(J343=kengetallen!$V$14,"2",IF(J343=kengetallen!$V$15,"3")))</f>
        <v>0</v>
      </c>
      <c r="L343" s="32">
        <v>0.7</v>
      </c>
      <c r="M343" s="25">
        <f t="shared" si="15"/>
        <v>0</v>
      </c>
      <c r="N343" s="39">
        <f>Invulblad!K345</f>
        <v>0</v>
      </c>
      <c r="O343" s="29" t="b">
        <f>IF(N343=kengetallen!$V$19,"1",IF(N343=kengetallen!$V$20,"2",IF(N343=kengetallen!$V$21,"3")))</f>
        <v>0</v>
      </c>
      <c r="P343" s="32">
        <v>0.3</v>
      </c>
      <c r="Q343" s="4">
        <f t="shared" si="16"/>
        <v>0</v>
      </c>
      <c r="R343" s="31">
        <f t="shared" si="17"/>
        <v>0</v>
      </c>
      <c r="S343" s="118" t="b">
        <f>IF(R343=kengetallen!$W$53,"Optimaal / zeer goed",IF(R343=kengetallen!$W$54,"Optimaal / goed",IF(R343=kengetallen!$W$55,"Voldoende / goed",IF(R343=kengetallen!$W$56,"Voldoende / redelijk",IF(R343=kengetallen!$W$57,"Voldoende",IF(R343=kengetallen!$W$58,"Matig / voldoende",IF(R343=kengetallen!$W$59,"Matig",IF(R343=kengetallen!$W$60,"Onvoldoende",IF(R343=kengetallen!$W$61,"Onvoldoende / slecht")))))))))</f>
        <v>0</v>
      </c>
    </row>
    <row r="344" spans="1:19" x14ac:dyDescent="0.3">
      <c r="A344" s="34">
        <f>Invulblad!B346</f>
        <v>342</v>
      </c>
      <c r="B344" s="28">
        <f>Invulblad!C346</f>
        <v>0</v>
      </c>
      <c r="C344" s="4">
        <f>Invulblad!D346</f>
        <v>0</v>
      </c>
      <c r="D344" s="4">
        <f>Invulblad!E346</f>
        <v>0</v>
      </c>
      <c r="E344" s="4">
        <f>Invulblad!F346</f>
        <v>0</v>
      </c>
      <c r="F344" s="4">
        <f>Invulblad!G346</f>
        <v>0</v>
      </c>
      <c r="G344" s="4">
        <f>Invulblad!H346</f>
        <v>0</v>
      </c>
      <c r="H344" s="48">
        <f>Invulblad!I346</f>
        <v>0</v>
      </c>
      <c r="I344" s="109">
        <f>Invulblad!O346</f>
        <v>0</v>
      </c>
      <c r="J344" s="31">
        <f>Invulblad!J346</f>
        <v>0</v>
      </c>
      <c r="K344" s="32" t="b">
        <f>IF(J344=kengetallen!$V$13,"1",IF(J344=kengetallen!$V$14,"2",IF(J344=kengetallen!$V$15,"3")))</f>
        <v>0</v>
      </c>
      <c r="L344" s="32">
        <v>0.7</v>
      </c>
      <c r="M344" s="25">
        <f t="shared" si="15"/>
        <v>0</v>
      </c>
      <c r="N344" s="39">
        <f>Invulblad!K346</f>
        <v>0</v>
      </c>
      <c r="O344" s="29" t="b">
        <f>IF(N344=kengetallen!$V$19,"1",IF(N344=kengetallen!$V$20,"2",IF(N344=kengetallen!$V$21,"3")))</f>
        <v>0</v>
      </c>
      <c r="P344" s="32">
        <v>0.3</v>
      </c>
      <c r="Q344" s="4">
        <f t="shared" si="16"/>
        <v>0</v>
      </c>
      <c r="R344" s="31">
        <f t="shared" si="17"/>
        <v>0</v>
      </c>
      <c r="S344" s="118" t="b">
        <f>IF(R344=kengetallen!$W$53,"Optimaal / zeer goed",IF(R344=kengetallen!$W$54,"Optimaal / goed",IF(R344=kengetallen!$W$55,"Voldoende / goed",IF(R344=kengetallen!$W$56,"Voldoende / redelijk",IF(R344=kengetallen!$W$57,"Voldoende",IF(R344=kengetallen!$W$58,"Matig / voldoende",IF(R344=kengetallen!$W$59,"Matig",IF(R344=kengetallen!$W$60,"Onvoldoende",IF(R344=kengetallen!$W$61,"Onvoldoende / slecht")))))))))</f>
        <v>0</v>
      </c>
    </row>
    <row r="345" spans="1:19" x14ac:dyDescent="0.3">
      <c r="A345" s="34">
        <f>Invulblad!B347</f>
        <v>343</v>
      </c>
      <c r="B345" s="28">
        <f>Invulblad!C347</f>
        <v>0</v>
      </c>
      <c r="C345" s="4">
        <f>Invulblad!D347</f>
        <v>0</v>
      </c>
      <c r="D345" s="4">
        <f>Invulblad!E347</f>
        <v>0</v>
      </c>
      <c r="E345" s="4">
        <f>Invulblad!F347</f>
        <v>0</v>
      </c>
      <c r="F345" s="4">
        <f>Invulblad!G347</f>
        <v>0</v>
      </c>
      <c r="G345" s="4">
        <f>Invulblad!H347</f>
        <v>0</v>
      </c>
      <c r="H345" s="48">
        <f>Invulblad!I347</f>
        <v>0</v>
      </c>
      <c r="I345" s="109">
        <f>Invulblad!O347</f>
        <v>0</v>
      </c>
      <c r="J345" s="31">
        <f>Invulblad!J347</f>
        <v>0</v>
      </c>
      <c r="K345" s="32" t="b">
        <f>IF(J345=kengetallen!$V$13,"1",IF(J345=kengetallen!$V$14,"2",IF(J345=kengetallen!$V$15,"3")))</f>
        <v>0</v>
      </c>
      <c r="L345" s="32">
        <v>0.7</v>
      </c>
      <c r="M345" s="25">
        <f t="shared" si="15"/>
        <v>0</v>
      </c>
      <c r="N345" s="39">
        <f>Invulblad!K347</f>
        <v>0</v>
      </c>
      <c r="O345" s="29" t="b">
        <f>IF(N345=kengetallen!$V$19,"1",IF(N345=kengetallen!$V$20,"2",IF(N345=kengetallen!$V$21,"3")))</f>
        <v>0</v>
      </c>
      <c r="P345" s="32">
        <v>0.3</v>
      </c>
      <c r="Q345" s="4">
        <f t="shared" si="16"/>
        <v>0</v>
      </c>
      <c r="R345" s="31">
        <f t="shared" si="17"/>
        <v>0</v>
      </c>
      <c r="S345" s="118" t="b">
        <f>IF(R345=kengetallen!$W$53,"Optimaal / zeer goed",IF(R345=kengetallen!$W$54,"Optimaal / goed",IF(R345=kengetallen!$W$55,"Voldoende / goed",IF(R345=kengetallen!$W$56,"Voldoende / redelijk",IF(R345=kengetallen!$W$57,"Voldoende",IF(R345=kengetallen!$W$58,"Matig / voldoende",IF(R345=kengetallen!$W$59,"Matig",IF(R345=kengetallen!$W$60,"Onvoldoende",IF(R345=kengetallen!$W$61,"Onvoldoende / slecht")))))))))</f>
        <v>0</v>
      </c>
    </row>
    <row r="346" spans="1:19" x14ac:dyDescent="0.3">
      <c r="A346" s="34">
        <f>Invulblad!B348</f>
        <v>344</v>
      </c>
      <c r="B346" s="28">
        <f>Invulblad!C348</f>
        <v>0</v>
      </c>
      <c r="C346" s="4">
        <f>Invulblad!D348</f>
        <v>0</v>
      </c>
      <c r="D346" s="4">
        <f>Invulblad!E348</f>
        <v>0</v>
      </c>
      <c r="E346" s="4">
        <f>Invulblad!F348</f>
        <v>0</v>
      </c>
      <c r="F346" s="4">
        <f>Invulblad!G348</f>
        <v>0</v>
      </c>
      <c r="G346" s="4">
        <f>Invulblad!H348</f>
        <v>0</v>
      </c>
      <c r="H346" s="48">
        <f>Invulblad!I348</f>
        <v>0</v>
      </c>
      <c r="I346" s="109">
        <f>Invulblad!O348</f>
        <v>0</v>
      </c>
      <c r="J346" s="31">
        <f>Invulblad!J348</f>
        <v>0</v>
      </c>
      <c r="K346" s="32" t="b">
        <f>IF(J346=kengetallen!$V$13,"1",IF(J346=kengetallen!$V$14,"2",IF(J346=kengetallen!$V$15,"3")))</f>
        <v>0</v>
      </c>
      <c r="L346" s="32">
        <v>0.7</v>
      </c>
      <c r="M346" s="25">
        <f t="shared" si="15"/>
        <v>0</v>
      </c>
      <c r="N346" s="39">
        <f>Invulblad!K348</f>
        <v>0</v>
      </c>
      <c r="O346" s="29" t="b">
        <f>IF(N346=kengetallen!$V$19,"1",IF(N346=kengetallen!$V$20,"2",IF(N346=kengetallen!$V$21,"3")))</f>
        <v>0</v>
      </c>
      <c r="P346" s="32">
        <v>0.3</v>
      </c>
      <c r="Q346" s="4">
        <f t="shared" si="16"/>
        <v>0</v>
      </c>
      <c r="R346" s="31">
        <f t="shared" si="17"/>
        <v>0</v>
      </c>
      <c r="S346" s="118" t="b">
        <f>IF(R346=kengetallen!$W$53,"Optimaal / zeer goed",IF(R346=kengetallen!$W$54,"Optimaal / goed",IF(R346=kengetallen!$W$55,"Voldoende / goed",IF(R346=kengetallen!$W$56,"Voldoende / redelijk",IF(R346=kengetallen!$W$57,"Voldoende",IF(R346=kengetallen!$W$58,"Matig / voldoende",IF(R346=kengetallen!$W$59,"Matig",IF(R346=kengetallen!$W$60,"Onvoldoende",IF(R346=kengetallen!$W$61,"Onvoldoende / slecht")))))))))</f>
        <v>0</v>
      </c>
    </row>
    <row r="347" spans="1:19" x14ac:dyDescent="0.3">
      <c r="A347" s="34">
        <f>Invulblad!B349</f>
        <v>345</v>
      </c>
      <c r="B347" s="28">
        <f>Invulblad!C349</f>
        <v>0</v>
      </c>
      <c r="C347" s="4">
        <f>Invulblad!D349</f>
        <v>0</v>
      </c>
      <c r="D347" s="4">
        <f>Invulblad!E349</f>
        <v>0</v>
      </c>
      <c r="E347" s="4">
        <f>Invulblad!F349</f>
        <v>0</v>
      </c>
      <c r="F347" s="4">
        <f>Invulblad!G349</f>
        <v>0</v>
      </c>
      <c r="G347" s="4">
        <f>Invulblad!H349</f>
        <v>0</v>
      </c>
      <c r="H347" s="48">
        <f>Invulblad!I349</f>
        <v>0</v>
      </c>
      <c r="I347" s="109">
        <f>Invulblad!O349</f>
        <v>0</v>
      </c>
      <c r="J347" s="31">
        <f>Invulblad!J349</f>
        <v>0</v>
      </c>
      <c r="K347" s="32" t="b">
        <f>IF(J347=kengetallen!$V$13,"1",IF(J347=kengetallen!$V$14,"2",IF(J347=kengetallen!$V$15,"3")))</f>
        <v>0</v>
      </c>
      <c r="L347" s="32">
        <v>0.7</v>
      </c>
      <c r="M347" s="25">
        <f t="shared" si="15"/>
        <v>0</v>
      </c>
      <c r="N347" s="39">
        <f>Invulblad!K349</f>
        <v>0</v>
      </c>
      <c r="O347" s="29" t="b">
        <f>IF(N347=kengetallen!$V$19,"1",IF(N347=kengetallen!$V$20,"2",IF(N347=kengetallen!$V$21,"3")))</f>
        <v>0</v>
      </c>
      <c r="P347" s="32">
        <v>0.3</v>
      </c>
      <c r="Q347" s="4">
        <f t="shared" si="16"/>
        <v>0</v>
      </c>
      <c r="R347" s="31">
        <f t="shared" si="17"/>
        <v>0</v>
      </c>
      <c r="S347" s="118" t="b">
        <f>IF(R347=kengetallen!$W$53,"Optimaal / zeer goed",IF(R347=kengetallen!$W$54,"Optimaal / goed",IF(R347=kengetallen!$W$55,"Voldoende / goed",IF(R347=kengetallen!$W$56,"Voldoende / redelijk",IF(R347=kengetallen!$W$57,"Voldoende",IF(R347=kengetallen!$W$58,"Matig / voldoende",IF(R347=kengetallen!$W$59,"Matig",IF(R347=kengetallen!$W$60,"Onvoldoende",IF(R347=kengetallen!$W$61,"Onvoldoende / slecht")))))))))</f>
        <v>0</v>
      </c>
    </row>
    <row r="348" spans="1:19" x14ac:dyDescent="0.3">
      <c r="A348" s="34">
        <f>Invulblad!B350</f>
        <v>346</v>
      </c>
      <c r="B348" s="28">
        <f>Invulblad!C350</f>
        <v>0</v>
      </c>
      <c r="C348" s="4">
        <f>Invulblad!D350</f>
        <v>0</v>
      </c>
      <c r="D348" s="4">
        <f>Invulblad!E350</f>
        <v>0</v>
      </c>
      <c r="E348" s="4">
        <f>Invulblad!F350</f>
        <v>0</v>
      </c>
      <c r="F348" s="4">
        <f>Invulblad!G350</f>
        <v>0</v>
      </c>
      <c r="G348" s="4">
        <f>Invulblad!H350</f>
        <v>0</v>
      </c>
      <c r="H348" s="48">
        <f>Invulblad!I350</f>
        <v>0</v>
      </c>
      <c r="I348" s="109">
        <f>Invulblad!O350</f>
        <v>0</v>
      </c>
      <c r="J348" s="31">
        <f>Invulblad!J350</f>
        <v>0</v>
      </c>
      <c r="K348" s="32" t="b">
        <f>IF(J348=kengetallen!$V$13,"1",IF(J348=kengetallen!$V$14,"2",IF(J348=kengetallen!$V$15,"3")))</f>
        <v>0</v>
      </c>
      <c r="L348" s="32">
        <v>0.7</v>
      </c>
      <c r="M348" s="25">
        <f t="shared" si="15"/>
        <v>0</v>
      </c>
      <c r="N348" s="39">
        <f>Invulblad!K350</f>
        <v>0</v>
      </c>
      <c r="O348" s="29" t="b">
        <f>IF(N348=kengetallen!$V$19,"1",IF(N348=kengetallen!$V$20,"2",IF(N348=kengetallen!$V$21,"3")))</f>
        <v>0</v>
      </c>
      <c r="P348" s="32">
        <v>0.3</v>
      </c>
      <c r="Q348" s="4">
        <f t="shared" si="16"/>
        <v>0</v>
      </c>
      <c r="R348" s="31">
        <f t="shared" si="17"/>
        <v>0</v>
      </c>
      <c r="S348" s="118" t="b">
        <f>IF(R348=kengetallen!$W$53,"Optimaal / zeer goed",IF(R348=kengetallen!$W$54,"Optimaal / goed",IF(R348=kengetallen!$W$55,"Voldoende / goed",IF(R348=kengetallen!$W$56,"Voldoende / redelijk",IF(R348=kengetallen!$W$57,"Voldoende",IF(R348=kengetallen!$W$58,"Matig / voldoende",IF(R348=kengetallen!$W$59,"Matig",IF(R348=kengetallen!$W$60,"Onvoldoende",IF(R348=kengetallen!$W$61,"Onvoldoende / slecht")))))))))</f>
        <v>0</v>
      </c>
    </row>
    <row r="349" spans="1:19" x14ac:dyDescent="0.3">
      <c r="A349" s="34">
        <f>Invulblad!B351</f>
        <v>347</v>
      </c>
      <c r="B349" s="28">
        <f>Invulblad!C351</f>
        <v>0</v>
      </c>
      <c r="C349" s="4">
        <f>Invulblad!D351</f>
        <v>0</v>
      </c>
      <c r="D349" s="4">
        <f>Invulblad!E351</f>
        <v>0</v>
      </c>
      <c r="E349" s="4">
        <f>Invulblad!F351</f>
        <v>0</v>
      </c>
      <c r="F349" s="4">
        <f>Invulblad!G351</f>
        <v>0</v>
      </c>
      <c r="G349" s="4">
        <f>Invulblad!H351</f>
        <v>0</v>
      </c>
      <c r="H349" s="48">
        <f>Invulblad!I351</f>
        <v>0</v>
      </c>
      <c r="I349" s="109">
        <f>Invulblad!O351</f>
        <v>0</v>
      </c>
      <c r="J349" s="31">
        <f>Invulblad!J351</f>
        <v>0</v>
      </c>
      <c r="K349" s="32" t="b">
        <f>IF(J349=kengetallen!$V$13,"1",IF(J349=kengetallen!$V$14,"2",IF(J349=kengetallen!$V$15,"3")))</f>
        <v>0</v>
      </c>
      <c r="L349" s="32">
        <v>0.7</v>
      </c>
      <c r="M349" s="25">
        <f t="shared" si="15"/>
        <v>0</v>
      </c>
      <c r="N349" s="39">
        <f>Invulblad!K351</f>
        <v>0</v>
      </c>
      <c r="O349" s="29" t="b">
        <f>IF(N349=kengetallen!$V$19,"1",IF(N349=kengetallen!$V$20,"2",IF(N349=kengetallen!$V$21,"3")))</f>
        <v>0</v>
      </c>
      <c r="P349" s="32">
        <v>0.3</v>
      </c>
      <c r="Q349" s="4">
        <f t="shared" si="16"/>
        <v>0</v>
      </c>
      <c r="R349" s="31">
        <f t="shared" si="17"/>
        <v>0</v>
      </c>
      <c r="S349" s="118" t="b">
        <f>IF(R349=kengetallen!$W$53,"Optimaal / zeer goed",IF(R349=kengetallen!$W$54,"Optimaal / goed",IF(R349=kengetallen!$W$55,"Voldoende / goed",IF(R349=kengetallen!$W$56,"Voldoende / redelijk",IF(R349=kengetallen!$W$57,"Voldoende",IF(R349=kengetallen!$W$58,"Matig / voldoende",IF(R349=kengetallen!$W$59,"Matig",IF(R349=kengetallen!$W$60,"Onvoldoende",IF(R349=kengetallen!$W$61,"Onvoldoende / slecht")))))))))</f>
        <v>0</v>
      </c>
    </row>
    <row r="350" spans="1:19" x14ac:dyDescent="0.3">
      <c r="A350" s="34">
        <f>Invulblad!B352</f>
        <v>348</v>
      </c>
      <c r="B350" s="28">
        <f>Invulblad!C352</f>
        <v>0</v>
      </c>
      <c r="C350" s="4">
        <f>Invulblad!D352</f>
        <v>0</v>
      </c>
      <c r="D350" s="4">
        <f>Invulblad!E352</f>
        <v>0</v>
      </c>
      <c r="E350" s="4">
        <f>Invulblad!F352</f>
        <v>0</v>
      </c>
      <c r="F350" s="4">
        <f>Invulblad!G352</f>
        <v>0</v>
      </c>
      <c r="G350" s="4">
        <f>Invulblad!H352</f>
        <v>0</v>
      </c>
      <c r="H350" s="48">
        <f>Invulblad!I352</f>
        <v>0</v>
      </c>
      <c r="I350" s="109">
        <f>Invulblad!O352</f>
        <v>0</v>
      </c>
      <c r="J350" s="31">
        <f>Invulblad!J352</f>
        <v>0</v>
      </c>
      <c r="K350" s="32" t="b">
        <f>IF(J350=kengetallen!$V$13,"1",IF(J350=kengetallen!$V$14,"2",IF(J350=kengetallen!$V$15,"3")))</f>
        <v>0</v>
      </c>
      <c r="L350" s="32">
        <v>0.7</v>
      </c>
      <c r="M350" s="25">
        <f t="shared" si="15"/>
        <v>0</v>
      </c>
      <c r="N350" s="39">
        <f>Invulblad!K352</f>
        <v>0</v>
      </c>
      <c r="O350" s="29" t="b">
        <f>IF(N350=kengetallen!$V$19,"1",IF(N350=kengetallen!$V$20,"2",IF(N350=kengetallen!$V$21,"3")))</f>
        <v>0</v>
      </c>
      <c r="P350" s="32">
        <v>0.3</v>
      </c>
      <c r="Q350" s="4">
        <f t="shared" si="16"/>
        <v>0</v>
      </c>
      <c r="R350" s="31">
        <f t="shared" si="17"/>
        <v>0</v>
      </c>
      <c r="S350" s="118" t="b">
        <f>IF(R350=kengetallen!$W$53,"Optimaal / zeer goed",IF(R350=kengetallen!$W$54,"Optimaal / goed",IF(R350=kengetallen!$W$55,"Voldoende / goed",IF(R350=kengetallen!$W$56,"Voldoende / redelijk",IF(R350=kengetallen!$W$57,"Voldoende",IF(R350=kengetallen!$W$58,"Matig / voldoende",IF(R350=kengetallen!$W$59,"Matig",IF(R350=kengetallen!$W$60,"Onvoldoende",IF(R350=kengetallen!$W$61,"Onvoldoende / slecht")))))))))</f>
        <v>0</v>
      </c>
    </row>
    <row r="351" spans="1:19" x14ac:dyDescent="0.3">
      <c r="A351" s="34">
        <f>Invulblad!B353</f>
        <v>349</v>
      </c>
      <c r="B351" s="28">
        <f>Invulblad!C353</f>
        <v>0</v>
      </c>
      <c r="C351" s="4">
        <f>Invulblad!D353</f>
        <v>0</v>
      </c>
      <c r="D351" s="4">
        <f>Invulblad!E353</f>
        <v>0</v>
      </c>
      <c r="E351" s="4">
        <f>Invulblad!F353</f>
        <v>0</v>
      </c>
      <c r="F351" s="4">
        <f>Invulblad!G353</f>
        <v>0</v>
      </c>
      <c r="G351" s="4">
        <f>Invulblad!H353</f>
        <v>0</v>
      </c>
      <c r="H351" s="48">
        <f>Invulblad!I353</f>
        <v>0</v>
      </c>
      <c r="I351" s="109">
        <f>Invulblad!O353</f>
        <v>0</v>
      </c>
      <c r="J351" s="31">
        <f>Invulblad!J353</f>
        <v>0</v>
      </c>
      <c r="K351" s="32" t="b">
        <f>IF(J351=kengetallen!$V$13,"1",IF(J351=kengetallen!$V$14,"2",IF(J351=kengetallen!$V$15,"3")))</f>
        <v>0</v>
      </c>
      <c r="L351" s="32">
        <v>0.7</v>
      </c>
      <c r="M351" s="25">
        <f t="shared" si="15"/>
        <v>0</v>
      </c>
      <c r="N351" s="39">
        <f>Invulblad!K353</f>
        <v>0</v>
      </c>
      <c r="O351" s="29" t="b">
        <f>IF(N351=kengetallen!$V$19,"1",IF(N351=kengetallen!$V$20,"2",IF(N351=kengetallen!$V$21,"3")))</f>
        <v>0</v>
      </c>
      <c r="P351" s="32">
        <v>0.3</v>
      </c>
      <c r="Q351" s="4">
        <f t="shared" si="16"/>
        <v>0</v>
      </c>
      <c r="R351" s="31">
        <f t="shared" si="17"/>
        <v>0</v>
      </c>
      <c r="S351" s="118" t="b">
        <f>IF(R351=kengetallen!$W$53,"Optimaal / zeer goed",IF(R351=kengetallen!$W$54,"Optimaal / goed",IF(R351=kengetallen!$W$55,"Voldoende / goed",IF(R351=kengetallen!$W$56,"Voldoende / redelijk",IF(R351=kengetallen!$W$57,"Voldoende",IF(R351=kengetallen!$W$58,"Matig / voldoende",IF(R351=kengetallen!$W$59,"Matig",IF(R351=kengetallen!$W$60,"Onvoldoende",IF(R351=kengetallen!$W$61,"Onvoldoende / slecht")))))))))</f>
        <v>0</v>
      </c>
    </row>
    <row r="352" spans="1:19" x14ac:dyDescent="0.3">
      <c r="A352" s="34">
        <f>Invulblad!B354</f>
        <v>350</v>
      </c>
      <c r="B352" s="28">
        <f>Invulblad!C354</f>
        <v>0</v>
      </c>
      <c r="C352" s="4">
        <f>Invulblad!D354</f>
        <v>0</v>
      </c>
      <c r="D352" s="4">
        <f>Invulblad!E354</f>
        <v>0</v>
      </c>
      <c r="E352" s="4">
        <f>Invulblad!F354</f>
        <v>0</v>
      </c>
      <c r="F352" s="4">
        <f>Invulblad!G354</f>
        <v>0</v>
      </c>
      <c r="G352" s="4">
        <f>Invulblad!H354</f>
        <v>0</v>
      </c>
      <c r="H352" s="48">
        <f>Invulblad!I354</f>
        <v>0</v>
      </c>
      <c r="I352" s="109">
        <f>Invulblad!O354</f>
        <v>0</v>
      </c>
      <c r="J352" s="31">
        <f>Invulblad!J354</f>
        <v>0</v>
      </c>
      <c r="K352" s="32" t="b">
        <f>IF(J352=kengetallen!$V$13,"1",IF(J352=kengetallen!$V$14,"2",IF(J352=kengetallen!$V$15,"3")))</f>
        <v>0</v>
      </c>
      <c r="L352" s="32">
        <v>0.7</v>
      </c>
      <c r="M352" s="25">
        <f t="shared" si="15"/>
        <v>0</v>
      </c>
      <c r="N352" s="39">
        <f>Invulblad!K354</f>
        <v>0</v>
      </c>
      <c r="O352" s="29" t="b">
        <f>IF(N352=kengetallen!$V$19,"1",IF(N352=kengetallen!$V$20,"2",IF(N352=kengetallen!$V$21,"3")))</f>
        <v>0</v>
      </c>
      <c r="P352" s="32">
        <v>0.3</v>
      </c>
      <c r="Q352" s="4">
        <f t="shared" si="16"/>
        <v>0</v>
      </c>
      <c r="R352" s="31">
        <f t="shared" si="17"/>
        <v>0</v>
      </c>
      <c r="S352" s="118" t="b">
        <f>IF(R352=kengetallen!$W$53,"Optimaal / zeer goed",IF(R352=kengetallen!$W$54,"Optimaal / goed",IF(R352=kengetallen!$W$55,"Voldoende / goed",IF(R352=kengetallen!$W$56,"Voldoende / redelijk",IF(R352=kengetallen!$W$57,"Voldoende",IF(R352=kengetallen!$W$58,"Matig / voldoende",IF(R352=kengetallen!$W$59,"Matig",IF(R352=kengetallen!$W$60,"Onvoldoende",IF(R352=kengetallen!$W$61,"Onvoldoende / slecht")))))))))</f>
        <v>0</v>
      </c>
    </row>
    <row r="353" spans="1:19" x14ac:dyDescent="0.3">
      <c r="A353" s="34">
        <f>Invulblad!B355</f>
        <v>351</v>
      </c>
      <c r="B353" s="28">
        <f>Invulblad!C355</f>
        <v>0</v>
      </c>
      <c r="C353" s="4">
        <f>Invulblad!D355</f>
        <v>0</v>
      </c>
      <c r="D353" s="4">
        <f>Invulblad!E355</f>
        <v>0</v>
      </c>
      <c r="E353" s="4">
        <f>Invulblad!F355</f>
        <v>0</v>
      </c>
      <c r="F353" s="4">
        <f>Invulblad!G355</f>
        <v>0</v>
      </c>
      <c r="G353" s="4">
        <f>Invulblad!H355</f>
        <v>0</v>
      </c>
      <c r="H353" s="48">
        <f>Invulblad!I355</f>
        <v>0</v>
      </c>
      <c r="I353" s="109">
        <f>Invulblad!O355</f>
        <v>0</v>
      </c>
      <c r="J353" s="31">
        <f>Invulblad!J355</f>
        <v>0</v>
      </c>
      <c r="K353" s="32" t="b">
        <f>IF(J353=kengetallen!$V$13,"1",IF(J353=kengetallen!$V$14,"2",IF(J353=kengetallen!$V$15,"3")))</f>
        <v>0</v>
      </c>
      <c r="L353" s="32">
        <v>0.7</v>
      </c>
      <c r="M353" s="25">
        <f t="shared" si="15"/>
        <v>0</v>
      </c>
      <c r="N353" s="39">
        <f>Invulblad!K355</f>
        <v>0</v>
      </c>
      <c r="O353" s="29" t="b">
        <f>IF(N353=kengetallen!$V$19,"1",IF(N353=kengetallen!$V$20,"2",IF(N353=kengetallen!$V$21,"3")))</f>
        <v>0</v>
      </c>
      <c r="P353" s="32">
        <v>0.3</v>
      </c>
      <c r="Q353" s="4">
        <f t="shared" si="16"/>
        <v>0</v>
      </c>
      <c r="R353" s="31">
        <f t="shared" si="17"/>
        <v>0</v>
      </c>
      <c r="S353" s="118" t="b">
        <f>IF(R353=kengetallen!$W$53,"Optimaal / zeer goed",IF(R353=kengetallen!$W$54,"Optimaal / goed",IF(R353=kengetallen!$W$55,"Voldoende / goed",IF(R353=kengetallen!$W$56,"Voldoende / redelijk",IF(R353=kengetallen!$W$57,"Voldoende",IF(R353=kengetallen!$W$58,"Matig / voldoende",IF(R353=kengetallen!$W$59,"Matig",IF(R353=kengetallen!$W$60,"Onvoldoende",IF(R353=kengetallen!$W$61,"Onvoldoende / slecht")))))))))</f>
        <v>0</v>
      </c>
    </row>
    <row r="354" spans="1:19" x14ac:dyDescent="0.3">
      <c r="A354" s="34">
        <f>Invulblad!B356</f>
        <v>352</v>
      </c>
      <c r="B354" s="28">
        <f>Invulblad!C356</f>
        <v>0</v>
      </c>
      <c r="C354" s="4">
        <f>Invulblad!D356</f>
        <v>0</v>
      </c>
      <c r="D354" s="4">
        <f>Invulblad!E356</f>
        <v>0</v>
      </c>
      <c r="E354" s="4">
        <f>Invulblad!F356</f>
        <v>0</v>
      </c>
      <c r="F354" s="4">
        <f>Invulblad!G356</f>
        <v>0</v>
      </c>
      <c r="G354" s="4">
        <f>Invulblad!H356</f>
        <v>0</v>
      </c>
      <c r="H354" s="48">
        <f>Invulblad!I356</f>
        <v>0</v>
      </c>
      <c r="I354" s="109">
        <f>Invulblad!O356</f>
        <v>0</v>
      </c>
      <c r="J354" s="31">
        <f>Invulblad!J356</f>
        <v>0</v>
      </c>
      <c r="K354" s="32" t="b">
        <f>IF(J354=kengetallen!$V$13,"1",IF(J354=kengetallen!$V$14,"2",IF(J354=kengetallen!$V$15,"3")))</f>
        <v>0</v>
      </c>
      <c r="L354" s="32">
        <v>0.7</v>
      </c>
      <c r="M354" s="25">
        <f t="shared" si="15"/>
        <v>0</v>
      </c>
      <c r="N354" s="39">
        <f>Invulblad!K356</f>
        <v>0</v>
      </c>
      <c r="O354" s="29" t="b">
        <f>IF(N354=kengetallen!$V$19,"1",IF(N354=kengetallen!$V$20,"2",IF(N354=kengetallen!$V$21,"3")))</f>
        <v>0</v>
      </c>
      <c r="P354" s="32">
        <v>0.3</v>
      </c>
      <c r="Q354" s="4">
        <f t="shared" si="16"/>
        <v>0</v>
      </c>
      <c r="R354" s="31">
        <f t="shared" si="17"/>
        <v>0</v>
      </c>
      <c r="S354" s="118" t="b">
        <f>IF(R354=kengetallen!$W$53,"Optimaal / zeer goed",IF(R354=kengetallen!$W$54,"Optimaal / goed",IF(R354=kengetallen!$W$55,"Voldoende / goed",IF(R354=kengetallen!$W$56,"Voldoende / redelijk",IF(R354=kengetallen!$W$57,"Voldoende",IF(R354=kengetallen!$W$58,"Matig / voldoende",IF(R354=kengetallen!$W$59,"Matig",IF(R354=kengetallen!$W$60,"Onvoldoende",IF(R354=kengetallen!$W$61,"Onvoldoende / slecht")))))))))</f>
        <v>0</v>
      </c>
    </row>
    <row r="355" spans="1:19" x14ac:dyDescent="0.3">
      <c r="A355" s="34">
        <f>Invulblad!B357</f>
        <v>353</v>
      </c>
      <c r="B355" s="28">
        <f>Invulblad!C357</f>
        <v>0</v>
      </c>
      <c r="C355" s="4">
        <f>Invulblad!D357</f>
        <v>0</v>
      </c>
      <c r="D355" s="4">
        <f>Invulblad!E357</f>
        <v>0</v>
      </c>
      <c r="E355" s="4">
        <f>Invulblad!F357</f>
        <v>0</v>
      </c>
      <c r="F355" s="4">
        <f>Invulblad!G357</f>
        <v>0</v>
      </c>
      <c r="G355" s="4">
        <f>Invulblad!H357</f>
        <v>0</v>
      </c>
      <c r="H355" s="48">
        <f>Invulblad!I357</f>
        <v>0</v>
      </c>
      <c r="I355" s="109">
        <f>Invulblad!O357</f>
        <v>0</v>
      </c>
      <c r="J355" s="31">
        <f>Invulblad!J357</f>
        <v>0</v>
      </c>
      <c r="K355" s="32" t="b">
        <f>IF(J355=kengetallen!$V$13,"1",IF(J355=kengetallen!$V$14,"2",IF(J355=kengetallen!$V$15,"3")))</f>
        <v>0</v>
      </c>
      <c r="L355" s="32">
        <v>0.7</v>
      </c>
      <c r="M355" s="25">
        <f t="shared" si="15"/>
        <v>0</v>
      </c>
      <c r="N355" s="39">
        <f>Invulblad!K357</f>
        <v>0</v>
      </c>
      <c r="O355" s="29" t="b">
        <f>IF(N355=kengetallen!$V$19,"1",IF(N355=kengetallen!$V$20,"2",IF(N355=kengetallen!$V$21,"3")))</f>
        <v>0</v>
      </c>
      <c r="P355" s="32">
        <v>0.3</v>
      </c>
      <c r="Q355" s="4">
        <f t="shared" si="16"/>
        <v>0</v>
      </c>
      <c r="R355" s="31">
        <f t="shared" si="17"/>
        <v>0</v>
      </c>
      <c r="S355" s="118" t="b">
        <f>IF(R355=kengetallen!$W$53,"Optimaal / zeer goed",IF(R355=kengetallen!$W$54,"Optimaal / goed",IF(R355=kengetallen!$W$55,"Voldoende / goed",IF(R355=kengetallen!$W$56,"Voldoende / redelijk",IF(R355=kengetallen!$W$57,"Voldoende",IF(R355=kengetallen!$W$58,"Matig / voldoende",IF(R355=kengetallen!$W$59,"Matig",IF(R355=kengetallen!$W$60,"Onvoldoende",IF(R355=kengetallen!$W$61,"Onvoldoende / slecht")))))))))</f>
        <v>0</v>
      </c>
    </row>
    <row r="356" spans="1:19" x14ac:dyDescent="0.3">
      <c r="A356" s="34">
        <f>Invulblad!B358</f>
        <v>354</v>
      </c>
      <c r="B356" s="28">
        <f>Invulblad!C358</f>
        <v>0</v>
      </c>
      <c r="C356" s="4">
        <f>Invulblad!D358</f>
        <v>0</v>
      </c>
      <c r="D356" s="4">
        <f>Invulblad!E358</f>
        <v>0</v>
      </c>
      <c r="E356" s="4">
        <f>Invulblad!F358</f>
        <v>0</v>
      </c>
      <c r="F356" s="4">
        <f>Invulblad!G358</f>
        <v>0</v>
      </c>
      <c r="G356" s="4">
        <f>Invulblad!H358</f>
        <v>0</v>
      </c>
      <c r="H356" s="48">
        <f>Invulblad!I358</f>
        <v>0</v>
      </c>
      <c r="I356" s="109">
        <f>Invulblad!O358</f>
        <v>0</v>
      </c>
      <c r="J356" s="31">
        <f>Invulblad!J358</f>
        <v>0</v>
      </c>
      <c r="K356" s="32" t="b">
        <f>IF(J356=kengetallen!$V$13,"1",IF(J356=kengetallen!$V$14,"2",IF(J356=kengetallen!$V$15,"3")))</f>
        <v>0</v>
      </c>
      <c r="L356" s="32">
        <v>0.7</v>
      </c>
      <c r="M356" s="25">
        <f t="shared" si="15"/>
        <v>0</v>
      </c>
      <c r="N356" s="39">
        <f>Invulblad!K358</f>
        <v>0</v>
      </c>
      <c r="O356" s="29" t="b">
        <f>IF(N356=kengetallen!$V$19,"1",IF(N356=kengetallen!$V$20,"2",IF(N356=kengetallen!$V$21,"3")))</f>
        <v>0</v>
      </c>
      <c r="P356" s="32">
        <v>0.3</v>
      </c>
      <c r="Q356" s="4">
        <f t="shared" si="16"/>
        <v>0</v>
      </c>
      <c r="R356" s="31">
        <f t="shared" si="17"/>
        <v>0</v>
      </c>
      <c r="S356" s="118" t="b">
        <f>IF(R356=kengetallen!$W$53,"Optimaal / zeer goed",IF(R356=kengetallen!$W$54,"Optimaal / goed",IF(R356=kengetallen!$W$55,"Voldoende / goed",IF(R356=kengetallen!$W$56,"Voldoende / redelijk",IF(R356=kengetallen!$W$57,"Voldoende",IF(R356=kengetallen!$W$58,"Matig / voldoende",IF(R356=kengetallen!$W$59,"Matig",IF(R356=kengetallen!$W$60,"Onvoldoende",IF(R356=kengetallen!$W$61,"Onvoldoende / slecht")))))))))</f>
        <v>0</v>
      </c>
    </row>
    <row r="357" spans="1:19" x14ac:dyDescent="0.3">
      <c r="A357" s="34">
        <f>Invulblad!B359</f>
        <v>355</v>
      </c>
      <c r="B357" s="28">
        <f>Invulblad!C359</f>
        <v>0</v>
      </c>
      <c r="C357" s="4">
        <f>Invulblad!D359</f>
        <v>0</v>
      </c>
      <c r="D357" s="4">
        <f>Invulblad!E359</f>
        <v>0</v>
      </c>
      <c r="E357" s="4">
        <f>Invulblad!F359</f>
        <v>0</v>
      </c>
      <c r="F357" s="4">
        <f>Invulblad!G359</f>
        <v>0</v>
      </c>
      <c r="G357" s="4">
        <f>Invulblad!H359</f>
        <v>0</v>
      </c>
      <c r="H357" s="48">
        <f>Invulblad!I359</f>
        <v>0</v>
      </c>
      <c r="I357" s="109">
        <f>Invulblad!O359</f>
        <v>0</v>
      </c>
      <c r="J357" s="31">
        <f>Invulblad!J359</f>
        <v>0</v>
      </c>
      <c r="K357" s="32" t="b">
        <f>IF(J357=kengetallen!$V$13,"1",IF(J357=kengetallen!$V$14,"2",IF(J357=kengetallen!$V$15,"3")))</f>
        <v>0</v>
      </c>
      <c r="L357" s="32">
        <v>0.7</v>
      </c>
      <c r="M357" s="25">
        <f t="shared" si="15"/>
        <v>0</v>
      </c>
      <c r="N357" s="39">
        <f>Invulblad!K359</f>
        <v>0</v>
      </c>
      <c r="O357" s="29" t="b">
        <f>IF(N357=kengetallen!$V$19,"1",IF(N357=kengetallen!$V$20,"2",IF(N357=kengetallen!$V$21,"3")))</f>
        <v>0</v>
      </c>
      <c r="P357" s="32">
        <v>0.3</v>
      </c>
      <c r="Q357" s="4">
        <f t="shared" si="16"/>
        <v>0</v>
      </c>
      <c r="R357" s="31">
        <f t="shared" si="17"/>
        <v>0</v>
      </c>
      <c r="S357" s="118" t="b">
        <f>IF(R357=kengetallen!$W$53,"Optimaal / zeer goed",IF(R357=kengetallen!$W$54,"Optimaal / goed",IF(R357=kengetallen!$W$55,"Voldoende / goed",IF(R357=kengetallen!$W$56,"Voldoende / redelijk",IF(R357=kengetallen!$W$57,"Voldoende",IF(R357=kengetallen!$W$58,"Matig / voldoende",IF(R357=kengetallen!$W$59,"Matig",IF(R357=kengetallen!$W$60,"Onvoldoende",IF(R357=kengetallen!$W$61,"Onvoldoende / slecht")))))))))</f>
        <v>0</v>
      </c>
    </row>
    <row r="358" spans="1:19" x14ac:dyDescent="0.3">
      <c r="A358" s="34">
        <f>Invulblad!B360</f>
        <v>356</v>
      </c>
      <c r="B358" s="28">
        <f>Invulblad!C360</f>
        <v>0</v>
      </c>
      <c r="C358" s="4">
        <f>Invulblad!D360</f>
        <v>0</v>
      </c>
      <c r="D358" s="4">
        <f>Invulblad!E360</f>
        <v>0</v>
      </c>
      <c r="E358" s="4">
        <f>Invulblad!F360</f>
        <v>0</v>
      </c>
      <c r="F358" s="4">
        <f>Invulblad!G360</f>
        <v>0</v>
      </c>
      <c r="G358" s="4">
        <f>Invulblad!H360</f>
        <v>0</v>
      </c>
      <c r="H358" s="48">
        <f>Invulblad!I360</f>
        <v>0</v>
      </c>
      <c r="I358" s="109">
        <f>Invulblad!O360</f>
        <v>0</v>
      </c>
      <c r="J358" s="31">
        <f>Invulblad!J360</f>
        <v>0</v>
      </c>
      <c r="K358" s="32" t="b">
        <f>IF(J358=kengetallen!$V$13,"1",IF(J358=kengetallen!$V$14,"2",IF(J358=kengetallen!$V$15,"3")))</f>
        <v>0</v>
      </c>
      <c r="L358" s="32">
        <v>0.7</v>
      </c>
      <c r="M358" s="25">
        <f t="shared" si="15"/>
        <v>0</v>
      </c>
      <c r="N358" s="39">
        <f>Invulblad!K360</f>
        <v>0</v>
      </c>
      <c r="O358" s="29" t="b">
        <f>IF(N358=kengetallen!$V$19,"1",IF(N358=kengetallen!$V$20,"2",IF(N358=kengetallen!$V$21,"3")))</f>
        <v>0</v>
      </c>
      <c r="P358" s="32">
        <v>0.3</v>
      </c>
      <c r="Q358" s="4">
        <f t="shared" si="16"/>
        <v>0</v>
      </c>
      <c r="R358" s="31">
        <f t="shared" si="17"/>
        <v>0</v>
      </c>
      <c r="S358" s="118" t="b">
        <f>IF(R358=kengetallen!$W$53,"Optimaal / zeer goed",IF(R358=kengetallen!$W$54,"Optimaal / goed",IF(R358=kengetallen!$W$55,"Voldoende / goed",IF(R358=kengetallen!$W$56,"Voldoende / redelijk",IF(R358=kengetallen!$W$57,"Voldoende",IF(R358=kengetallen!$W$58,"Matig / voldoende",IF(R358=kengetallen!$W$59,"Matig",IF(R358=kengetallen!$W$60,"Onvoldoende",IF(R358=kengetallen!$W$61,"Onvoldoende / slecht")))))))))</f>
        <v>0</v>
      </c>
    </row>
    <row r="359" spans="1:19" x14ac:dyDescent="0.3">
      <c r="A359" s="34">
        <f>Invulblad!B361</f>
        <v>357</v>
      </c>
      <c r="B359" s="28">
        <f>Invulblad!C361</f>
        <v>0</v>
      </c>
      <c r="C359" s="4">
        <f>Invulblad!D361</f>
        <v>0</v>
      </c>
      <c r="D359" s="4">
        <f>Invulblad!E361</f>
        <v>0</v>
      </c>
      <c r="E359" s="4">
        <f>Invulblad!F361</f>
        <v>0</v>
      </c>
      <c r="F359" s="4">
        <f>Invulblad!G361</f>
        <v>0</v>
      </c>
      <c r="G359" s="4">
        <f>Invulblad!H361</f>
        <v>0</v>
      </c>
      <c r="H359" s="48">
        <f>Invulblad!I361</f>
        <v>0</v>
      </c>
      <c r="I359" s="109">
        <f>Invulblad!O361</f>
        <v>0</v>
      </c>
      <c r="J359" s="31">
        <f>Invulblad!J361</f>
        <v>0</v>
      </c>
      <c r="K359" s="32" t="b">
        <f>IF(J359=kengetallen!$V$13,"1",IF(J359=kengetallen!$V$14,"2",IF(J359=kengetallen!$V$15,"3")))</f>
        <v>0</v>
      </c>
      <c r="L359" s="32">
        <v>0.7</v>
      </c>
      <c r="M359" s="25">
        <f t="shared" si="15"/>
        <v>0</v>
      </c>
      <c r="N359" s="39">
        <f>Invulblad!K361</f>
        <v>0</v>
      </c>
      <c r="O359" s="29" t="b">
        <f>IF(N359=kengetallen!$V$19,"1",IF(N359=kengetallen!$V$20,"2",IF(N359=kengetallen!$V$21,"3")))</f>
        <v>0</v>
      </c>
      <c r="P359" s="32">
        <v>0.3</v>
      </c>
      <c r="Q359" s="4">
        <f t="shared" si="16"/>
        <v>0</v>
      </c>
      <c r="R359" s="31">
        <f t="shared" si="17"/>
        <v>0</v>
      </c>
      <c r="S359" s="118" t="b">
        <f>IF(R359=kengetallen!$W$53,"Optimaal / zeer goed",IF(R359=kengetallen!$W$54,"Optimaal / goed",IF(R359=kengetallen!$W$55,"Voldoende / goed",IF(R359=kengetallen!$W$56,"Voldoende / redelijk",IF(R359=kengetallen!$W$57,"Voldoende",IF(R359=kengetallen!$W$58,"Matig / voldoende",IF(R359=kengetallen!$W$59,"Matig",IF(R359=kengetallen!$W$60,"Onvoldoende",IF(R359=kengetallen!$W$61,"Onvoldoende / slecht")))))))))</f>
        <v>0</v>
      </c>
    </row>
    <row r="360" spans="1:19" x14ac:dyDescent="0.3">
      <c r="A360" s="34">
        <f>Invulblad!B362</f>
        <v>358</v>
      </c>
      <c r="B360" s="28">
        <f>Invulblad!C362</f>
        <v>0</v>
      </c>
      <c r="C360" s="4">
        <f>Invulblad!D362</f>
        <v>0</v>
      </c>
      <c r="D360" s="4">
        <f>Invulblad!E362</f>
        <v>0</v>
      </c>
      <c r="E360" s="4">
        <f>Invulblad!F362</f>
        <v>0</v>
      </c>
      <c r="F360" s="4">
        <f>Invulblad!G362</f>
        <v>0</v>
      </c>
      <c r="G360" s="4">
        <f>Invulblad!H362</f>
        <v>0</v>
      </c>
      <c r="H360" s="48">
        <f>Invulblad!I362</f>
        <v>0</v>
      </c>
      <c r="I360" s="109">
        <f>Invulblad!O362</f>
        <v>0</v>
      </c>
      <c r="J360" s="31">
        <f>Invulblad!J362</f>
        <v>0</v>
      </c>
      <c r="K360" s="32" t="b">
        <f>IF(J360=kengetallen!$V$13,"1",IF(J360=kengetallen!$V$14,"2",IF(J360=kengetallen!$V$15,"3")))</f>
        <v>0</v>
      </c>
      <c r="L360" s="32">
        <v>0.7</v>
      </c>
      <c r="M360" s="25">
        <f t="shared" si="15"/>
        <v>0</v>
      </c>
      <c r="N360" s="39">
        <f>Invulblad!K362</f>
        <v>0</v>
      </c>
      <c r="O360" s="29" t="b">
        <f>IF(N360=kengetallen!$V$19,"1",IF(N360=kengetallen!$V$20,"2",IF(N360=kengetallen!$V$21,"3")))</f>
        <v>0</v>
      </c>
      <c r="P360" s="32">
        <v>0.3</v>
      </c>
      <c r="Q360" s="4">
        <f t="shared" si="16"/>
        <v>0</v>
      </c>
      <c r="R360" s="31">
        <f t="shared" si="17"/>
        <v>0</v>
      </c>
      <c r="S360" s="118" t="b">
        <f>IF(R360=kengetallen!$W$53,"Optimaal / zeer goed",IF(R360=kengetallen!$W$54,"Optimaal / goed",IF(R360=kengetallen!$W$55,"Voldoende / goed",IF(R360=kengetallen!$W$56,"Voldoende / redelijk",IF(R360=kengetallen!$W$57,"Voldoende",IF(R360=kengetallen!$W$58,"Matig / voldoende",IF(R360=kengetallen!$W$59,"Matig",IF(R360=kengetallen!$W$60,"Onvoldoende",IF(R360=kengetallen!$W$61,"Onvoldoende / slecht")))))))))</f>
        <v>0</v>
      </c>
    </row>
    <row r="361" spans="1:19" x14ac:dyDescent="0.3">
      <c r="A361" s="34">
        <f>Invulblad!B363</f>
        <v>359</v>
      </c>
      <c r="B361" s="28">
        <f>Invulblad!C363</f>
        <v>0</v>
      </c>
      <c r="C361" s="4">
        <f>Invulblad!D363</f>
        <v>0</v>
      </c>
      <c r="D361" s="4">
        <f>Invulblad!E363</f>
        <v>0</v>
      </c>
      <c r="E361" s="4">
        <f>Invulblad!F363</f>
        <v>0</v>
      </c>
      <c r="F361" s="4">
        <f>Invulblad!G363</f>
        <v>0</v>
      </c>
      <c r="G361" s="4">
        <f>Invulblad!H363</f>
        <v>0</v>
      </c>
      <c r="H361" s="48">
        <f>Invulblad!I363</f>
        <v>0</v>
      </c>
      <c r="I361" s="109">
        <f>Invulblad!O363</f>
        <v>0</v>
      </c>
      <c r="J361" s="31">
        <f>Invulblad!J363</f>
        <v>0</v>
      </c>
      <c r="K361" s="32" t="b">
        <f>IF(J361=kengetallen!$V$13,"1",IF(J361=kengetallen!$V$14,"2",IF(J361=kengetallen!$V$15,"3")))</f>
        <v>0</v>
      </c>
      <c r="L361" s="32">
        <v>0.7</v>
      </c>
      <c r="M361" s="25">
        <f t="shared" si="15"/>
        <v>0</v>
      </c>
      <c r="N361" s="39">
        <f>Invulblad!K363</f>
        <v>0</v>
      </c>
      <c r="O361" s="29" t="b">
        <f>IF(N361=kengetallen!$V$19,"1",IF(N361=kengetallen!$V$20,"2",IF(N361=kengetallen!$V$21,"3")))</f>
        <v>0</v>
      </c>
      <c r="P361" s="32">
        <v>0.3</v>
      </c>
      <c r="Q361" s="4">
        <f t="shared" si="16"/>
        <v>0</v>
      </c>
      <c r="R361" s="31">
        <f t="shared" si="17"/>
        <v>0</v>
      </c>
      <c r="S361" s="118" t="b">
        <f>IF(R361=kengetallen!$W$53,"Optimaal / zeer goed",IF(R361=kengetallen!$W$54,"Optimaal / goed",IF(R361=kengetallen!$W$55,"Voldoende / goed",IF(R361=kengetallen!$W$56,"Voldoende / redelijk",IF(R361=kengetallen!$W$57,"Voldoende",IF(R361=kengetallen!$W$58,"Matig / voldoende",IF(R361=kengetallen!$W$59,"Matig",IF(R361=kengetallen!$W$60,"Onvoldoende",IF(R361=kengetallen!$W$61,"Onvoldoende / slecht")))))))))</f>
        <v>0</v>
      </c>
    </row>
    <row r="362" spans="1:19" x14ac:dyDescent="0.3">
      <c r="A362" s="34">
        <f>Invulblad!B364</f>
        <v>360</v>
      </c>
      <c r="B362" s="28">
        <f>Invulblad!C364</f>
        <v>0</v>
      </c>
      <c r="C362" s="4">
        <f>Invulblad!D364</f>
        <v>0</v>
      </c>
      <c r="D362" s="4">
        <f>Invulblad!E364</f>
        <v>0</v>
      </c>
      <c r="E362" s="4">
        <f>Invulblad!F364</f>
        <v>0</v>
      </c>
      <c r="F362" s="4">
        <f>Invulblad!G364</f>
        <v>0</v>
      </c>
      <c r="G362" s="4">
        <f>Invulblad!H364</f>
        <v>0</v>
      </c>
      <c r="H362" s="48">
        <f>Invulblad!I364</f>
        <v>0</v>
      </c>
      <c r="I362" s="109">
        <f>Invulblad!O364</f>
        <v>0</v>
      </c>
      <c r="J362" s="31">
        <f>Invulblad!J364</f>
        <v>0</v>
      </c>
      <c r="K362" s="32" t="b">
        <f>IF(J362=kengetallen!$V$13,"1",IF(J362=kengetallen!$V$14,"2",IF(J362=kengetallen!$V$15,"3")))</f>
        <v>0</v>
      </c>
      <c r="L362" s="32">
        <v>0.7</v>
      </c>
      <c r="M362" s="25">
        <f t="shared" si="15"/>
        <v>0</v>
      </c>
      <c r="N362" s="39">
        <f>Invulblad!K364</f>
        <v>0</v>
      </c>
      <c r="O362" s="29" t="b">
        <f>IF(N362=kengetallen!$V$19,"1",IF(N362=kengetallen!$V$20,"2",IF(N362=kengetallen!$V$21,"3")))</f>
        <v>0</v>
      </c>
      <c r="P362" s="32">
        <v>0.3</v>
      </c>
      <c r="Q362" s="4">
        <f t="shared" si="16"/>
        <v>0</v>
      </c>
      <c r="R362" s="31">
        <f t="shared" si="17"/>
        <v>0</v>
      </c>
      <c r="S362" s="118" t="b">
        <f>IF(R362=kengetallen!$W$53,"Optimaal / zeer goed",IF(R362=kengetallen!$W$54,"Optimaal / goed",IF(R362=kengetallen!$W$55,"Voldoende / goed",IF(R362=kengetallen!$W$56,"Voldoende / redelijk",IF(R362=kengetallen!$W$57,"Voldoende",IF(R362=kengetallen!$W$58,"Matig / voldoende",IF(R362=kengetallen!$W$59,"Matig",IF(R362=kengetallen!$W$60,"Onvoldoende",IF(R362=kengetallen!$W$61,"Onvoldoende / slecht")))))))))</f>
        <v>0</v>
      </c>
    </row>
    <row r="363" spans="1:19" x14ac:dyDescent="0.3">
      <c r="A363" s="34">
        <f>Invulblad!B365</f>
        <v>361</v>
      </c>
      <c r="B363" s="28">
        <f>Invulblad!C365</f>
        <v>0</v>
      </c>
      <c r="C363" s="4">
        <f>Invulblad!D365</f>
        <v>0</v>
      </c>
      <c r="D363" s="4">
        <f>Invulblad!E365</f>
        <v>0</v>
      </c>
      <c r="E363" s="4">
        <f>Invulblad!F365</f>
        <v>0</v>
      </c>
      <c r="F363" s="4">
        <f>Invulblad!G365</f>
        <v>0</v>
      </c>
      <c r="G363" s="4">
        <f>Invulblad!H365</f>
        <v>0</v>
      </c>
      <c r="H363" s="48">
        <f>Invulblad!I365</f>
        <v>0</v>
      </c>
      <c r="I363" s="109">
        <f>Invulblad!O365</f>
        <v>0</v>
      </c>
      <c r="J363" s="31">
        <f>Invulblad!J365</f>
        <v>0</v>
      </c>
      <c r="K363" s="32" t="b">
        <f>IF(J363=kengetallen!$V$13,"1",IF(J363=kengetallen!$V$14,"2",IF(J363=kengetallen!$V$15,"3")))</f>
        <v>0</v>
      </c>
      <c r="L363" s="32">
        <v>0.7</v>
      </c>
      <c r="M363" s="25">
        <f t="shared" si="15"/>
        <v>0</v>
      </c>
      <c r="N363" s="39">
        <f>Invulblad!K365</f>
        <v>0</v>
      </c>
      <c r="O363" s="29" t="b">
        <f>IF(N363=kengetallen!$V$19,"1",IF(N363=kengetallen!$V$20,"2",IF(N363=kengetallen!$V$21,"3")))</f>
        <v>0</v>
      </c>
      <c r="P363" s="32">
        <v>0.3</v>
      </c>
      <c r="Q363" s="4">
        <f t="shared" si="16"/>
        <v>0</v>
      </c>
      <c r="R363" s="31">
        <f t="shared" si="17"/>
        <v>0</v>
      </c>
      <c r="S363" s="118" t="b">
        <f>IF(R363=kengetallen!$W$53,"Optimaal / zeer goed",IF(R363=kengetallen!$W$54,"Optimaal / goed",IF(R363=kengetallen!$W$55,"Voldoende / goed",IF(R363=kengetallen!$W$56,"Voldoende / redelijk",IF(R363=kengetallen!$W$57,"Voldoende",IF(R363=kengetallen!$W$58,"Matig / voldoende",IF(R363=kengetallen!$W$59,"Matig",IF(R363=kengetallen!$W$60,"Onvoldoende",IF(R363=kengetallen!$W$61,"Onvoldoende / slecht")))))))))</f>
        <v>0</v>
      </c>
    </row>
    <row r="364" spans="1:19" x14ac:dyDescent="0.3">
      <c r="A364" s="34">
        <f>Invulblad!B366</f>
        <v>362</v>
      </c>
      <c r="B364" s="28">
        <f>Invulblad!C366</f>
        <v>0</v>
      </c>
      <c r="C364" s="4">
        <f>Invulblad!D366</f>
        <v>0</v>
      </c>
      <c r="D364" s="4">
        <f>Invulblad!E366</f>
        <v>0</v>
      </c>
      <c r="E364" s="4">
        <f>Invulblad!F366</f>
        <v>0</v>
      </c>
      <c r="F364" s="4">
        <f>Invulblad!G366</f>
        <v>0</v>
      </c>
      <c r="G364" s="4">
        <f>Invulblad!H366</f>
        <v>0</v>
      </c>
      <c r="H364" s="48">
        <f>Invulblad!I366</f>
        <v>0</v>
      </c>
      <c r="I364" s="109">
        <f>Invulblad!O366</f>
        <v>0</v>
      </c>
      <c r="J364" s="31">
        <f>Invulblad!J366</f>
        <v>0</v>
      </c>
      <c r="K364" s="32" t="b">
        <f>IF(J364=kengetallen!$V$13,"1",IF(J364=kengetallen!$V$14,"2",IF(J364=kengetallen!$V$15,"3")))</f>
        <v>0</v>
      </c>
      <c r="L364" s="32">
        <v>0.7</v>
      </c>
      <c r="M364" s="25">
        <f t="shared" si="15"/>
        <v>0</v>
      </c>
      <c r="N364" s="39">
        <f>Invulblad!K366</f>
        <v>0</v>
      </c>
      <c r="O364" s="29" t="b">
        <f>IF(N364=kengetallen!$V$19,"1",IF(N364=kengetallen!$V$20,"2",IF(N364=kengetallen!$V$21,"3")))</f>
        <v>0</v>
      </c>
      <c r="P364" s="32">
        <v>0.3</v>
      </c>
      <c r="Q364" s="4">
        <f t="shared" si="16"/>
        <v>0</v>
      </c>
      <c r="R364" s="31">
        <f t="shared" si="17"/>
        <v>0</v>
      </c>
      <c r="S364" s="118" t="b">
        <f>IF(R364=kengetallen!$W$53,"Optimaal / zeer goed",IF(R364=kengetallen!$W$54,"Optimaal / goed",IF(R364=kengetallen!$W$55,"Voldoende / goed",IF(R364=kengetallen!$W$56,"Voldoende / redelijk",IF(R364=kengetallen!$W$57,"Voldoende",IF(R364=kengetallen!$W$58,"Matig / voldoende",IF(R364=kengetallen!$W$59,"Matig",IF(R364=kengetallen!$W$60,"Onvoldoende",IF(R364=kengetallen!$W$61,"Onvoldoende / slecht")))))))))</f>
        <v>0</v>
      </c>
    </row>
    <row r="365" spans="1:19" x14ac:dyDescent="0.3">
      <c r="A365" s="34">
        <f>Invulblad!B367</f>
        <v>363</v>
      </c>
      <c r="B365" s="28">
        <f>Invulblad!C367</f>
        <v>0</v>
      </c>
      <c r="C365" s="4">
        <f>Invulblad!D367</f>
        <v>0</v>
      </c>
      <c r="D365" s="4">
        <f>Invulblad!E367</f>
        <v>0</v>
      </c>
      <c r="E365" s="4">
        <f>Invulblad!F367</f>
        <v>0</v>
      </c>
      <c r="F365" s="4">
        <f>Invulblad!G367</f>
        <v>0</v>
      </c>
      <c r="G365" s="4">
        <f>Invulblad!H367</f>
        <v>0</v>
      </c>
      <c r="H365" s="48">
        <f>Invulblad!I367</f>
        <v>0</v>
      </c>
      <c r="I365" s="109">
        <f>Invulblad!O367</f>
        <v>0</v>
      </c>
      <c r="J365" s="31">
        <f>Invulblad!J367</f>
        <v>0</v>
      </c>
      <c r="K365" s="32" t="b">
        <f>IF(J365=kengetallen!$V$13,"1",IF(J365=kengetallen!$V$14,"2",IF(J365=kengetallen!$V$15,"3")))</f>
        <v>0</v>
      </c>
      <c r="L365" s="32">
        <v>0.7</v>
      </c>
      <c r="M365" s="25">
        <f t="shared" si="15"/>
        <v>0</v>
      </c>
      <c r="N365" s="39">
        <f>Invulblad!K367</f>
        <v>0</v>
      </c>
      <c r="O365" s="29" t="b">
        <f>IF(N365=kengetallen!$V$19,"1",IF(N365=kengetallen!$V$20,"2",IF(N365=kengetallen!$V$21,"3")))</f>
        <v>0</v>
      </c>
      <c r="P365" s="32">
        <v>0.3</v>
      </c>
      <c r="Q365" s="4">
        <f t="shared" si="16"/>
        <v>0</v>
      </c>
      <c r="R365" s="31">
        <f t="shared" si="17"/>
        <v>0</v>
      </c>
      <c r="S365" s="118" t="b">
        <f>IF(R365=kengetallen!$W$53,"Optimaal / zeer goed",IF(R365=kengetallen!$W$54,"Optimaal / goed",IF(R365=kengetallen!$W$55,"Voldoende / goed",IF(R365=kengetallen!$W$56,"Voldoende / redelijk",IF(R365=kengetallen!$W$57,"Voldoende",IF(R365=kengetallen!$W$58,"Matig / voldoende",IF(R365=kengetallen!$W$59,"Matig",IF(R365=kengetallen!$W$60,"Onvoldoende",IF(R365=kengetallen!$W$61,"Onvoldoende / slecht")))))))))</f>
        <v>0</v>
      </c>
    </row>
    <row r="366" spans="1:19" x14ac:dyDescent="0.3">
      <c r="A366" s="34">
        <f>Invulblad!B368</f>
        <v>364</v>
      </c>
      <c r="B366" s="28">
        <f>Invulblad!C368</f>
        <v>0</v>
      </c>
      <c r="C366" s="4">
        <f>Invulblad!D368</f>
        <v>0</v>
      </c>
      <c r="D366" s="4">
        <f>Invulblad!E368</f>
        <v>0</v>
      </c>
      <c r="E366" s="4">
        <f>Invulblad!F368</f>
        <v>0</v>
      </c>
      <c r="F366" s="4">
        <f>Invulblad!G368</f>
        <v>0</v>
      </c>
      <c r="G366" s="4">
        <f>Invulblad!H368</f>
        <v>0</v>
      </c>
      <c r="H366" s="48">
        <f>Invulblad!I368</f>
        <v>0</v>
      </c>
      <c r="I366" s="109">
        <f>Invulblad!O368</f>
        <v>0</v>
      </c>
      <c r="J366" s="31">
        <f>Invulblad!J368</f>
        <v>0</v>
      </c>
      <c r="K366" s="32" t="b">
        <f>IF(J366=kengetallen!$V$13,"1",IF(J366=kengetallen!$V$14,"2",IF(J366=kengetallen!$V$15,"3")))</f>
        <v>0</v>
      </c>
      <c r="L366" s="32">
        <v>0.7</v>
      </c>
      <c r="M366" s="25">
        <f t="shared" si="15"/>
        <v>0</v>
      </c>
      <c r="N366" s="39">
        <f>Invulblad!K368</f>
        <v>0</v>
      </c>
      <c r="O366" s="29" t="b">
        <f>IF(N366=kengetallen!$V$19,"1",IF(N366=kengetallen!$V$20,"2",IF(N366=kengetallen!$V$21,"3")))</f>
        <v>0</v>
      </c>
      <c r="P366" s="32">
        <v>0.3</v>
      </c>
      <c r="Q366" s="4">
        <f t="shared" si="16"/>
        <v>0</v>
      </c>
      <c r="R366" s="31">
        <f t="shared" si="17"/>
        <v>0</v>
      </c>
      <c r="S366" s="118" t="b">
        <f>IF(R366=kengetallen!$W$53,"Optimaal / zeer goed",IF(R366=kengetallen!$W$54,"Optimaal / goed",IF(R366=kengetallen!$W$55,"Voldoende / goed",IF(R366=kengetallen!$W$56,"Voldoende / redelijk",IF(R366=kengetallen!$W$57,"Voldoende",IF(R366=kengetallen!$W$58,"Matig / voldoende",IF(R366=kengetallen!$W$59,"Matig",IF(R366=kengetallen!$W$60,"Onvoldoende",IF(R366=kengetallen!$W$61,"Onvoldoende / slecht")))))))))</f>
        <v>0</v>
      </c>
    </row>
    <row r="367" spans="1:19" x14ac:dyDescent="0.3">
      <c r="A367" s="34">
        <f>Invulblad!B369</f>
        <v>365</v>
      </c>
      <c r="B367" s="28">
        <f>Invulblad!C369</f>
        <v>0</v>
      </c>
      <c r="C367" s="4">
        <f>Invulblad!D369</f>
        <v>0</v>
      </c>
      <c r="D367" s="4">
        <f>Invulblad!E369</f>
        <v>0</v>
      </c>
      <c r="E367" s="4">
        <f>Invulblad!F369</f>
        <v>0</v>
      </c>
      <c r="F367" s="4">
        <f>Invulblad!G369</f>
        <v>0</v>
      </c>
      <c r="G367" s="4">
        <f>Invulblad!H369</f>
        <v>0</v>
      </c>
      <c r="H367" s="48">
        <f>Invulblad!I369</f>
        <v>0</v>
      </c>
      <c r="I367" s="109">
        <f>Invulblad!O369</f>
        <v>0</v>
      </c>
      <c r="J367" s="31">
        <f>Invulblad!J369</f>
        <v>0</v>
      </c>
      <c r="K367" s="32" t="b">
        <f>IF(J367=kengetallen!$V$13,"1",IF(J367=kengetallen!$V$14,"2",IF(J367=kengetallen!$V$15,"3")))</f>
        <v>0</v>
      </c>
      <c r="L367" s="32">
        <v>0.7</v>
      </c>
      <c r="M367" s="25">
        <f t="shared" si="15"/>
        <v>0</v>
      </c>
      <c r="N367" s="39">
        <f>Invulblad!K369</f>
        <v>0</v>
      </c>
      <c r="O367" s="29" t="b">
        <f>IF(N367=kengetallen!$V$19,"1",IF(N367=kengetallen!$V$20,"2",IF(N367=kengetallen!$V$21,"3")))</f>
        <v>0</v>
      </c>
      <c r="P367" s="32">
        <v>0.3</v>
      </c>
      <c r="Q367" s="4">
        <f t="shared" si="16"/>
        <v>0</v>
      </c>
      <c r="R367" s="31">
        <f t="shared" si="17"/>
        <v>0</v>
      </c>
      <c r="S367" s="118" t="b">
        <f>IF(R367=kengetallen!$W$53,"Optimaal / zeer goed",IF(R367=kengetallen!$W$54,"Optimaal / goed",IF(R367=kengetallen!$W$55,"Voldoende / goed",IF(R367=kengetallen!$W$56,"Voldoende / redelijk",IF(R367=kengetallen!$W$57,"Voldoende",IF(R367=kengetallen!$W$58,"Matig / voldoende",IF(R367=kengetallen!$W$59,"Matig",IF(R367=kengetallen!$W$60,"Onvoldoende",IF(R367=kengetallen!$W$61,"Onvoldoende / slecht")))))))))</f>
        <v>0</v>
      </c>
    </row>
    <row r="368" spans="1:19" x14ac:dyDescent="0.3">
      <c r="A368" s="34">
        <f>Invulblad!B370</f>
        <v>366</v>
      </c>
      <c r="B368" s="28">
        <f>Invulblad!C370</f>
        <v>0</v>
      </c>
      <c r="C368" s="4">
        <f>Invulblad!D370</f>
        <v>0</v>
      </c>
      <c r="D368" s="4">
        <f>Invulblad!E370</f>
        <v>0</v>
      </c>
      <c r="E368" s="4">
        <f>Invulblad!F370</f>
        <v>0</v>
      </c>
      <c r="F368" s="4">
        <f>Invulblad!G370</f>
        <v>0</v>
      </c>
      <c r="G368" s="4">
        <f>Invulblad!H370</f>
        <v>0</v>
      </c>
      <c r="H368" s="48">
        <f>Invulblad!I370</f>
        <v>0</v>
      </c>
      <c r="I368" s="109">
        <f>Invulblad!O370</f>
        <v>0</v>
      </c>
      <c r="J368" s="31">
        <f>Invulblad!J370</f>
        <v>0</v>
      </c>
      <c r="K368" s="32" t="b">
        <f>IF(J368=kengetallen!$V$13,"1",IF(J368=kengetallen!$V$14,"2",IF(J368=kengetallen!$V$15,"3")))</f>
        <v>0</v>
      </c>
      <c r="L368" s="32">
        <v>0.7</v>
      </c>
      <c r="M368" s="25">
        <f t="shared" si="15"/>
        <v>0</v>
      </c>
      <c r="N368" s="39">
        <f>Invulblad!K370</f>
        <v>0</v>
      </c>
      <c r="O368" s="29" t="b">
        <f>IF(N368=kengetallen!$V$19,"1",IF(N368=kengetallen!$V$20,"2",IF(N368=kengetallen!$V$21,"3")))</f>
        <v>0</v>
      </c>
      <c r="P368" s="32">
        <v>0.3</v>
      </c>
      <c r="Q368" s="4">
        <f t="shared" si="16"/>
        <v>0</v>
      </c>
      <c r="R368" s="31">
        <f t="shared" si="17"/>
        <v>0</v>
      </c>
      <c r="S368" s="118" t="b">
        <f>IF(R368=kengetallen!$W$53,"Optimaal / zeer goed",IF(R368=kengetallen!$W$54,"Optimaal / goed",IF(R368=kengetallen!$W$55,"Voldoende / goed",IF(R368=kengetallen!$W$56,"Voldoende / redelijk",IF(R368=kengetallen!$W$57,"Voldoende",IF(R368=kengetallen!$W$58,"Matig / voldoende",IF(R368=kengetallen!$W$59,"Matig",IF(R368=kengetallen!$W$60,"Onvoldoende",IF(R368=kengetallen!$W$61,"Onvoldoende / slecht")))))))))</f>
        <v>0</v>
      </c>
    </row>
    <row r="369" spans="1:19" x14ac:dyDescent="0.3">
      <c r="A369" s="34">
        <f>Invulblad!B371</f>
        <v>367</v>
      </c>
      <c r="B369" s="28">
        <f>Invulblad!C371</f>
        <v>0</v>
      </c>
      <c r="C369" s="4">
        <f>Invulblad!D371</f>
        <v>0</v>
      </c>
      <c r="D369" s="4">
        <f>Invulblad!E371</f>
        <v>0</v>
      </c>
      <c r="E369" s="4">
        <f>Invulblad!F371</f>
        <v>0</v>
      </c>
      <c r="F369" s="4">
        <f>Invulblad!G371</f>
        <v>0</v>
      </c>
      <c r="G369" s="4">
        <f>Invulblad!H371</f>
        <v>0</v>
      </c>
      <c r="H369" s="48">
        <f>Invulblad!I371</f>
        <v>0</v>
      </c>
      <c r="I369" s="109">
        <f>Invulblad!O371</f>
        <v>0</v>
      </c>
      <c r="J369" s="31">
        <f>Invulblad!J371</f>
        <v>0</v>
      </c>
      <c r="K369" s="32" t="b">
        <f>IF(J369=kengetallen!$V$13,"1",IF(J369=kengetallen!$V$14,"2",IF(J369=kengetallen!$V$15,"3")))</f>
        <v>0</v>
      </c>
      <c r="L369" s="32">
        <v>0.7</v>
      </c>
      <c r="M369" s="25">
        <f t="shared" si="15"/>
        <v>0</v>
      </c>
      <c r="N369" s="39">
        <f>Invulblad!K371</f>
        <v>0</v>
      </c>
      <c r="O369" s="29" t="b">
        <f>IF(N369=kengetallen!$V$19,"1",IF(N369=kengetallen!$V$20,"2",IF(N369=kengetallen!$V$21,"3")))</f>
        <v>0</v>
      </c>
      <c r="P369" s="32">
        <v>0.3</v>
      </c>
      <c r="Q369" s="4">
        <f t="shared" si="16"/>
        <v>0</v>
      </c>
      <c r="R369" s="31">
        <f t="shared" si="17"/>
        <v>0</v>
      </c>
      <c r="S369" s="118" t="b">
        <f>IF(R369=kengetallen!$W$53,"Optimaal / zeer goed",IF(R369=kengetallen!$W$54,"Optimaal / goed",IF(R369=kengetallen!$W$55,"Voldoende / goed",IF(R369=kengetallen!$W$56,"Voldoende / redelijk",IF(R369=kengetallen!$W$57,"Voldoende",IF(R369=kengetallen!$W$58,"Matig / voldoende",IF(R369=kengetallen!$W$59,"Matig",IF(R369=kengetallen!$W$60,"Onvoldoende",IF(R369=kengetallen!$W$61,"Onvoldoende / slecht")))))))))</f>
        <v>0</v>
      </c>
    </row>
    <row r="370" spans="1:19" x14ac:dyDescent="0.3">
      <c r="A370" s="34">
        <f>Invulblad!B372</f>
        <v>368</v>
      </c>
      <c r="B370" s="28">
        <f>Invulblad!C372</f>
        <v>0</v>
      </c>
      <c r="C370" s="4">
        <f>Invulblad!D372</f>
        <v>0</v>
      </c>
      <c r="D370" s="4">
        <f>Invulblad!E372</f>
        <v>0</v>
      </c>
      <c r="E370" s="4">
        <f>Invulblad!F372</f>
        <v>0</v>
      </c>
      <c r="F370" s="4">
        <f>Invulblad!G372</f>
        <v>0</v>
      </c>
      <c r="G370" s="4">
        <f>Invulblad!H372</f>
        <v>0</v>
      </c>
      <c r="H370" s="48">
        <f>Invulblad!I372</f>
        <v>0</v>
      </c>
      <c r="I370" s="109">
        <f>Invulblad!O372</f>
        <v>0</v>
      </c>
      <c r="J370" s="31">
        <f>Invulblad!J372</f>
        <v>0</v>
      </c>
      <c r="K370" s="32" t="b">
        <f>IF(J370=kengetallen!$V$13,"1",IF(J370=kengetallen!$V$14,"2",IF(J370=kengetallen!$V$15,"3")))</f>
        <v>0</v>
      </c>
      <c r="L370" s="32">
        <v>0.7</v>
      </c>
      <c r="M370" s="25">
        <f t="shared" si="15"/>
        <v>0</v>
      </c>
      <c r="N370" s="39">
        <f>Invulblad!K372</f>
        <v>0</v>
      </c>
      <c r="O370" s="29" t="b">
        <f>IF(N370=kengetallen!$V$19,"1",IF(N370=kengetallen!$V$20,"2",IF(N370=kengetallen!$V$21,"3")))</f>
        <v>0</v>
      </c>
      <c r="P370" s="32">
        <v>0.3</v>
      </c>
      <c r="Q370" s="4">
        <f t="shared" si="16"/>
        <v>0</v>
      </c>
      <c r="R370" s="31">
        <f t="shared" si="17"/>
        <v>0</v>
      </c>
      <c r="S370" s="118" t="b">
        <f>IF(R370=kengetallen!$W$53,"Optimaal / zeer goed",IF(R370=kengetallen!$W$54,"Optimaal / goed",IF(R370=kengetallen!$W$55,"Voldoende / goed",IF(R370=kengetallen!$W$56,"Voldoende / redelijk",IF(R370=kengetallen!$W$57,"Voldoende",IF(R370=kengetallen!$W$58,"Matig / voldoende",IF(R370=kengetallen!$W$59,"Matig",IF(R370=kengetallen!$W$60,"Onvoldoende",IF(R370=kengetallen!$W$61,"Onvoldoende / slecht")))))))))</f>
        <v>0</v>
      </c>
    </row>
    <row r="371" spans="1:19" x14ac:dyDescent="0.3">
      <c r="A371" s="34">
        <f>Invulblad!B373</f>
        <v>369</v>
      </c>
      <c r="B371" s="28">
        <f>Invulblad!C373</f>
        <v>0</v>
      </c>
      <c r="C371" s="4">
        <f>Invulblad!D373</f>
        <v>0</v>
      </c>
      <c r="D371" s="4">
        <f>Invulblad!E373</f>
        <v>0</v>
      </c>
      <c r="E371" s="4">
        <f>Invulblad!F373</f>
        <v>0</v>
      </c>
      <c r="F371" s="4">
        <f>Invulblad!G373</f>
        <v>0</v>
      </c>
      <c r="G371" s="4">
        <f>Invulblad!H373</f>
        <v>0</v>
      </c>
      <c r="H371" s="48">
        <f>Invulblad!I373</f>
        <v>0</v>
      </c>
      <c r="I371" s="109">
        <f>Invulblad!O373</f>
        <v>0</v>
      </c>
      <c r="J371" s="31">
        <f>Invulblad!J373</f>
        <v>0</v>
      </c>
      <c r="K371" s="32" t="b">
        <f>IF(J371=kengetallen!$V$13,"1",IF(J371=kengetallen!$V$14,"2",IF(J371=kengetallen!$V$15,"3")))</f>
        <v>0</v>
      </c>
      <c r="L371" s="32">
        <v>0.7</v>
      </c>
      <c r="M371" s="25">
        <f t="shared" si="15"/>
        <v>0</v>
      </c>
      <c r="N371" s="39">
        <f>Invulblad!K373</f>
        <v>0</v>
      </c>
      <c r="O371" s="29" t="b">
        <f>IF(N371=kengetallen!$V$19,"1",IF(N371=kengetallen!$V$20,"2",IF(N371=kengetallen!$V$21,"3")))</f>
        <v>0</v>
      </c>
      <c r="P371" s="32">
        <v>0.3</v>
      </c>
      <c r="Q371" s="4">
        <f t="shared" si="16"/>
        <v>0</v>
      </c>
      <c r="R371" s="31">
        <f t="shared" si="17"/>
        <v>0</v>
      </c>
      <c r="S371" s="118" t="b">
        <f>IF(R371=kengetallen!$W$53,"Optimaal / zeer goed",IF(R371=kengetallen!$W$54,"Optimaal / goed",IF(R371=kengetallen!$W$55,"Voldoende / goed",IF(R371=kengetallen!$W$56,"Voldoende / redelijk",IF(R371=kengetallen!$W$57,"Voldoende",IF(R371=kengetallen!$W$58,"Matig / voldoende",IF(R371=kengetallen!$W$59,"Matig",IF(R371=kengetallen!$W$60,"Onvoldoende",IF(R371=kengetallen!$W$61,"Onvoldoende / slecht")))))))))</f>
        <v>0</v>
      </c>
    </row>
    <row r="372" spans="1:19" x14ac:dyDescent="0.3">
      <c r="A372" s="34">
        <f>Invulblad!B374</f>
        <v>370</v>
      </c>
      <c r="B372" s="28">
        <f>Invulblad!C374</f>
        <v>0</v>
      </c>
      <c r="C372" s="4">
        <f>Invulblad!D374</f>
        <v>0</v>
      </c>
      <c r="D372" s="4">
        <f>Invulblad!E374</f>
        <v>0</v>
      </c>
      <c r="E372" s="4">
        <f>Invulblad!F374</f>
        <v>0</v>
      </c>
      <c r="F372" s="4">
        <f>Invulblad!G374</f>
        <v>0</v>
      </c>
      <c r="G372" s="4">
        <f>Invulblad!H374</f>
        <v>0</v>
      </c>
      <c r="H372" s="48">
        <f>Invulblad!I374</f>
        <v>0</v>
      </c>
      <c r="I372" s="109">
        <f>Invulblad!O374</f>
        <v>0</v>
      </c>
      <c r="J372" s="31">
        <f>Invulblad!J374</f>
        <v>0</v>
      </c>
      <c r="K372" s="32" t="b">
        <f>IF(J372=kengetallen!$V$13,"1",IF(J372=kengetallen!$V$14,"2",IF(J372=kengetallen!$V$15,"3")))</f>
        <v>0</v>
      </c>
      <c r="L372" s="32">
        <v>0.7</v>
      </c>
      <c r="M372" s="25">
        <f t="shared" si="15"/>
        <v>0</v>
      </c>
      <c r="N372" s="39">
        <f>Invulblad!K374</f>
        <v>0</v>
      </c>
      <c r="O372" s="29" t="b">
        <f>IF(N372=kengetallen!$V$19,"1",IF(N372=kengetallen!$V$20,"2",IF(N372=kengetallen!$V$21,"3")))</f>
        <v>0</v>
      </c>
      <c r="P372" s="32">
        <v>0.3</v>
      </c>
      <c r="Q372" s="4">
        <f t="shared" si="16"/>
        <v>0</v>
      </c>
      <c r="R372" s="31">
        <f t="shared" si="17"/>
        <v>0</v>
      </c>
      <c r="S372" s="118" t="b">
        <f>IF(R372=kengetallen!$W$53,"Optimaal / zeer goed",IF(R372=kengetallen!$W$54,"Optimaal / goed",IF(R372=kengetallen!$W$55,"Voldoende / goed",IF(R372=kengetallen!$W$56,"Voldoende / redelijk",IF(R372=kengetallen!$W$57,"Voldoende",IF(R372=kengetallen!$W$58,"Matig / voldoende",IF(R372=kengetallen!$W$59,"Matig",IF(R372=kengetallen!$W$60,"Onvoldoende",IF(R372=kengetallen!$W$61,"Onvoldoende / slecht")))))))))</f>
        <v>0</v>
      </c>
    </row>
    <row r="373" spans="1:19" x14ac:dyDescent="0.3">
      <c r="A373" s="34">
        <f>Invulblad!B375</f>
        <v>371</v>
      </c>
      <c r="B373" s="28">
        <f>Invulblad!C375</f>
        <v>0</v>
      </c>
      <c r="C373" s="4">
        <f>Invulblad!D375</f>
        <v>0</v>
      </c>
      <c r="D373" s="4">
        <f>Invulblad!E375</f>
        <v>0</v>
      </c>
      <c r="E373" s="4">
        <f>Invulblad!F375</f>
        <v>0</v>
      </c>
      <c r="F373" s="4">
        <f>Invulblad!G375</f>
        <v>0</v>
      </c>
      <c r="G373" s="4">
        <f>Invulblad!H375</f>
        <v>0</v>
      </c>
      <c r="H373" s="48">
        <f>Invulblad!I375</f>
        <v>0</v>
      </c>
      <c r="I373" s="109">
        <f>Invulblad!O375</f>
        <v>0</v>
      </c>
      <c r="J373" s="31">
        <f>Invulblad!J375</f>
        <v>0</v>
      </c>
      <c r="K373" s="32" t="b">
        <f>IF(J373=kengetallen!$V$13,"1",IF(J373=kengetallen!$V$14,"2",IF(J373=kengetallen!$V$15,"3")))</f>
        <v>0</v>
      </c>
      <c r="L373" s="32">
        <v>0.7</v>
      </c>
      <c r="M373" s="25">
        <f t="shared" si="15"/>
        <v>0</v>
      </c>
      <c r="N373" s="39">
        <f>Invulblad!K375</f>
        <v>0</v>
      </c>
      <c r="O373" s="29" t="b">
        <f>IF(N373=kengetallen!$V$19,"1",IF(N373=kengetallen!$V$20,"2",IF(N373=kengetallen!$V$21,"3")))</f>
        <v>0</v>
      </c>
      <c r="P373" s="32">
        <v>0.3</v>
      </c>
      <c r="Q373" s="4">
        <f t="shared" si="16"/>
        <v>0</v>
      </c>
      <c r="R373" s="31">
        <f t="shared" si="17"/>
        <v>0</v>
      </c>
      <c r="S373" s="118" t="b">
        <f>IF(R373=kengetallen!$W$53,"Optimaal / zeer goed",IF(R373=kengetallen!$W$54,"Optimaal / goed",IF(R373=kengetallen!$W$55,"Voldoende / goed",IF(R373=kengetallen!$W$56,"Voldoende / redelijk",IF(R373=kengetallen!$W$57,"Voldoende",IF(R373=kengetallen!$W$58,"Matig / voldoende",IF(R373=kengetallen!$W$59,"Matig",IF(R373=kengetallen!$W$60,"Onvoldoende",IF(R373=kengetallen!$W$61,"Onvoldoende / slecht")))))))))</f>
        <v>0</v>
      </c>
    </row>
    <row r="374" spans="1:19" x14ac:dyDescent="0.3">
      <c r="A374" s="34">
        <f>Invulblad!B376</f>
        <v>372</v>
      </c>
      <c r="B374" s="28">
        <f>Invulblad!C376</f>
        <v>0</v>
      </c>
      <c r="C374" s="4">
        <f>Invulblad!D376</f>
        <v>0</v>
      </c>
      <c r="D374" s="4">
        <f>Invulblad!E376</f>
        <v>0</v>
      </c>
      <c r="E374" s="4">
        <f>Invulblad!F376</f>
        <v>0</v>
      </c>
      <c r="F374" s="4">
        <f>Invulblad!G376</f>
        <v>0</v>
      </c>
      <c r="G374" s="4">
        <f>Invulblad!H376</f>
        <v>0</v>
      </c>
      <c r="H374" s="48">
        <f>Invulblad!I376</f>
        <v>0</v>
      </c>
      <c r="I374" s="109">
        <f>Invulblad!O376</f>
        <v>0</v>
      </c>
      <c r="J374" s="31">
        <f>Invulblad!J376</f>
        <v>0</v>
      </c>
      <c r="K374" s="32" t="b">
        <f>IF(J374=kengetallen!$V$13,"1",IF(J374=kengetallen!$V$14,"2",IF(J374=kengetallen!$V$15,"3")))</f>
        <v>0</v>
      </c>
      <c r="L374" s="32">
        <v>0.7</v>
      </c>
      <c r="M374" s="25">
        <f t="shared" si="15"/>
        <v>0</v>
      </c>
      <c r="N374" s="39">
        <f>Invulblad!K376</f>
        <v>0</v>
      </c>
      <c r="O374" s="29" t="b">
        <f>IF(N374=kengetallen!$V$19,"1",IF(N374=kengetallen!$V$20,"2",IF(N374=kengetallen!$V$21,"3")))</f>
        <v>0</v>
      </c>
      <c r="P374" s="32">
        <v>0.3</v>
      </c>
      <c r="Q374" s="4">
        <f t="shared" si="16"/>
        <v>0</v>
      </c>
      <c r="R374" s="31">
        <f t="shared" si="17"/>
        <v>0</v>
      </c>
      <c r="S374" s="118" t="b">
        <f>IF(R374=kengetallen!$W$53,"Optimaal / zeer goed",IF(R374=kengetallen!$W$54,"Optimaal / goed",IF(R374=kengetallen!$W$55,"Voldoende / goed",IF(R374=kengetallen!$W$56,"Voldoende / redelijk",IF(R374=kengetallen!$W$57,"Voldoende",IF(R374=kengetallen!$W$58,"Matig / voldoende",IF(R374=kengetallen!$W$59,"Matig",IF(R374=kengetallen!$W$60,"Onvoldoende",IF(R374=kengetallen!$W$61,"Onvoldoende / slecht")))))))))</f>
        <v>0</v>
      </c>
    </row>
    <row r="375" spans="1:19" x14ac:dyDescent="0.3">
      <c r="A375" s="34">
        <f>Invulblad!B377</f>
        <v>373</v>
      </c>
      <c r="B375" s="28">
        <f>Invulblad!C377</f>
        <v>0</v>
      </c>
      <c r="C375" s="4">
        <f>Invulblad!D377</f>
        <v>0</v>
      </c>
      <c r="D375" s="4">
        <f>Invulblad!E377</f>
        <v>0</v>
      </c>
      <c r="E375" s="4">
        <f>Invulblad!F377</f>
        <v>0</v>
      </c>
      <c r="F375" s="4">
        <f>Invulblad!G377</f>
        <v>0</v>
      </c>
      <c r="G375" s="4">
        <f>Invulblad!H377</f>
        <v>0</v>
      </c>
      <c r="H375" s="48">
        <f>Invulblad!I377</f>
        <v>0</v>
      </c>
      <c r="I375" s="109">
        <f>Invulblad!O377</f>
        <v>0</v>
      </c>
      <c r="J375" s="31">
        <f>Invulblad!J377</f>
        <v>0</v>
      </c>
      <c r="K375" s="32" t="b">
        <f>IF(J375=kengetallen!$V$13,"1",IF(J375=kengetallen!$V$14,"2",IF(J375=kengetallen!$V$15,"3")))</f>
        <v>0</v>
      </c>
      <c r="L375" s="32">
        <v>0.7</v>
      </c>
      <c r="M375" s="25">
        <f t="shared" si="15"/>
        <v>0</v>
      </c>
      <c r="N375" s="39">
        <f>Invulblad!K377</f>
        <v>0</v>
      </c>
      <c r="O375" s="29" t="b">
        <f>IF(N375=kengetallen!$V$19,"1",IF(N375=kengetallen!$V$20,"2",IF(N375=kengetallen!$V$21,"3")))</f>
        <v>0</v>
      </c>
      <c r="P375" s="32">
        <v>0.3</v>
      </c>
      <c r="Q375" s="4">
        <f t="shared" si="16"/>
        <v>0</v>
      </c>
      <c r="R375" s="31">
        <f t="shared" si="17"/>
        <v>0</v>
      </c>
      <c r="S375" s="118" t="b">
        <f>IF(R375=kengetallen!$W$53,"Optimaal / zeer goed",IF(R375=kengetallen!$W$54,"Optimaal / goed",IF(R375=kengetallen!$W$55,"Voldoende / goed",IF(R375=kengetallen!$W$56,"Voldoende / redelijk",IF(R375=kengetallen!$W$57,"Voldoende",IF(R375=kengetallen!$W$58,"Matig / voldoende",IF(R375=kengetallen!$W$59,"Matig",IF(R375=kengetallen!$W$60,"Onvoldoende",IF(R375=kengetallen!$W$61,"Onvoldoende / slecht")))))))))</f>
        <v>0</v>
      </c>
    </row>
    <row r="376" spans="1:19" x14ac:dyDescent="0.3">
      <c r="A376" s="34">
        <f>Invulblad!B378</f>
        <v>374</v>
      </c>
      <c r="B376" s="28">
        <f>Invulblad!C378</f>
        <v>0</v>
      </c>
      <c r="C376" s="4">
        <f>Invulblad!D378</f>
        <v>0</v>
      </c>
      <c r="D376" s="4">
        <f>Invulblad!E378</f>
        <v>0</v>
      </c>
      <c r="E376" s="4">
        <f>Invulblad!F378</f>
        <v>0</v>
      </c>
      <c r="F376" s="4">
        <f>Invulblad!G378</f>
        <v>0</v>
      </c>
      <c r="G376" s="4">
        <f>Invulblad!H378</f>
        <v>0</v>
      </c>
      <c r="H376" s="48">
        <f>Invulblad!I378</f>
        <v>0</v>
      </c>
      <c r="I376" s="109">
        <f>Invulblad!O378</f>
        <v>0</v>
      </c>
      <c r="J376" s="31">
        <f>Invulblad!J378</f>
        <v>0</v>
      </c>
      <c r="K376" s="32" t="b">
        <f>IF(J376=kengetallen!$V$13,"1",IF(J376=kengetallen!$V$14,"2",IF(J376=kengetallen!$V$15,"3")))</f>
        <v>0</v>
      </c>
      <c r="L376" s="32">
        <v>0.7</v>
      </c>
      <c r="M376" s="25">
        <f t="shared" si="15"/>
        <v>0</v>
      </c>
      <c r="N376" s="39">
        <f>Invulblad!K378</f>
        <v>0</v>
      </c>
      <c r="O376" s="29" t="b">
        <f>IF(N376=kengetallen!$V$19,"1",IF(N376=kengetallen!$V$20,"2",IF(N376=kengetallen!$V$21,"3")))</f>
        <v>0</v>
      </c>
      <c r="P376" s="32">
        <v>0.3</v>
      </c>
      <c r="Q376" s="4">
        <f t="shared" si="16"/>
        <v>0</v>
      </c>
      <c r="R376" s="31">
        <f t="shared" si="17"/>
        <v>0</v>
      </c>
      <c r="S376" s="118" t="b">
        <f>IF(R376=kengetallen!$W$53,"Optimaal / zeer goed",IF(R376=kengetallen!$W$54,"Optimaal / goed",IF(R376=kengetallen!$W$55,"Voldoende / goed",IF(R376=kengetallen!$W$56,"Voldoende / redelijk",IF(R376=kengetallen!$W$57,"Voldoende",IF(R376=kengetallen!$W$58,"Matig / voldoende",IF(R376=kengetallen!$W$59,"Matig",IF(R376=kengetallen!$W$60,"Onvoldoende",IF(R376=kengetallen!$W$61,"Onvoldoende / slecht")))))))))</f>
        <v>0</v>
      </c>
    </row>
    <row r="377" spans="1:19" x14ac:dyDescent="0.3">
      <c r="A377" s="34">
        <f>Invulblad!B379</f>
        <v>375</v>
      </c>
      <c r="B377" s="28">
        <f>Invulblad!C379</f>
        <v>0</v>
      </c>
      <c r="C377" s="4">
        <f>Invulblad!D379</f>
        <v>0</v>
      </c>
      <c r="D377" s="4">
        <f>Invulblad!E379</f>
        <v>0</v>
      </c>
      <c r="E377" s="4">
        <f>Invulblad!F379</f>
        <v>0</v>
      </c>
      <c r="F377" s="4">
        <f>Invulblad!G379</f>
        <v>0</v>
      </c>
      <c r="G377" s="4">
        <f>Invulblad!H379</f>
        <v>0</v>
      </c>
      <c r="H377" s="48">
        <f>Invulblad!I379</f>
        <v>0</v>
      </c>
      <c r="I377" s="109">
        <f>Invulblad!O379</f>
        <v>0</v>
      </c>
      <c r="J377" s="31">
        <f>Invulblad!J379</f>
        <v>0</v>
      </c>
      <c r="K377" s="32" t="b">
        <f>IF(J377=kengetallen!$V$13,"1",IF(J377=kengetallen!$V$14,"2",IF(J377=kengetallen!$V$15,"3")))</f>
        <v>0</v>
      </c>
      <c r="L377" s="32">
        <v>0.7</v>
      </c>
      <c r="M377" s="25">
        <f t="shared" si="15"/>
        <v>0</v>
      </c>
      <c r="N377" s="39">
        <f>Invulblad!K379</f>
        <v>0</v>
      </c>
      <c r="O377" s="29" t="b">
        <f>IF(N377=kengetallen!$V$19,"1",IF(N377=kengetallen!$V$20,"2",IF(N377=kengetallen!$V$21,"3")))</f>
        <v>0</v>
      </c>
      <c r="P377" s="32">
        <v>0.3</v>
      </c>
      <c r="Q377" s="4">
        <f t="shared" si="16"/>
        <v>0</v>
      </c>
      <c r="R377" s="31">
        <f t="shared" si="17"/>
        <v>0</v>
      </c>
      <c r="S377" s="118" t="b">
        <f>IF(R377=kengetallen!$W$53,"Optimaal / zeer goed",IF(R377=kengetallen!$W$54,"Optimaal / goed",IF(R377=kengetallen!$W$55,"Voldoende / goed",IF(R377=kengetallen!$W$56,"Voldoende / redelijk",IF(R377=kengetallen!$W$57,"Voldoende",IF(R377=kengetallen!$W$58,"Matig / voldoende",IF(R377=kengetallen!$W$59,"Matig",IF(R377=kengetallen!$W$60,"Onvoldoende",IF(R377=kengetallen!$W$61,"Onvoldoende / slecht")))))))))</f>
        <v>0</v>
      </c>
    </row>
    <row r="378" spans="1:19" x14ac:dyDescent="0.3">
      <c r="A378" s="34">
        <f>Invulblad!B380</f>
        <v>376</v>
      </c>
      <c r="B378" s="28">
        <f>Invulblad!C380</f>
        <v>0</v>
      </c>
      <c r="C378" s="4">
        <f>Invulblad!D380</f>
        <v>0</v>
      </c>
      <c r="D378" s="4">
        <f>Invulblad!E380</f>
        <v>0</v>
      </c>
      <c r="E378" s="4">
        <f>Invulblad!F380</f>
        <v>0</v>
      </c>
      <c r="F378" s="4">
        <f>Invulblad!G380</f>
        <v>0</v>
      </c>
      <c r="G378" s="4">
        <f>Invulblad!H380</f>
        <v>0</v>
      </c>
      <c r="H378" s="48">
        <f>Invulblad!I380</f>
        <v>0</v>
      </c>
      <c r="I378" s="109">
        <f>Invulblad!O380</f>
        <v>0</v>
      </c>
      <c r="J378" s="31">
        <f>Invulblad!J380</f>
        <v>0</v>
      </c>
      <c r="K378" s="32" t="b">
        <f>IF(J378=kengetallen!$V$13,"1",IF(J378=kengetallen!$V$14,"2",IF(J378=kengetallen!$V$15,"3")))</f>
        <v>0</v>
      </c>
      <c r="L378" s="32">
        <v>0.7</v>
      </c>
      <c r="M378" s="25">
        <f t="shared" si="15"/>
        <v>0</v>
      </c>
      <c r="N378" s="39">
        <f>Invulblad!K380</f>
        <v>0</v>
      </c>
      <c r="O378" s="29" t="b">
        <f>IF(N378=kengetallen!$V$19,"1",IF(N378=kengetallen!$V$20,"2",IF(N378=kengetallen!$V$21,"3")))</f>
        <v>0</v>
      </c>
      <c r="P378" s="32">
        <v>0.3</v>
      </c>
      <c r="Q378" s="4">
        <f t="shared" si="16"/>
        <v>0</v>
      </c>
      <c r="R378" s="31">
        <f t="shared" si="17"/>
        <v>0</v>
      </c>
      <c r="S378" s="118" t="b">
        <f>IF(R378=kengetallen!$W$53,"Optimaal / zeer goed",IF(R378=kengetallen!$W$54,"Optimaal / goed",IF(R378=kengetallen!$W$55,"Voldoende / goed",IF(R378=kengetallen!$W$56,"Voldoende / redelijk",IF(R378=kengetallen!$W$57,"Voldoende",IF(R378=kengetallen!$W$58,"Matig / voldoende",IF(R378=kengetallen!$W$59,"Matig",IF(R378=kengetallen!$W$60,"Onvoldoende",IF(R378=kengetallen!$W$61,"Onvoldoende / slecht")))))))))</f>
        <v>0</v>
      </c>
    </row>
    <row r="379" spans="1:19" x14ac:dyDescent="0.3">
      <c r="A379" s="34">
        <f>Invulblad!B381</f>
        <v>377</v>
      </c>
      <c r="B379" s="28">
        <f>Invulblad!C381</f>
        <v>0</v>
      </c>
      <c r="C379" s="4">
        <f>Invulblad!D381</f>
        <v>0</v>
      </c>
      <c r="D379" s="4">
        <f>Invulblad!E381</f>
        <v>0</v>
      </c>
      <c r="E379" s="4">
        <f>Invulblad!F381</f>
        <v>0</v>
      </c>
      <c r="F379" s="4">
        <f>Invulblad!G381</f>
        <v>0</v>
      </c>
      <c r="G379" s="4">
        <f>Invulblad!H381</f>
        <v>0</v>
      </c>
      <c r="H379" s="48">
        <f>Invulblad!I381</f>
        <v>0</v>
      </c>
      <c r="I379" s="109">
        <f>Invulblad!O381</f>
        <v>0</v>
      </c>
      <c r="J379" s="31">
        <f>Invulblad!J381</f>
        <v>0</v>
      </c>
      <c r="K379" s="32" t="b">
        <f>IF(J379=kengetallen!$V$13,"1",IF(J379=kengetallen!$V$14,"2",IF(J379=kengetallen!$V$15,"3")))</f>
        <v>0</v>
      </c>
      <c r="L379" s="32">
        <v>0.7</v>
      </c>
      <c r="M379" s="25">
        <f t="shared" si="15"/>
        <v>0</v>
      </c>
      <c r="N379" s="39">
        <f>Invulblad!K381</f>
        <v>0</v>
      </c>
      <c r="O379" s="29" t="b">
        <f>IF(N379=kengetallen!$V$19,"1",IF(N379=kengetallen!$V$20,"2",IF(N379=kengetallen!$V$21,"3")))</f>
        <v>0</v>
      </c>
      <c r="P379" s="32">
        <v>0.3</v>
      </c>
      <c r="Q379" s="4">
        <f t="shared" si="16"/>
        <v>0</v>
      </c>
      <c r="R379" s="31">
        <f t="shared" si="17"/>
        <v>0</v>
      </c>
      <c r="S379" s="118" t="b">
        <f>IF(R379=kengetallen!$W$53,"Optimaal / zeer goed",IF(R379=kengetallen!$W$54,"Optimaal / goed",IF(R379=kengetallen!$W$55,"Voldoende / goed",IF(R379=kengetallen!$W$56,"Voldoende / redelijk",IF(R379=kengetallen!$W$57,"Voldoende",IF(R379=kengetallen!$W$58,"Matig / voldoende",IF(R379=kengetallen!$W$59,"Matig",IF(R379=kengetallen!$W$60,"Onvoldoende",IF(R379=kengetallen!$W$61,"Onvoldoende / slecht")))))))))</f>
        <v>0</v>
      </c>
    </row>
    <row r="380" spans="1:19" x14ac:dyDescent="0.3">
      <c r="A380" s="34">
        <f>Invulblad!B382</f>
        <v>378</v>
      </c>
      <c r="B380" s="28">
        <f>Invulblad!C382</f>
        <v>0</v>
      </c>
      <c r="C380" s="4">
        <f>Invulblad!D382</f>
        <v>0</v>
      </c>
      <c r="D380" s="4">
        <f>Invulblad!E382</f>
        <v>0</v>
      </c>
      <c r="E380" s="4">
        <f>Invulblad!F382</f>
        <v>0</v>
      </c>
      <c r="F380" s="4">
        <f>Invulblad!G382</f>
        <v>0</v>
      </c>
      <c r="G380" s="4">
        <f>Invulblad!H382</f>
        <v>0</v>
      </c>
      <c r="H380" s="48">
        <f>Invulblad!I382</f>
        <v>0</v>
      </c>
      <c r="I380" s="109">
        <f>Invulblad!O382</f>
        <v>0</v>
      </c>
      <c r="J380" s="31">
        <f>Invulblad!J382</f>
        <v>0</v>
      </c>
      <c r="K380" s="32" t="b">
        <f>IF(J380=kengetallen!$V$13,"1",IF(J380=kengetallen!$V$14,"2",IF(J380=kengetallen!$V$15,"3")))</f>
        <v>0</v>
      </c>
      <c r="L380" s="32">
        <v>0.7</v>
      </c>
      <c r="M380" s="25">
        <f t="shared" si="15"/>
        <v>0</v>
      </c>
      <c r="N380" s="39">
        <f>Invulblad!K382</f>
        <v>0</v>
      </c>
      <c r="O380" s="29" t="b">
        <f>IF(N380=kengetallen!$V$19,"1",IF(N380=kengetallen!$V$20,"2",IF(N380=kengetallen!$V$21,"3")))</f>
        <v>0</v>
      </c>
      <c r="P380" s="32">
        <v>0.3</v>
      </c>
      <c r="Q380" s="4">
        <f t="shared" si="16"/>
        <v>0</v>
      </c>
      <c r="R380" s="31">
        <f t="shared" si="17"/>
        <v>0</v>
      </c>
      <c r="S380" s="118" t="b">
        <f>IF(R380=kengetallen!$W$53,"Optimaal / zeer goed",IF(R380=kengetallen!$W$54,"Optimaal / goed",IF(R380=kengetallen!$W$55,"Voldoende / goed",IF(R380=kengetallen!$W$56,"Voldoende / redelijk",IF(R380=kengetallen!$W$57,"Voldoende",IF(R380=kengetallen!$W$58,"Matig / voldoende",IF(R380=kengetallen!$W$59,"Matig",IF(R380=kengetallen!$W$60,"Onvoldoende",IF(R380=kengetallen!$W$61,"Onvoldoende / slecht")))))))))</f>
        <v>0</v>
      </c>
    </row>
    <row r="381" spans="1:19" x14ac:dyDescent="0.3">
      <c r="A381" s="34">
        <f>Invulblad!B383</f>
        <v>379</v>
      </c>
      <c r="B381" s="28">
        <f>Invulblad!C383</f>
        <v>0</v>
      </c>
      <c r="C381" s="4">
        <f>Invulblad!D383</f>
        <v>0</v>
      </c>
      <c r="D381" s="4">
        <f>Invulblad!E383</f>
        <v>0</v>
      </c>
      <c r="E381" s="4">
        <f>Invulblad!F383</f>
        <v>0</v>
      </c>
      <c r="F381" s="4">
        <f>Invulblad!G383</f>
        <v>0</v>
      </c>
      <c r="G381" s="4">
        <f>Invulblad!H383</f>
        <v>0</v>
      </c>
      <c r="H381" s="48">
        <f>Invulblad!I383</f>
        <v>0</v>
      </c>
      <c r="I381" s="109">
        <f>Invulblad!O383</f>
        <v>0</v>
      </c>
      <c r="J381" s="31">
        <f>Invulblad!J383</f>
        <v>0</v>
      </c>
      <c r="K381" s="32" t="b">
        <f>IF(J381=kengetallen!$V$13,"1",IF(J381=kengetallen!$V$14,"2",IF(J381=kengetallen!$V$15,"3")))</f>
        <v>0</v>
      </c>
      <c r="L381" s="32">
        <v>0.7</v>
      </c>
      <c r="M381" s="25">
        <f t="shared" si="15"/>
        <v>0</v>
      </c>
      <c r="N381" s="39">
        <f>Invulblad!K383</f>
        <v>0</v>
      </c>
      <c r="O381" s="29" t="b">
        <f>IF(N381=kengetallen!$V$19,"1",IF(N381=kengetallen!$V$20,"2",IF(N381=kengetallen!$V$21,"3")))</f>
        <v>0</v>
      </c>
      <c r="P381" s="32">
        <v>0.3</v>
      </c>
      <c r="Q381" s="4">
        <f t="shared" si="16"/>
        <v>0</v>
      </c>
      <c r="R381" s="31">
        <f t="shared" si="17"/>
        <v>0</v>
      </c>
      <c r="S381" s="118" t="b">
        <f>IF(R381=kengetallen!$W$53,"Optimaal / zeer goed",IF(R381=kengetallen!$W$54,"Optimaal / goed",IF(R381=kengetallen!$W$55,"Voldoende / goed",IF(R381=kengetallen!$W$56,"Voldoende / redelijk",IF(R381=kengetallen!$W$57,"Voldoende",IF(R381=kengetallen!$W$58,"Matig / voldoende",IF(R381=kengetallen!$W$59,"Matig",IF(R381=kengetallen!$W$60,"Onvoldoende",IF(R381=kengetallen!$W$61,"Onvoldoende / slecht")))))))))</f>
        <v>0</v>
      </c>
    </row>
    <row r="382" spans="1:19" x14ac:dyDescent="0.3">
      <c r="A382" s="34">
        <f>Invulblad!B384</f>
        <v>380</v>
      </c>
      <c r="B382" s="28">
        <f>Invulblad!C384</f>
        <v>0</v>
      </c>
      <c r="C382" s="4">
        <f>Invulblad!D384</f>
        <v>0</v>
      </c>
      <c r="D382" s="4">
        <f>Invulblad!E384</f>
        <v>0</v>
      </c>
      <c r="E382" s="4">
        <f>Invulblad!F384</f>
        <v>0</v>
      </c>
      <c r="F382" s="4">
        <f>Invulblad!G384</f>
        <v>0</v>
      </c>
      <c r="G382" s="4">
        <f>Invulblad!H384</f>
        <v>0</v>
      </c>
      <c r="H382" s="48">
        <f>Invulblad!I384</f>
        <v>0</v>
      </c>
      <c r="I382" s="109">
        <f>Invulblad!O384</f>
        <v>0</v>
      </c>
      <c r="J382" s="31">
        <f>Invulblad!J384</f>
        <v>0</v>
      </c>
      <c r="K382" s="32" t="b">
        <f>IF(J382=kengetallen!$V$13,"1",IF(J382=kengetallen!$V$14,"2",IF(J382=kengetallen!$V$15,"3")))</f>
        <v>0</v>
      </c>
      <c r="L382" s="32">
        <v>0.7</v>
      </c>
      <c r="M382" s="25">
        <f t="shared" si="15"/>
        <v>0</v>
      </c>
      <c r="N382" s="39">
        <f>Invulblad!K384</f>
        <v>0</v>
      </c>
      <c r="O382" s="29" t="b">
        <f>IF(N382=kengetallen!$V$19,"1",IF(N382=kengetallen!$V$20,"2",IF(N382=kengetallen!$V$21,"3")))</f>
        <v>0</v>
      </c>
      <c r="P382" s="32">
        <v>0.3</v>
      </c>
      <c r="Q382" s="4">
        <f t="shared" si="16"/>
        <v>0</v>
      </c>
      <c r="R382" s="31">
        <f t="shared" si="17"/>
        <v>0</v>
      </c>
      <c r="S382" s="118" t="b">
        <f>IF(R382=kengetallen!$W$53,"Optimaal / zeer goed",IF(R382=kengetallen!$W$54,"Optimaal / goed",IF(R382=kengetallen!$W$55,"Voldoende / goed",IF(R382=kengetallen!$W$56,"Voldoende / redelijk",IF(R382=kengetallen!$W$57,"Voldoende",IF(R382=kengetallen!$W$58,"Matig / voldoende",IF(R382=kengetallen!$W$59,"Matig",IF(R382=kengetallen!$W$60,"Onvoldoende",IF(R382=kengetallen!$W$61,"Onvoldoende / slecht")))))))))</f>
        <v>0</v>
      </c>
    </row>
    <row r="383" spans="1:19" x14ac:dyDescent="0.3">
      <c r="A383" s="34">
        <f>Invulblad!B385</f>
        <v>381</v>
      </c>
      <c r="B383" s="28">
        <f>Invulblad!C385</f>
        <v>0</v>
      </c>
      <c r="C383" s="4">
        <f>Invulblad!D385</f>
        <v>0</v>
      </c>
      <c r="D383" s="4">
        <f>Invulblad!E385</f>
        <v>0</v>
      </c>
      <c r="E383" s="4">
        <f>Invulblad!F385</f>
        <v>0</v>
      </c>
      <c r="F383" s="4">
        <f>Invulblad!G385</f>
        <v>0</v>
      </c>
      <c r="G383" s="4">
        <f>Invulblad!H385</f>
        <v>0</v>
      </c>
      <c r="H383" s="48">
        <f>Invulblad!I385</f>
        <v>0</v>
      </c>
      <c r="I383" s="109">
        <f>Invulblad!O385</f>
        <v>0</v>
      </c>
      <c r="J383" s="31">
        <f>Invulblad!J385</f>
        <v>0</v>
      </c>
      <c r="K383" s="32" t="b">
        <f>IF(J383=kengetallen!$V$13,"1",IF(J383=kengetallen!$V$14,"2",IF(J383=kengetallen!$V$15,"3")))</f>
        <v>0</v>
      </c>
      <c r="L383" s="32">
        <v>0.7</v>
      </c>
      <c r="M383" s="25">
        <f t="shared" si="15"/>
        <v>0</v>
      </c>
      <c r="N383" s="39">
        <f>Invulblad!K385</f>
        <v>0</v>
      </c>
      <c r="O383" s="29" t="b">
        <f>IF(N383=kengetallen!$V$19,"1",IF(N383=kengetallen!$V$20,"2",IF(N383=kengetallen!$V$21,"3")))</f>
        <v>0</v>
      </c>
      <c r="P383" s="32">
        <v>0.3</v>
      </c>
      <c r="Q383" s="4">
        <f t="shared" si="16"/>
        <v>0</v>
      </c>
      <c r="R383" s="31">
        <f t="shared" si="17"/>
        <v>0</v>
      </c>
      <c r="S383" s="118" t="b">
        <f>IF(R383=kengetallen!$W$53,"Optimaal / zeer goed",IF(R383=kengetallen!$W$54,"Optimaal / goed",IF(R383=kengetallen!$W$55,"Voldoende / goed",IF(R383=kengetallen!$W$56,"Voldoende / redelijk",IF(R383=kengetallen!$W$57,"Voldoende",IF(R383=kengetallen!$W$58,"Matig / voldoende",IF(R383=kengetallen!$W$59,"Matig",IF(R383=kengetallen!$W$60,"Onvoldoende",IF(R383=kengetallen!$W$61,"Onvoldoende / slecht")))))))))</f>
        <v>0</v>
      </c>
    </row>
    <row r="384" spans="1:19" x14ac:dyDescent="0.3">
      <c r="A384" s="34">
        <f>Invulblad!B386</f>
        <v>382</v>
      </c>
      <c r="B384" s="28">
        <f>Invulblad!C386</f>
        <v>0</v>
      </c>
      <c r="C384" s="4">
        <f>Invulblad!D386</f>
        <v>0</v>
      </c>
      <c r="D384" s="4">
        <f>Invulblad!E386</f>
        <v>0</v>
      </c>
      <c r="E384" s="4">
        <f>Invulblad!F386</f>
        <v>0</v>
      </c>
      <c r="F384" s="4">
        <f>Invulblad!G386</f>
        <v>0</v>
      </c>
      <c r="G384" s="4">
        <f>Invulblad!H386</f>
        <v>0</v>
      </c>
      <c r="H384" s="48">
        <f>Invulblad!I386</f>
        <v>0</v>
      </c>
      <c r="I384" s="109">
        <f>Invulblad!O386</f>
        <v>0</v>
      </c>
      <c r="J384" s="31">
        <f>Invulblad!J386</f>
        <v>0</v>
      </c>
      <c r="K384" s="32" t="b">
        <f>IF(J384=kengetallen!$V$13,"1",IF(J384=kengetallen!$V$14,"2",IF(J384=kengetallen!$V$15,"3")))</f>
        <v>0</v>
      </c>
      <c r="L384" s="32">
        <v>0.7</v>
      </c>
      <c r="M384" s="25">
        <f t="shared" si="15"/>
        <v>0</v>
      </c>
      <c r="N384" s="39">
        <f>Invulblad!K386</f>
        <v>0</v>
      </c>
      <c r="O384" s="29" t="b">
        <f>IF(N384=kengetallen!$V$19,"1",IF(N384=kengetallen!$V$20,"2",IF(N384=kengetallen!$V$21,"3")))</f>
        <v>0</v>
      </c>
      <c r="P384" s="32">
        <v>0.3</v>
      </c>
      <c r="Q384" s="4">
        <f t="shared" si="16"/>
        <v>0</v>
      </c>
      <c r="R384" s="31">
        <f t="shared" si="17"/>
        <v>0</v>
      </c>
      <c r="S384" s="118" t="b">
        <f>IF(R384=kengetallen!$W$53,"Optimaal / zeer goed",IF(R384=kengetallen!$W$54,"Optimaal / goed",IF(R384=kengetallen!$W$55,"Voldoende / goed",IF(R384=kengetallen!$W$56,"Voldoende / redelijk",IF(R384=kengetallen!$W$57,"Voldoende",IF(R384=kengetallen!$W$58,"Matig / voldoende",IF(R384=kengetallen!$W$59,"Matig",IF(R384=kengetallen!$W$60,"Onvoldoende",IF(R384=kengetallen!$W$61,"Onvoldoende / slecht")))))))))</f>
        <v>0</v>
      </c>
    </row>
    <row r="385" spans="1:19" x14ac:dyDescent="0.3">
      <c r="A385" s="34">
        <f>Invulblad!B387</f>
        <v>383</v>
      </c>
      <c r="B385" s="28">
        <f>Invulblad!C387</f>
        <v>0</v>
      </c>
      <c r="C385" s="4">
        <f>Invulblad!D387</f>
        <v>0</v>
      </c>
      <c r="D385" s="4">
        <f>Invulblad!E387</f>
        <v>0</v>
      </c>
      <c r="E385" s="4">
        <f>Invulblad!F387</f>
        <v>0</v>
      </c>
      <c r="F385" s="4">
        <f>Invulblad!G387</f>
        <v>0</v>
      </c>
      <c r="G385" s="4">
        <f>Invulblad!H387</f>
        <v>0</v>
      </c>
      <c r="H385" s="48">
        <f>Invulblad!I387</f>
        <v>0</v>
      </c>
      <c r="I385" s="109">
        <f>Invulblad!O387</f>
        <v>0</v>
      </c>
      <c r="J385" s="31">
        <f>Invulblad!J387</f>
        <v>0</v>
      </c>
      <c r="K385" s="32" t="b">
        <f>IF(J385=kengetallen!$V$13,"1",IF(J385=kengetallen!$V$14,"2",IF(J385=kengetallen!$V$15,"3")))</f>
        <v>0</v>
      </c>
      <c r="L385" s="32">
        <v>0.7</v>
      </c>
      <c r="M385" s="25">
        <f t="shared" si="15"/>
        <v>0</v>
      </c>
      <c r="N385" s="39">
        <f>Invulblad!K387</f>
        <v>0</v>
      </c>
      <c r="O385" s="29" t="b">
        <f>IF(N385=kengetallen!$V$19,"1",IF(N385=kengetallen!$V$20,"2",IF(N385=kengetallen!$V$21,"3")))</f>
        <v>0</v>
      </c>
      <c r="P385" s="32">
        <v>0.3</v>
      </c>
      <c r="Q385" s="4">
        <f t="shared" si="16"/>
        <v>0</v>
      </c>
      <c r="R385" s="31">
        <f t="shared" si="17"/>
        <v>0</v>
      </c>
      <c r="S385" s="118" t="b">
        <f>IF(R385=kengetallen!$W$53,"Optimaal / zeer goed",IF(R385=kengetallen!$W$54,"Optimaal / goed",IF(R385=kengetallen!$W$55,"Voldoende / goed",IF(R385=kengetallen!$W$56,"Voldoende / redelijk",IF(R385=kengetallen!$W$57,"Voldoende",IF(R385=kengetallen!$W$58,"Matig / voldoende",IF(R385=kengetallen!$W$59,"Matig",IF(R385=kengetallen!$W$60,"Onvoldoende",IF(R385=kengetallen!$W$61,"Onvoldoende / slecht")))))))))</f>
        <v>0</v>
      </c>
    </row>
    <row r="386" spans="1:19" x14ac:dyDescent="0.3">
      <c r="A386" s="34">
        <f>Invulblad!B388</f>
        <v>384</v>
      </c>
      <c r="B386" s="28">
        <f>Invulblad!C388</f>
        <v>0</v>
      </c>
      <c r="C386" s="4">
        <f>Invulblad!D388</f>
        <v>0</v>
      </c>
      <c r="D386" s="4">
        <f>Invulblad!E388</f>
        <v>0</v>
      </c>
      <c r="E386" s="4">
        <f>Invulblad!F388</f>
        <v>0</v>
      </c>
      <c r="F386" s="4">
        <f>Invulblad!G388</f>
        <v>0</v>
      </c>
      <c r="G386" s="4">
        <f>Invulblad!H388</f>
        <v>0</v>
      </c>
      <c r="H386" s="48">
        <f>Invulblad!I388</f>
        <v>0</v>
      </c>
      <c r="I386" s="109">
        <f>Invulblad!O388</f>
        <v>0</v>
      </c>
      <c r="J386" s="31">
        <f>Invulblad!J388</f>
        <v>0</v>
      </c>
      <c r="K386" s="32" t="b">
        <f>IF(J386=kengetallen!$V$13,"1",IF(J386=kengetallen!$V$14,"2",IF(J386=kengetallen!$V$15,"3")))</f>
        <v>0</v>
      </c>
      <c r="L386" s="32">
        <v>0.7</v>
      </c>
      <c r="M386" s="25">
        <f t="shared" si="15"/>
        <v>0</v>
      </c>
      <c r="N386" s="39">
        <f>Invulblad!K388</f>
        <v>0</v>
      </c>
      <c r="O386" s="29" t="b">
        <f>IF(N386=kengetallen!$V$19,"1",IF(N386=kengetallen!$V$20,"2",IF(N386=kengetallen!$V$21,"3")))</f>
        <v>0</v>
      </c>
      <c r="P386" s="32">
        <v>0.3</v>
      </c>
      <c r="Q386" s="4">
        <f t="shared" si="16"/>
        <v>0</v>
      </c>
      <c r="R386" s="31">
        <f t="shared" si="17"/>
        <v>0</v>
      </c>
      <c r="S386" s="118" t="b">
        <f>IF(R386=kengetallen!$W$53,"Optimaal / zeer goed",IF(R386=kengetallen!$W$54,"Optimaal / goed",IF(R386=kengetallen!$W$55,"Voldoende / goed",IF(R386=kengetallen!$W$56,"Voldoende / redelijk",IF(R386=kengetallen!$W$57,"Voldoende",IF(R386=kengetallen!$W$58,"Matig / voldoende",IF(R386=kengetallen!$W$59,"Matig",IF(R386=kengetallen!$W$60,"Onvoldoende",IF(R386=kengetallen!$W$61,"Onvoldoende / slecht")))))))))</f>
        <v>0</v>
      </c>
    </row>
    <row r="387" spans="1:19" x14ac:dyDescent="0.3">
      <c r="A387" s="34">
        <f>Invulblad!B389</f>
        <v>385</v>
      </c>
      <c r="B387" s="28">
        <f>Invulblad!C389</f>
        <v>0</v>
      </c>
      <c r="C387" s="4">
        <f>Invulblad!D389</f>
        <v>0</v>
      </c>
      <c r="D387" s="4">
        <f>Invulblad!E389</f>
        <v>0</v>
      </c>
      <c r="E387" s="4">
        <f>Invulblad!F389</f>
        <v>0</v>
      </c>
      <c r="F387" s="4">
        <f>Invulblad!G389</f>
        <v>0</v>
      </c>
      <c r="G387" s="4">
        <f>Invulblad!H389</f>
        <v>0</v>
      </c>
      <c r="H387" s="48">
        <f>Invulblad!I389</f>
        <v>0</v>
      </c>
      <c r="I387" s="109">
        <f>Invulblad!O389</f>
        <v>0</v>
      </c>
      <c r="J387" s="31">
        <f>Invulblad!J389</f>
        <v>0</v>
      </c>
      <c r="K387" s="32" t="b">
        <f>IF(J387=kengetallen!$V$13,"1",IF(J387=kengetallen!$V$14,"2",IF(J387=kengetallen!$V$15,"3")))</f>
        <v>0</v>
      </c>
      <c r="L387" s="32">
        <v>0.7</v>
      </c>
      <c r="M387" s="25">
        <f t="shared" si="15"/>
        <v>0</v>
      </c>
      <c r="N387" s="39">
        <f>Invulblad!K389</f>
        <v>0</v>
      </c>
      <c r="O387" s="29" t="b">
        <f>IF(N387=kengetallen!$V$19,"1",IF(N387=kengetallen!$V$20,"2",IF(N387=kengetallen!$V$21,"3")))</f>
        <v>0</v>
      </c>
      <c r="P387" s="32">
        <v>0.3</v>
      </c>
      <c r="Q387" s="4">
        <f t="shared" si="16"/>
        <v>0</v>
      </c>
      <c r="R387" s="31">
        <f t="shared" si="17"/>
        <v>0</v>
      </c>
      <c r="S387" s="118" t="b">
        <f>IF(R387=kengetallen!$W$53,"Optimaal / zeer goed",IF(R387=kengetallen!$W$54,"Optimaal / goed",IF(R387=kengetallen!$W$55,"Voldoende / goed",IF(R387=kengetallen!$W$56,"Voldoende / redelijk",IF(R387=kengetallen!$W$57,"Voldoende",IF(R387=kengetallen!$W$58,"Matig / voldoende",IF(R387=kengetallen!$W$59,"Matig",IF(R387=kengetallen!$W$60,"Onvoldoende",IF(R387=kengetallen!$W$61,"Onvoldoende / slecht")))))))))</f>
        <v>0</v>
      </c>
    </row>
    <row r="388" spans="1:19" x14ac:dyDescent="0.3">
      <c r="A388" s="34">
        <f>Invulblad!B390</f>
        <v>386</v>
      </c>
      <c r="B388" s="28">
        <f>Invulblad!C390</f>
        <v>0</v>
      </c>
      <c r="C388" s="4">
        <f>Invulblad!D390</f>
        <v>0</v>
      </c>
      <c r="D388" s="4">
        <f>Invulblad!E390</f>
        <v>0</v>
      </c>
      <c r="E388" s="4">
        <f>Invulblad!F390</f>
        <v>0</v>
      </c>
      <c r="F388" s="4">
        <f>Invulblad!G390</f>
        <v>0</v>
      </c>
      <c r="G388" s="4">
        <f>Invulblad!H390</f>
        <v>0</v>
      </c>
      <c r="H388" s="48">
        <f>Invulblad!I390</f>
        <v>0</v>
      </c>
      <c r="I388" s="109">
        <f>Invulblad!O390</f>
        <v>0</v>
      </c>
      <c r="J388" s="31">
        <f>Invulblad!J390</f>
        <v>0</v>
      </c>
      <c r="K388" s="32" t="b">
        <f>IF(J388=kengetallen!$V$13,"1",IF(J388=kengetallen!$V$14,"2",IF(J388=kengetallen!$V$15,"3")))</f>
        <v>0</v>
      </c>
      <c r="L388" s="32">
        <v>0.7</v>
      </c>
      <c r="M388" s="25">
        <f t="shared" ref="M388:M451" si="18">K388*L388</f>
        <v>0</v>
      </c>
      <c r="N388" s="39">
        <f>Invulblad!K390</f>
        <v>0</v>
      </c>
      <c r="O388" s="29" t="b">
        <f>IF(N388=kengetallen!$V$19,"1",IF(N388=kengetallen!$V$20,"2",IF(N388=kengetallen!$V$21,"3")))</f>
        <v>0</v>
      </c>
      <c r="P388" s="32">
        <v>0.3</v>
      </c>
      <c r="Q388" s="4">
        <f t="shared" ref="Q388:Q451" si="19">O388*P388</f>
        <v>0</v>
      </c>
      <c r="R388" s="31">
        <f t="shared" ref="R388:R451" si="20">M388+Q388</f>
        <v>0</v>
      </c>
      <c r="S388" s="118" t="b">
        <f>IF(R388=kengetallen!$W$53,"Optimaal / zeer goed",IF(R388=kengetallen!$W$54,"Optimaal / goed",IF(R388=kengetallen!$W$55,"Voldoende / goed",IF(R388=kengetallen!$W$56,"Voldoende / redelijk",IF(R388=kengetallen!$W$57,"Voldoende",IF(R388=kengetallen!$W$58,"Matig / voldoende",IF(R388=kengetallen!$W$59,"Matig",IF(R388=kengetallen!$W$60,"Onvoldoende",IF(R388=kengetallen!$W$61,"Onvoldoende / slecht")))))))))</f>
        <v>0</v>
      </c>
    </row>
    <row r="389" spans="1:19" x14ac:dyDescent="0.3">
      <c r="A389" s="34">
        <f>Invulblad!B391</f>
        <v>387</v>
      </c>
      <c r="B389" s="28">
        <f>Invulblad!C391</f>
        <v>0</v>
      </c>
      <c r="C389" s="4">
        <f>Invulblad!D391</f>
        <v>0</v>
      </c>
      <c r="D389" s="4">
        <f>Invulblad!E391</f>
        <v>0</v>
      </c>
      <c r="E389" s="4">
        <f>Invulblad!F391</f>
        <v>0</v>
      </c>
      <c r="F389" s="4">
        <f>Invulblad!G391</f>
        <v>0</v>
      </c>
      <c r="G389" s="4">
        <f>Invulblad!H391</f>
        <v>0</v>
      </c>
      <c r="H389" s="48">
        <f>Invulblad!I391</f>
        <v>0</v>
      </c>
      <c r="I389" s="109">
        <f>Invulblad!O391</f>
        <v>0</v>
      </c>
      <c r="J389" s="31">
        <f>Invulblad!J391</f>
        <v>0</v>
      </c>
      <c r="K389" s="32" t="b">
        <f>IF(J389=kengetallen!$V$13,"1",IF(J389=kengetallen!$V$14,"2",IF(J389=kengetallen!$V$15,"3")))</f>
        <v>0</v>
      </c>
      <c r="L389" s="32">
        <v>0.7</v>
      </c>
      <c r="M389" s="25">
        <f t="shared" si="18"/>
        <v>0</v>
      </c>
      <c r="N389" s="39">
        <f>Invulblad!K391</f>
        <v>0</v>
      </c>
      <c r="O389" s="29" t="b">
        <f>IF(N389=kengetallen!$V$19,"1",IF(N389=kengetallen!$V$20,"2",IF(N389=kengetallen!$V$21,"3")))</f>
        <v>0</v>
      </c>
      <c r="P389" s="32">
        <v>0.3</v>
      </c>
      <c r="Q389" s="4">
        <f t="shared" si="19"/>
        <v>0</v>
      </c>
      <c r="R389" s="31">
        <f t="shared" si="20"/>
        <v>0</v>
      </c>
      <c r="S389" s="118" t="b">
        <f>IF(R389=kengetallen!$W$53,"Optimaal / zeer goed",IF(R389=kengetallen!$W$54,"Optimaal / goed",IF(R389=kengetallen!$W$55,"Voldoende / goed",IF(R389=kengetallen!$W$56,"Voldoende / redelijk",IF(R389=kengetallen!$W$57,"Voldoende",IF(R389=kengetallen!$W$58,"Matig / voldoende",IF(R389=kengetallen!$W$59,"Matig",IF(R389=kengetallen!$W$60,"Onvoldoende",IF(R389=kengetallen!$W$61,"Onvoldoende / slecht")))))))))</f>
        <v>0</v>
      </c>
    </row>
    <row r="390" spans="1:19" x14ac:dyDescent="0.3">
      <c r="A390" s="34">
        <f>Invulblad!B392</f>
        <v>388</v>
      </c>
      <c r="B390" s="28">
        <f>Invulblad!C392</f>
        <v>0</v>
      </c>
      <c r="C390" s="4">
        <f>Invulblad!D392</f>
        <v>0</v>
      </c>
      <c r="D390" s="4">
        <f>Invulblad!E392</f>
        <v>0</v>
      </c>
      <c r="E390" s="4">
        <f>Invulblad!F392</f>
        <v>0</v>
      </c>
      <c r="F390" s="4">
        <f>Invulblad!G392</f>
        <v>0</v>
      </c>
      <c r="G390" s="4">
        <f>Invulblad!H392</f>
        <v>0</v>
      </c>
      <c r="H390" s="48">
        <f>Invulblad!I392</f>
        <v>0</v>
      </c>
      <c r="I390" s="109">
        <f>Invulblad!O392</f>
        <v>0</v>
      </c>
      <c r="J390" s="31">
        <f>Invulblad!J392</f>
        <v>0</v>
      </c>
      <c r="K390" s="32" t="b">
        <f>IF(J390=kengetallen!$V$13,"1",IF(J390=kengetallen!$V$14,"2",IF(J390=kengetallen!$V$15,"3")))</f>
        <v>0</v>
      </c>
      <c r="L390" s="32">
        <v>0.7</v>
      </c>
      <c r="M390" s="25">
        <f t="shared" si="18"/>
        <v>0</v>
      </c>
      <c r="N390" s="39">
        <f>Invulblad!K392</f>
        <v>0</v>
      </c>
      <c r="O390" s="29" t="b">
        <f>IF(N390=kengetallen!$V$19,"1",IF(N390=kengetallen!$V$20,"2",IF(N390=kengetallen!$V$21,"3")))</f>
        <v>0</v>
      </c>
      <c r="P390" s="32">
        <v>0.3</v>
      </c>
      <c r="Q390" s="4">
        <f t="shared" si="19"/>
        <v>0</v>
      </c>
      <c r="R390" s="31">
        <f t="shared" si="20"/>
        <v>0</v>
      </c>
      <c r="S390" s="118" t="b">
        <f>IF(R390=kengetallen!$W$53,"Optimaal / zeer goed",IF(R390=kengetallen!$W$54,"Optimaal / goed",IF(R390=kengetallen!$W$55,"Voldoende / goed",IF(R390=kengetallen!$W$56,"Voldoende / redelijk",IF(R390=kengetallen!$W$57,"Voldoende",IF(R390=kengetallen!$W$58,"Matig / voldoende",IF(R390=kengetallen!$W$59,"Matig",IF(R390=kengetallen!$W$60,"Onvoldoende",IF(R390=kengetallen!$W$61,"Onvoldoende / slecht")))))))))</f>
        <v>0</v>
      </c>
    </row>
    <row r="391" spans="1:19" x14ac:dyDescent="0.3">
      <c r="A391" s="34">
        <f>Invulblad!B393</f>
        <v>389</v>
      </c>
      <c r="B391" s="28">
        <f>Invulblad!C393</f>
        <v>0</v>
      </c>
      <c r="C391" s="4">
        <f>Invulblad!D393</f>
        <v>0</v>
      </c>
      <c r="D391" s="4">
        <f>Invulblad!E393</f>
        <v>0</v>
      </c>
      <c r="E391" s="4">
        <f>Invulblad!F393</f>
        <v>0</v>
      </c>
      <c r="F391" s="4">
        <f>Invulblad!G393</f>
        <v>0</v>
      </c>
      <c r="G391" s="4">
        <f>Invulblad!H393</f>
        <v>0</v>
      </c>
      <c r="H391" s="48">
        <f>Invulblad!I393</f>
        <v>0</v>
      </c>
      <c r="I391" s="109">
        <f>Invulblad!O393</f>
        <v>0</v>
      </c>
      <c r="J391" s="31">
        <f>Invulblad!J393</f>
        <v>0</v>
      </c>
      <c r="K391" s="32" t="b">
        <f>IF(J391=kengetallen!$V$13,"1",IF(J391=kengetallen!$V$14,"2",IF(J391=kengetallen!$V$15,"3")))</f>
        <v>0</v>
      </c>
      <c r="L391" s="32">
        <v>0.7</v>
      </c>
      <c r="M391" s="25">
        <f t="shared" si="18"/>
        <v>0</v>
      </c>
      <c r="N391" s="39">
        <f>Invulblad!K393</f>
        <v>0</v>
      </c>
      <c r="O391" s="29" t="b">
        <f>IF(N391=kengetallen!$V$19,"1",IF(N391=kengetallen!$V$20,"2",IF(N391=kengetallen!$V$21,"3")))</f>
        <v>0</v>
      </c>
      <c r="P391" s="32">
        <v>0.3</v>
      </c>
      <c r="Q391" s="4">
        <f t="shared" si="19"/>
        <v>0</v>
      </c>
      <c r="R391" s="31">
        <f t="shared" si="20"/>
        <v>0</v>
      </c>
      <c r="S391" s="118" t="b">
        <f>IF(R391=kengetallen!$W$53,"Optimaal / zeer goed",IF(R391=kengetallen!$W$54,"Optimaal / goed",IF(R391=kengetallen!$W$55,"Voldoende / goed",IF(R391=kengetallen!$W$56,"Voldoende / redelijk",IF(R391=kengetallen!$W$57,"Voldoende",IF(R391=kengetallen!$W$58,"Matig / voldoende",IF(R391=kengetallen!$W$59,"Matig",IF(R391=kengetallen!$W$60,"Onvoldoende",IF(R391=kengetallen!$W$61,"Onvoldoende / slecht")))))))))</f>
        <v>0</v>
      </c>
    </row>
    <row r="392" spans="1:19" x14ac:dyDescent="0.3">
      <c r="A392" s="34">
        <f>Invulblad!B394</f>
        <v>390</v>
      </c>
      <c r="B392" s="28">
        <f>Invulblad!C394</f>
        <v>0</v>
      </c>
      <c r="C392" s="4">
        <f>Invulblad!D394</f>
        <v>0</v>
      </c>
      <c r="D392" s="4">
        <f>Invulblad!E394</f>
        <v>0</v>
      </c>
      <c r="E392" s="4">
        <f>Invulblad!F394</f>
        <v>0</v>
      </c>
      <c r="F392" s="4">
        <f>Invulblad!G394</f>
        <v>0</v>
      </c>
      <c r="G392" s="4">
        <f>Invulblad!H394</f>
        <v>0</v>
      </c>
      <c r="H392" s="48">
        <f>Invulblad!I394</f>
        <v>0</v>
      </c>
      <c r="I392" s="109">
        <f>Invulblad!O394</f>
        <v>0</v>
      </c>
      <c r="J392" s="31">
        <f>Invulblad!J394</f>
        <v>0</v>
      </c>
      <c r="K392" s="32" t="b">
        <f>IF(J392=kengetallen!$V$13,"1",IF(J392=kengetallen!$V$14,"2",IF(J392=kengetallen!$V$15,"3")))</f>
        <v>0</v>
      </c>
      <c r="L392" s="32">
        <v>0.7</v>
      </c>
      <c r="M392" s="25">
        <f t="shared" si="18"/>
        <v>0</v>
      </c>
      <c r="N392" s="39">
        <f>Invulblad!K394</f>
        <v>0</v>
      </c>
      <c r="O392" s="29" t="b">
        <f>IF(N392=kengetallen!$V$19,"1",IF(N392=kengetallen!$V$20,"2",IF(N392=kengetallen!$V$21,"3")))</f>
        <v>0</v>
      </c>
      <c r="P392" s="32">
        <v>0.3</v>
      </c>
      <c r="Q392" s="4">
        <f t="shared" si="19"/>
        <v>0</v>
      </c>
      <c r="R392" s="31">
        <f t="shared" si="20"/>
        <v>0</v>
      </c>
      <c r="S392" s="118" t="b">
        <f>IF(R392=kengetallen!$W$53,"Optimaal / zeer goed",IF(R392=kengetallen!$W$54,"Optimaal / goed",IF(R392=kengetallen!$W$55,"Voldoende / goed",IF(R392=kengetallen!$W$56,"Voldoende / redelijk",IF(R392=kengetallen!$W$57,"Voldoende",IF(R392=kengetallen!$W$58,"Matig / voldoende",IF(R392=kengetallen!$W$59,"Matig",IF(R392=kengetallen!$W$60,"Onvoldoende",IF(R392=kengetallen!$W$61,"Onvoldoende / slecht")))))))))</f>
        <v>0</v>
      </c>
    </row>
    <row r="393" spans="1:19" x14ac:dyDescent="0.3">
      <c r="A393" s="34">
        <f>Invulblad!B395</f>
        <v>391</v>
      </c>
      <c r="B393" s="28">
        <f>Invulblad!C395</f>
        <v>0</v>
      </c>
      <c r="C393" s="4">
        <f>Invulblad!D395</f>
        <v>0</v>
      </c>
      <c r="D393" s="4">
        <f>Invulblad!E395</f>
        <v>0</v>
      </c>
      <c r="E393" s="4">
        <f>Invulblad!F395</f>
        <v>0</v>
      </c>
      <c r="F393" s="4">
        <f>Invulblad!G395</f>
        <v>0</v>
      </c>
      <c r="G393" s="4">
        <f>Invulblad!H395</f>
        <v>0</v>
      </c>
      <c r="H393" s="48">
        <f>Invulblad!I395</f>
        <v>0</v>
      </c>
      <c r="I393" s="109">
        <f>Invulblad!O395</f>
        <v>0</v>
      </c>
      <c r="J393" s="31">
        <f>Invulblad!J395</f>
        <v>0</v>
      </c>
      <c r="K393" s="32" t="b">
        <f>IF(J393=kengetallen!$V$13,"1",IF(J393=kengetallen!$V$14,"2",IF(J393=kengetallen!$V$15,"3")))</f>
        <v>0</v>
      </c>
      <c r="L393" s="32">
        <v>0.7</v>
      </c>
      <c r="M393" s="25">
        <f t="shared" si="18"/>
        <v>0</v>
      </c>
      <c r="N393" s="39">
        <f>Invulblad!K395</f>
        <v>0</v>
      </c>
      <c r="O393" s="29" t="b">
        <f>IF(N393=kengetallen!$V$19,"1",IF(N393=kengetallen!$V$20,"2",IF(N393=kengetallen!$V$21,"3")))</f>
        <v>0</v>
      </c>
      <c r="P393" s="32">
        <v>0.3</v>
      </c>
      <c r="Q393" s="4">
        <f t="shared" si="19"/>
        <v>0</v>
      </c>
      <c r="R393" s="31">
        <f t="shared" si="20"/>
        <v>0</v>
      </c>
      <c r="S393" s="118" t="b">
        <f>IF(R393=kengetallen!$W$53,"Optimaal / zeer goed",IF(R393=kengetallen!$W$54,"Optimaal / goed",IF(R393=kengetallen!$W$55,"Voldoende / goed",IF(R393=kengetallen!$W$56,"Voldoende / redelijk",IF(R393=kengetallen!$W$57,"Voldoende",IF(R393=kengetallen!$W$58,"Matig / voldoende",IF(R393=kengetallen!$W$59,"Matig",IF(R393=kengetallen!$W$60,"Onvoldoende",IF(R393=kengetallen!$W$61,"Onvoldoende / slecht")))))))))</f>
        <v>0</v>
      </c>
    </row>
    <row r="394" spans="1:19" x14ac:dyDescent="0.3">
      <c r="A394" s="34">
        <f>Invulblad!B396</f>
        <v>392</v>
      </c>
      <c r="B394" s="28">
        <f>Invulblad!C396</f>
        <v>0</v>
      </c>
      <c r="C394" s="4">
        <f>Invulblad!D396</f>
        <v>0</v>
      </c>
      <c r="D394" s="4">
        <f>Invulblad!E396</f>
        <v>0</v>
      </c>
      <c r="E394" s="4">
        <f>Invulblad!F396</f>
        <v>0</v>
      </c>
      <c r="F394" s="4">
        <f>Invulblad!G396</f>
        <v>0</v>
      </c>
      <c r="G394" s="4">
        <f>Invulblad!H396</f>
        <v>0</v>
      </c>
      <c r="H394" s="48">
        <f>Invulblad!I396</f>
        <v>0</v>
      </c>
      <c r="I394" s="109">
        <f>Invulblad!O396</f>
        <v>0</v>
      </c>
      <c r="J394" s="31">
        <f>Invulblad!J396</f>
        <v>0</v>
      </c>
      <c r="K394" s="32" t="b">
        <f>IF(J394=kengetallen!$V$13,"1",IF(J394=kengetallen!$V$14,"2",IF(J394=kengetallen!$V$15,"3")))</f>
        <v>0</v>
      </c>
      <c r="L394" s="32">
        <v>0.7</v>
      </c>
      <c r="M394" s="25">
        <f t="shared" si="18"/>
        <v>0</v>
      </c>
      <c r="N394" s="39">
        <f>Invulblad!K396</f>
        <v>0</v>
      </c>
      <c r="O394" s="29" t="b">
        <f>IF(N394=kengetallen!$V$19,"1",IF(N394=kengetallen!$V$20,"2",IF(N394=kengetallen!$V$21,"3")))</f>
        <v>0</v>
      </c>
      <c r="P394" s="32">
        <v>0.3</v>
      </c>
      <c r="Q394" s="4">
        <f t="shared" si="19"/>
        <v>0</v>
      </c>
      <c r="R394" s="31">
        <f t="shared" si="20"/>
        <v>0</v>
      </c>
      <c r="S394" s="118" t="b">
        <f>IF(R394=kengetallen!$W$53,"Optimaal / zeer goed",IF(R394=kengetallen!$W$54,"Optimaal / goed",IF(R394=kengetallen!$W$55,"Voldoende / goed",IF(R394=kengetallen!$W$56,"Voldoende / redelijk",IF(R394=kengetallen!$W$57,"Voldoende",IF(R394=kengetallen!$W$58,"Matig / voldoende",IF(R394=kengetallen!$W$59,"Matig",IF(R394=kengetallen!$W$60,"Onvoldoende",IF(R394=kengetallen!$W$61,"Onvoldoende / slecht")))))))))</f>
        <v>0</v>
      </c>
    </row>
    <row r="395" spans="1:19" x14ac:dyDescent="0.3">
      <c r="A395" s="34">
        <f>Invulblad!B397</f>
        <v>393</v>
      </c>
      <c r="B395" s="28">
        <f>Invulblad!C397</f>
        <v>0</v>
      </c>
      <c r="C395" s="4">
        <f>Invulblad!D397</f>
        <v>0</v>
      </c>
      <c r="D395" s="4">
        <f>Invulblad!E397</f>
        <v>0</v>
      </c>
      <c r="E395" s="4">
        <f>Invulblad!F397</f>
        <v>0</v>
      </c>
      <c r="F395" s="4">
        <f>Invulblad!G397</f>
        <v>0</v>
      </c>
      <c r="G395" s="4">
        <f>Invulblad!H397</f>
        <v>0</v>
      </c>
      <c r="H395" s="48">
        <f>Invulblad!I397</f>
        <v>0</v>
      </c>
      <c r="I395" s="109">
        <f>Invulblad!O397</f>
        <v>0</v>
      </c>
      <c r="J395" s="31">
        <f>Invulblad!J397</f>
        <v>0</v>
      </c>
      <c r="K395" s="32" t="b">
        <f>IF(J395=kengetallen!$V$13,"1",IF(J395=kengetallen!$V$14,"2",IF(J395=kengetallen!$V$15,"3")))</f>
        <v>0</v>
      </c>
      <c r="L395" s="32">
        <v>0.7</v>
      </c>
      <c r="M395" s="25">
        <f t="shared" si="18"/>
        <v>0</v>
      </c>
      <c r="N395" s="39">
        <f>Invulblad!K397</f>
        <v>0</v>
      </c>
      <c r="O395" s="29" t="b">
        <f>IF(N395=kengetallen!$V$19,"1",IF(N395=kengetallen!$V$20,"2",IF(N395=kengetallen!$V$21,"3")))</f>
        <v>0</v>
      </c>
      <c r="P395" s="32">
        <v>0.3</v>
      </c>
      <c r="Q395" s="4">
        <f t="shared" si="19"/>
        <v>0</v>
      </c>
      <c r="R395" s="31">
        <f t="shared" si="20"/>
        <v>0</v>
      </c>
      <c r="S395" s="118" t="b">
        <f>IF(R395=kengetallen!$W$53,"Optimaal / zeer goed",IF(R395=kengetallen!$W$54,"Optimaal / goed",IF(R395=kengetallen!$W$55,"Voldoende / goed",IF(R395=kengetallen!$W$56,"Voldoende / redelijk",IF(R395=kengetallen!$W$57,"Voldoende",IF(R395=kengetallen!$W$58,"Matig / voldoende",IF(R395=kengetallen!$W$59,"Matig",IF(R395=kengetallen!$W$60,"Onvoldoende",IF(R395=kengetallen!$W$61,"Onvoldoende / slecht")))))))))</f>
        <v>0</v>
      </c>
    </row>
    <row r="396" spans="1:19" x14ac:dyDescent="0.3">
      <c r="A396" s="34">
        <f>Invulblad!B398</f>
        <v>394</v>
      </c>
      <c r="B396" s="28">
        <f>Invulblad!C398</f>
        <v>0</v>
      </c>
      <c r="C396" s="4">
        <f>Invulblad!D398</f>
        <v>0</v>
      </c>
      <c r="D396" s="4">
        <f>Invulblad!E398</f>
        <v>0</v>
      </c>
      <c r="E396" s="4">
        <f>Invulblad!F398</f>
        <v>0</v>
      </c>
      <c r="F396" s="4">
        <f>Invulblad!G398</f>
        <v>0</v>
      </c>
      <c r="G396" s="4">
        <f>Invulblad!H398</f>
        <v>0</v>
      </c>
      <c r="H396" s="48">
        <f>Invulblad!I398</f>
        <v>0</v>
      </c>
      <c r="I396" s="109">
        <f>Invulblad!O398</f>
        <v>0</v>
      </c>
      <c r="J396" s="31">
        <f>Invulblad!J398</f>
        <v>0</v>
      </c>
      <c r="K396" s="32" t="b">
        <f>IF(J396=kengetallen!$V$13,"1",IF(J396=kengetallen!$V$14,"2",IF(J396=kengetallen!$V$15,"3")))</f>
        <v>0</v>
      </c>
      <c r="L396" s="32">
        <v>0.7</v>
      </c>
      <c r="M396" s="25">
        <f t="shared" si="18"/>
        <v>0</v>
      </c>
      <c r="N396" s="39">
        <f>Invulblad!K398</f>
        <v>0</v>
      </c>
      <c r="O396" s="29" t="b">
        <f>IF(N396=kengetallen!$V$19,"1",IF(N396=kengetallen!$V$20,"2",IF(N396=kengetallen!$V$21,"3")))</f>
        <v>0</v>
      </c>
      <c r="P396" s="32">
        <v>0.3</v>
      </c>
      <c r="Q396" s="4">
        <f t="shared" si="19"/>
        <v>0</v>
      </c>
      <c r="R396" s="31">
        <f t="shared" si="20"/>
        <v>0</v>
      </c>
      <c r="S396" s="118" t="b">
        <f>IF(R396=kengetallen!$W$53,"Optimaal / zeer goed",IF(R396=kengetallen!$W$54,"Optimaal / goed",IF(R396=kengetallen!$W$55,"Voldoende / goed",IF(R396=kengetallen!$W$56,"Voldoende / redelijk",IF(R396=kengetallen!$W$57,"Voldoende",IF(R396=kengetallen!$W$58,"Matig / voldoende",IF(R396=kengetallen!$W$59,"Matig",IF(R396=kengetallen!$W$60,"Onvoldoende",IF(R396=kengetallen!$W$61,"Onvoldoende / slecht")))))))))</f>
        <v>0</v>
      </c>
    </row>
    <row r="397" spans="1:19" x14ac:dyDescent="0.3">
      <c r="A397" s="34">
        <f>Invulblad!B399</f>
        <v>395</v>
      </c>
      <c r="B397" s="28">
        <f>Invulblad!C399</f>
        <v>0</v>
      </c>
      <c r="C397" s="4">
        <f>Invulblad!D399</f>
        <v>0</v>
      </c>
      <c r="D397" s="4">
        <f>Invulblad!E399</f>
        <v>0</v>
      </c>
      <c r="E397" s="4">
        <f>Invulblad!F399</f>
        <v>0</v>
      </c>
      <c r="F397" s="4">
        <f>Invulblad!G399</f>
        <v>0</v>
      </c>
      <c r="G397" s="4">
        <f>Invulblad!H399</f>
        <v>0</v>
      </c>
      <c r="H397" s="48">
        <f>Invulblad!I399</f>
        <v>0</v>
      </c>
      <c r="I397" s="109">
        <f>Invulblad!O399</f>
        <v>0</v>
      </c>
      <c r="J397" s="31">
        <f>Invulblad!J399</f>
        <v>0</v>
      </c>
      <c r="K397" s="32" t="b">
        <f>IF(J397=kengetallen!$V$13,"1",IF(J397=kengetallen!$V$14,"2",IF(J397=kengetallen!$V$15,"3")))</f>
        <v>0</v>
      </c>
      <c r="L397" s="32">
        <v>0.7</v>
      </c>
      <c r="M397" s="25">
        <f t="shared" si="18"/>
        <v>0</v>
      </c>
      <c r="N397" s="39">
        <f>Invulblad!K399</f>
        <v>0</v>
      </c>
      <c r="O397" s="29" t="b">
        <f>IF(N397=kengetallen!$V$19,"1",IF(N397=kengetallen!$V$20,"2",IF(N397=kengetallen!$V$21,"3")))</f>
        <v>0</v>
      </c>
      <c r="P397" s="32">
        <v>0.3</v>
      </c>
      <c r="Q397" s="4">
        <f t="shared" si="19"/>
        <v>0</v>
      </c>
      <c r="R397" s="31">
        <f t="shared" si="20"/>
        <v>0</v>
      </c>
      <c r="S397" s="118" t="b">
        <f>IF(R397=kengetallen!$W$53,"Optimaal / zeer goed",IF(R397=kengetallen!$W$54,"Optimaal / goed",IF(R397=kengetallen!$W$55,"Voldoende / goed",IF(R397=kengetallen!$W$56,"Voldoende / redelijk",IF(R397=kengetallen!$W$57,"Voldoende",IF(R397=kengetallen!$W$58,"Matig / voldoende",IF(R397=kengetallen!$W$59,"Matig",IF(R397=kengetallen!$W$60,"Onvoldoende",IF(R397=kengetallen!$W$61,"Onvoldoende / slecht")))))))))</f>
        <v>0</v>
      </c>
    </row>
    <row r="398" spans="1:19" x14ac:dyDescent="0.3">
      <c r="A398" s="34">
        <f>Invulblad!B400</f>
        <v>396</v>
      </c>
      <c r="B398" s="28">
        <f>Invulblad!C400</f>
        <v>0</v>
      </c>
      <c r="C398" s="4">
        <f>Invulblad!D400</f>
        <v>0</v>
      </c>
      <c r="D398" s="4">
        <f>Invulblad!E400</f>
        <v>0</v>
      </c>
      <c r="E398" s="4">
        <f>Invulblad!F400</f>
        <v>0</v>
      </c>
      <c r="F398" s="4">
        <f>Invulblad!G400</f>
        <v>0</v>
      </c>
      <c r="G398" s="4">
        <f>Invulblad!H400</f>
        <v>0</v>
      </c>
      <c r="H398" s="48">
        <f>Invulblad!I400</f>
        <v>0</v>
      </c>
      <c r="I398" s="109">
        <f>Invulblad!O400</f>
        <v>0</v>
      </c>
      <c r="J398" s="31">
        <f>Invulblad!J400</f>
        <v>0</v>
      </c>
      <c r="K398" s="32" t="b">
        <f>IF(J398=kengetallen!$V$13,"1",IF(J398=kengetallen!$V$14,"2",IF(J398=kengetallen!$V$15,"3")))</f>
        <v>0</v>
      </c>
      <c r="L398" s="32">
        <v>0.7</v>
      </c>
      <c r="M398" s="25">
        <f t="shared" si="18"/>
        <v>0</v>
      </c>
      <c r="N398" s="39">
        <f>Invulblad!K400</f>
        <v>0</v>
      </c>
      <c r="O398" s="29" t="b">
        <f>IF(N398=kengetallen!$V$19,"1",IF(N398=kengetallen!$V$20,"2",IF(N398=kengetallen!$V$21,"3")))</f>
        <v>0</v>
      </c>
      <c r="P398" s="32">
        <v>0.3</v>
      </c>
      <c r="Q398" s="4">
        <f t="shared" si="19"/>
        <v>0</v>
      </c>
      <c r="R398" s="31">
        <f t="shared" si="20"/>
        <v>0</v>
      </c>
      <c r="S398" s="118" t="b">
        <f>IF(R398=kengetallen!$W$53,"Optimaal / zeer goed",IF(R398=kengetallen!$W$54,"Optimaal / goed",IF(R398=kengetallen!$W$55,"Voldoende / goed",IF(R398=kengetallen!$W$56,"Voldoende / redelijk",IF(R398=kengetallen!$W$57,"Voldoende",IF(R398=kengetallen!$W$58,"Matig / voldoende",IF(R398=kengetallen!$W$59,"Matig",IF(R398=kengetallen!$W$60,"Onvoldoende",IF(R398=kengetallen!$W$61,"Onvoldoende / slecht")))))))))</f>
        <v>0</v>
      </c>
    </row>
    <row r="399" spans="1:19" x14ac:dyDescent="0.3">
      <c r="A399" s="34">
        <f>Invulblad!B401</f>
        <v>397</v>
      </c>
      <c r="B399" s="28">
        <f>Invulblad!C401</f>
        <v>0</v>
      </c>
      <c r="C399" s="4">
        <f>Invulblad!D401</f>
        <v>0</v>
      </c>
      <c r="D399" s="4">
        <f>Invulblad!E401</f>
        <v>0</v>
      </c>
      <c r="E399" s="4">
        <f>Invulblad!F401</f>
        <v>0</v>
      </c>
      <c r="F399" s="4">
        <f>Invulblad!G401</f>
        <v>0</v>
      </c>
      <c r="G399" s="4">
        <f>Invulblad!H401</f>
        <v>0</v>
      </c>
      <c r="H399" s="48">
        <f>Invulblad!I401</f>
        <v>0</v>
      </c>
      <c r="I399" s="109">
        <f>Invulblad!O401</f>
        <v>0</v>
      </c>
      <c r="J399" s="31">
        <f>Invulblad!J401</f>
        <v>0</v>
      </c>
      <c r="K399" s="32" t="b">
        <f>IF(J399=kengetallen!$V$13,"1",IF(J399=kengetallen!$V$14,"2",IF(J399=kengetallen!$V$15,"3")))</f>
        <v>0</v>
      </c>
      <c r="L399" s="32">
        <v>0.7</v>
      </c>
      <c r="M399" s="25">
        <f t="shared" si="18"/>
        <v>0</v>
      </c>
      <c r="N399" s="39">
        <f>Invulblad!K401</f>
        <v>0</v>
      </c>
      <c r="O399" s="29" t="b">
        <f>IF(N399=kengetallen!$V$19,"1",IF(N399=kengetallen!$V$20,"2",IF(N399=kengetallen!$V$21,"3")))</f>
        <v>0</v>
      </c>
      <c r="P399" s="32">
        <v>0.3</v>
      </c>
      <c r="Q399" s="4">
        <f t="shared" si="19"/>
        <v>0</v>
      </c>
      <c r="R399" s="31">
        <f t="shared" si="20"/>
        <v>0</v>
      </c>
      <c r="S399" s="118" t="b">
        <f>IF(R399=kengetallen!$W$53,"Optimaal / zeer goed",IF(R399=kengetallen!$W$54,"Optimaal / goed",IF(R399=kengetallen!$W$55,"Voldoende / goed",IF(R399=kengetallen!$W$56,"Voldoende / redelijk",IF(R399=kengetallen!$W$57,"Voldoende",IF(R399=kengetallen!$W$58,"Matig / voldoende",IF(R399=kengetallen!$W$59,"Matig",IF(R399=kengetallen!$W$60,"Onvoldoende",IF(R399=kengetallen!$W$61,"Onvoldoende / slecht")))))))))</f>
        <v>0</v>
      </c>
    </row>
    <row r="400" spans="1:19" x14ac:dyDescent="0.3">
      <c r="A400" s="34">
        <f>Invulblad!B402</f>
        <v>398</v>
      </c>
      <c r="B400" s="28">
        <f>Invulblad!C402</f>
        <v>0</v>
      </c>
      <c r="C400" s="4">
        <f>Invulblad!D402</f>
        <v>0</v>
      </c>
      <c r="D400" s="4">
        <f>Invulblad!E402</f>
        <v>0</v>
      </c>
      <c r="E400" s="4">
        <f>Invulblad!F402</f>
        <v>0</v>
      </c>
      <c r="F400" s="4">
        <f>Invulblad!G402</f>
        <v>0</v>
      </c>
      <c r="G400" s="4">
        <f>Invulblad!H402</f>
        <v>0</v>
      </c>
      <c r="H400" s="48">
        <f>Invulblad!I402</f>
        <v>0</v>
      </c>
      <c r="I400" s="109">
        <f>Invulblad!O402</f>
        <v>0</v>
      </c>
      <c r="J400" s="31">
        <f>Invulblad!J402</f>
        <v>0</v>
      </c>
      <c r="K400" s="32" t="b">
        <f>IF(J400=kengetallen!$V$13,"1",IF(J400=kengetallen!$V$14,"2",IF(J400=kengetallen!$V$15,"3")))</f>
        <v>0</v>
      </c>
      <c r="L400" s="32">
        <v>0.7</v>
      </c>
      <c r="M400" s="25">
        <f t="shared" si="18"/>
        <v>0</v>
      </c>
      <c r="N400" s="39">
        <f>Invulblad!K402</f>
        <v>0</v>
      </c>
      <c r="O400" s="29" t="b">
        <f>IF(N400=kengetallen!$V$19,"1",IF(N400=kengetallen!$V$20,"2",IF(N400=kengetallen!$V$21,"3")))</f>
        <v>0</v>
      </c>
      <c r="P400" s="32">
        <v>0.3</v>
      </c>
      <c r="Q400" s="4">
        <f t="shared" si="19"/>
        <v>0</v>
      </c>
      <c r="R400" s="31">
        <f t="shared" si="20"/>
        <v>0</v>
      </c>
      <c r="S400" s="118" t="b">
        <f>IF(R400=kengetallen!$W$53,"Optimaal / zeer goed",IF(R400=kengetallen!$W$54,"Optimaal / goed",IF(R400=kengetallen!$W$55,"Voldoende / goed",IF(R400=kengetallen!$W$56,"Voldoende / redelijk",IF(R400=kengetallen!$W$57,"Voldoende",IF(R400=kengetallen!$W$58,"Matig / voldoende",IF(R400=kengetallen!$W$59,"Matig",IF(R400=kengetallen!$W$60,"Onvoldoende",IF(R400=kengetallen!$W$61,"Onvoldoende / slecht")))))))))</f>
        <v>0</v>
      </c>
    </row>
    <row r="401" spans="1:19" x14ac:dyDescent="0.3">
      <c r="A401" s="34">
        <f>Invulblad!B403</f>
        <v>399</v>
      </c>
      <c r="B401" s="28">
        <f>Invulblad!C403</f>
        <v>0</v>
      </c>
      <c r="C401" s="4">
        <f>Invulblad!D403</f>
        <v>0</v>
      </c>
      <c r="D401" s="4">
        <f>Invulblad!E403</f>
        <v>0</v>
      </c>
      <c r="E401" s="4">
        <f>Invulblad!F403</f>
        <v>0</v>
      </c>
      <c r="F401" s="4">
        <f>Invulblad!G403</f>
        <v>0</v>
      </c>
      <c r="G401" s="4">
        <f>Invulblad!H403</f>
        <v>0</v>
      </c>
      <c r="H401" s="48">
        <f>Invulblad!I403</f>
        <v>0</v>
      </c>
      <c r="I401" s="109">
        <f>Invulblad!O403</f>
        <v>0</v>
      </c>
      <c r="J401" s="31">
        <f>Invulblad!J403</f>
        <v>0</v>
      </c>
      <c r="K401" s="32" t="b">
        <f>IF(J401=kengetallen!$V$13,"1",IF(J401=kengetallen!$V$14,"2",IF(J401=kengetallen!$V$15,"3")))</f>
        <v>0</v>
      </c>
      <c r="L401" s="32">
        <v>0.7</v>
      </c>
      <c r="M401" s="25">
        <f t="shared" si="18"/>
        <v>0</v>
      </c>
      <c r="N401" s="39">
        <f>Invulblad!K403</f>
        <v>0</v>
      </c>
      <c r="O401" s="29" t="b">
        <f>IF(N401=kengetallen!$V$19,"1",IF(N401=kengetallen!$V$20,"2",IF(N401=kengetallen!$V$21,"3")))</f>
        <v>0</v>
      </c>
      <c r="P401" s="32">
        <v>0.3</v>
      </c>
      <c r="Q401" s="4">
        <f t="shared" si="19"/>
        <v>0</v>
      </c>
      <c r="R401" s="31">
        <f t="shared" si="20"/>
        <v>0</v>
      </c>
      <c r="S401" s="118" t="b">
        <f>IF(R401=kengetallen!$W$53,"Optimaal / zeer goed",IF(R401=kengetallen!$W$54,"Optimaal / goed",IF(R401=kengetallen!$W$55,"Voldoende / goed",IF(R401=kengetallen!$W$56,"Voldoende / redelijk",IF(R401=kengetallen!$W$57,"Voldoende",IF(R401=kengetallen!$W$58,"Matig / voldoende",IF(R401=kengetallen!$W$59,"Matig",IF(R401=kengetallen!$W$60,"Onvoldoende",IF(R401=kengetallen!$W$61,"Onvoldoende / slecht")))))))))</f>
        <v>0</v>
      </c>
    </row>
    <row r="402" spans="1:19" x14ac:dyDescent="0.3">
      <c r="A402" s="34">
        <f>Invulblad!B404</f>
        <v>400</v>
      </c>
      <c r="B402" s="28">
        <f>Invulblad!C404</f>
        <v>0</v>
      </c>
      <c r="C402" s="4">
        <f>Invulblad!D404</f>
        <v>0</v>
      </c>
      <c r="D402" s="4">
        <f>Invulblad!E404</f>
        <v>0</v>
      </c>
      <c r="E402" s="4">
        <f>Invulblad!F404</f>
        <v>0</v>
      </c>
      <c r="F402" s="4">
        <f>Invulblad!G404</f>
        <v>0</v>
      </c>
      <c r="G402" s="4">
        <f>Invulblad!H404</f>
        <v>0</v>
      </c>
      <c r="H402" s="48">
        <f>Invulblad!I404</f>
        <v>0</v>
      </c>
      <c r="I402" s="109">
        <f>Invulblad!O404</f>
        <v>0</v>
      </c>
      <c r="J402" s="31">
        <f>Invulblad!J404</f>
        <v>0</v>
      </c>
      <c r="K402" s="32" t="b">
        <f>IF(J402=kengetallen!$V$13,"1",IF(J402=kengetallen!$V$14,"2",IF(J402=kengetallen!$V$15,"3")))</f>
        <v>0</v>
      </c>
      <c r="L402" s="32">
        <v>0.7</v>
      </c>
      <c r="M402" s="25">
        <f t="shared" si="18"/>
        <v>0</v>
      </c>
      <c r="N402" s="39">
        <f>Invulblad!K404</f>
        <v>0</v>
      </c>
      <c r="O402" s="29" t="b">
        <f>IF(N402=kengetallen!$V$19,"1",IF(N402=kengetallen!$V$20,"2",IF(N402=kengetallen!$V$21,"3")))</f>
        <v>0</v>
      </c>
      <c r="P402" s="32">
        <v>0.3</v>
      </c>
      <c r="Q402" s="4">
        <f t="shared" si="19"/>
        <v>0</v>
      </c>
      <c r="R402" s="31">
        <f t="shared" si="20"/>
        <v>0</v>
      </c>
      <c r="S402" s="118" t="b">
        <f>IF(R402=kengetallen!$W$53,"Optimaal / zeer goed",IF(R402=kengetallen!$W$54,"Optimaal / goed",IF(R402=kengetallen!$W$55,"Voldoende / goed",IF(R402=kengetallen!$W$56,"Voldoende / redelijk",IF(R402=kengetallen!$W$57,"Voldoende",IF(R402=kengetallen!$W$58,"Matig / voldoende",IF(R402=kengetallen!$W$59,"Matig",IF(R402=kengetallen!$W$60,"Onvoldoende",IF(R402=kengetallen!$W$61,"Onvoldoende / slecht")))))))))</f>
        <v>0</v>
      </c>
    </row>
    <row r="403" spans="1:19" x14ac:dyDescent="0.3">
      <c r="A403" s="34">
        <f>Invulblad!B405</f>
        <v>401</v>
      </c>
      <c r="B403" s="28">
        <f>Invulblad!C405</f>
        <v>0</v>
      </c>
      <c r="C403" s="4">
        <f>Invulblad!D405</f>
        <v>0</v>
      </c>
      <c r="D403" s="4">
        <f>Invulblad!E405</f>
        <v>0</v>
      </c>
      <c r="E403" s="4">
        <f>Invulblad!F405</f>
        <v>0</v>
      </c>
      <c r="F403" s="4">
        <f>Invulblad!G405</f>
        <v>0</v>
      </c>
      <c r="G403" s="4">
        <f>Invulblad!H405</f>
        <v>0</v>
      </c>
      <c r="H403" s="48">
        <f>Invulblad!I405</f>
        <v>0</v>
      </c>
      <c r="I403" s="109">
        <f>Invulblad!O405</f>
        <v>0</v>
      </c>
      <c r="J403" s="31">
        <f>Invulblad!J405</f>
        <v>0</v>
      </c>
      <c r="K403" s="32" t="b">
        <f>IF(J403=kengetallen!$V$13,"1",IF(J403=kengetallen!$V$14,"2",IF(J403=kengetallen!$V$15,"3")))</f>
        <v>0</v>
      </c>
      <c r="L403" s="32">
        <v>0.7</v>
      </c>
      <c r="M403" s="25">
        <f t="shared" si="18"/>
        <v>0</v>
      </c>
      <c r="N403" s="39">
        <f>Invulblad!K405</f>
        <v>0</v>
      </c>
      <c r="O403" s="29" t="b">
        <f>IF(N403=kengetallen!$V$19,"1",IF(N403=kengetallen!$V$20,"2",IF(N403=kengetallen!$V$21,"3")))</f>
        <v>0</v>
      </c>
      <c r="P403" s="32">
        <v>0.3</v>
      </c>
      <c r="Q403" s="4">
        <f t="shared" si="19"/>
        <v>0</v>
      </c>
      <c r="R403" s="31">
        <f t="shared" si="20"/>
        <v>0</v>
      </c>
      <c r="S403" s="118" t="b">
        <f>IF(R403=kengetallen!$W$53,"Optimaal / zeer goed",IF(R403=kengetallen!$W$54,"Optimaal / goed",IF(R403=kengetallen!$W$55,"Voldoende / goed",IF(R403=kengetallen!$W$56,"Voldoende / redelijk",IF(R403=kengetallen!$W$57,"Voldoende",IF(R403=kengetallen!$W$58,"Matig / voldoende",IF(R403=kengetallen!$W$59,"Matig",IF(R403=kengetallen!$W$60,"Onvoldoende",IF(R403=kengetallen!$W$61,"Onvoldoende / slecht")))))))))</f>
        <v>0</v>
      </c>
    </row>
    <row r="404" spans="1:19" x14ac:dyDescent="0.3">
      <c r="A404" s="34">
        <f>Invulblad!B406</f>
        <v>402</v>
      </c>
      <c r="B404" s="28">
        <f>Invulblad!C406</f>
        <v>0</v>
      </c>
      <c r="C404" s="4">
        <f>Invulblad!D406</f>
        <v>0</v>
      </c>
      <c r="D404" s="4">
        <f>Invulblad!E406</f>
        <v>0</v>
      </c>
      <c r="E404" s="4">
        <f>Invulblad!F406</f>
        <v>0</v>
      </c>
      <c r="F404" s="4">
        <f>Invulblad!G406</f>
        <v>0</v>
      </c>
      <c r="G404" s="4">
        <f>Invulblad!H406</f>
        <v>0</v>
      </c>
      <c r="H404" s="48">
        <f>Invulblad!I406</f>
        <v>0</v>
      </c>
      <c r="I404" s="109">
        <f>Invulblad!O406</f>
        <v>0</v>
      </c>
      <c r="J404" s="31">
        <f>Invulblad!J406</f>
        <v>0</v>
      </c>
      <c r="K404" s="32" t="b">
        <f>IF(J404=kengetallen!$V$13,"1",IF(J404=kengetallen!$V$14,"2",IF(J404=kengetallen!$V$15,"3")))</f>
        <v>0</v>
      </c>
      <c r="L404" s="32">
        <v>0.7</v>
      </c>
      <c r="M404" s="25">
        <f t="shared" si="18"/>
        <v>0</v>
      </c>
      <c r="N404" s="39">
        <f>Invulblad!K406</f>
        <v>0</v>
      </c>
      <c r="O404" s="29" t="b">
        <f>IF(N404=kengetallen!$V$19,"1",IF(N404=kengetallen!$V$20,"2",IF(N404=kengetallen!$V$21,"3")))</f>
        <v>0</v>
      </c>
      <c r="P404" s="32">
        <v>0.3</v>
      </c>
      <c r="Q404" s="4">
        <f t="shared" si="19"/>
        <v>0</v>
      </c>
      <c r="R404" s="31">
        <f t="shared" si="20"/>
        <v>0</v>
      </c>
      <c r="S404" s="118" t="b">
        <f>IF(R404=kengetallen!$W$53,"Optimaal / zeer goed",IF(R404=kengetallen!$W$54,"Optimaal / goed",IF(R404=kengetallen!$W$55,"Voldoende / goed",IF(R404=kengetallen!$W$56,"Voldoende / redelijk",IF(R404=kengetallen!$W$57,"Voldoende",IF(R404=kengetallen!$W$58,"Matig / voldoende",IF(R404=kengetallen!$W$59,"Matig",IF(R404=kengetallen!$W$60,"Onvoldoende",IF(R404=kengetallen!$W$61,"Onvoldoende / slecht")))))))))</f>
        <v>0</v>
      </c>
    </row>
    <row r="405" spans="1:19" x14ac:dyDescent="0.3">
      <c r="A405" s="34">
        <f>Invulblad!B407</f>
        <v>403</v>
      </c>
      <c r="B405" s="28">
        <f>Invulblad!C407</f>
        <v>0</v>
      </c>
      <c r="C405" s="4">
        <f>Invulblad!D407</f>
        <v>0</v>
      </c>
      <c r="D405" s="4">
        <f>Invulblad!E407</f>
        <v>0</v>
      </c>
      <c r="E405" s="4">
        <f>Invulblad!F407</f>
        <v>0</v>
      </c>
      <c r="F405" s="4">
        <f>Invulblad!G407</f>
        <v>0</v>
      </c>
      <c r="G405" s="4">
        <f>Invulblad!H407</f>
        <v>0</v>
      </c>
      <c r="H405" s="48">
        <f>Invulblad!I407</f>
        <v>0</v>
      </c>
      <c r="I405" s="109">
        <f>Invulblad!O407</f>
        <v>0</v>
      </c>
      <c r="J405" s="31">
        <f>Invulblad!J407</f>
        <v>0</v>
      </c>
      <c r="K405" s="32" t="b">
        <f>IF(J405=kengetallen!$V$13,"1",IF(J405=kengetallen!$V$14,"2",IF(J405=kengetallen!$V$15,"3")))</f>
        <v>0</v>
      </c>
      <c r="L405" s="32">
        <v>0.7</v>
      </c>
      <c r="M405" s="25">
        <f t="shared" si="18"/>
        <v>0</v>
      </c>
      <c r="N405" s="39">
        <f>Invulblad!K407</f>
        <v>0</v>
      </c>
      <c r="O405" s="29" t="b">
        <f>IF(N405=kengetallen!$V$19,"1",IF(N405=kengetallen!$V$20,"2",IF(N405=kengetallen!$V$21,"3")))</f>
        <v>0</v>
      </c>
      <c r="P405" s="32">
        <v>0.3</v>
      </c>
      <c r="Q405" s="4">
        <f t="shared" si="19"/>
        <v>0</v>
      </c>
      <c r="R405" s="31">
        <f t="shared" si="20"/>
        <v>0</v>
      </c>
      <c r="S405" s="118" t="b">
        <f>IF(R405=kengetallen!$W$53,"Optimaal / zeer goed",IF(R405=kengetallen!$W$54,"Optimaal / goed",IF(R405=kengetallen!$W$55,"Voldoende / goed",IF(R405=kengetallen!$W$56,"Voldoende / redelijk",IF(R405=kengetallen!$W$57,"Voldoende",IF(R405=kengetallen!$W$58,"Matig / voldoende",IF(R405=kengetallen!$W$59,"Matig",IF(R405=kengetallen!$W$60,"Onvoldoende",IF(R405=kengetallen!$W$61,"Onvoldoende / slecht")))))))))</f>
        <v>0</v>
      </c>
    </row>
    <row r="406" spans="1:19" x14ac:dyDescent="0.3">
      <c r="A406" s="34">
        <f>Invulblad!B408</f>
        <v>404</v>
      </c>
      <c r="B406" s="28">
        <f>Invulblad!C408</f>
        <v>0</v>
      </c>
      <c r="C406" s="4">
        <f>Invulblad!D408</f>
        <v>0</v>
      </c>
      <c r="D406" s="4">
        <f>Invulblad!E408</f>
        <v>0</v>
      </c>
      <c r="E406" s="4">
        <f>Invulblad!F408</f>
        <v>0</v>
      </c>
      <c r="F406" s="4">
        <f>Invulblad!G408</f>
        <v>0</v>
      </c>
      <c r="G406" s="4">
        <f>Invulblad!H408</f>
        <v>0</v>
      </c>
      <c r="H406" s="48">
        <f>Invulblad!I408</f>
        <v>0</v>
      </c>
      <c r="I406" s="109">
        <f>Invulblad!O408</f>
        <v>0</v>
      </c>
      <c r="J406" s="31">
        <f>Invulblad!J408</f>
        <v>0</v>
      </c>
      <c r="K406" s="32" t="b">
        <f>IF(J406=kengetallen!$V$13,"1",IF(J406=kengetallen!$V$14,"2",IF(J406=kengetallen!$V$15,"3")))</f>
        <v>0</v>
      </c>
      <c r="L406" s="32">
        <v>0.7</v>
      </c>
      <c r="M406" s="25">
        <f t="shared" si="18"/>
        <v>0</v>
      </c>
      <c r="N406" s="39">
        <f>Invulblad!K408</f>
        <v>0</v>
      </c>
      <c r="O406" s="29" t="b">
        <f>IF(N406=kengetallen!$V$19,"1",IF(N406=kengetallen!$V$20,"2",IF(N406=kengetallen!$V$21,"3")))</f>
        <v>0</v>
      </c>
      <c r="P406" s="32">
        <v>0.3</v>
      </c>
      <c r="Q406" s="4">
        <f t="shared" si="19"/>
        <v>0</v>
      </c>
      <c r="R406" s="31">
        <f t="shared" si="20"/>
        <v>0</v>
      </c>
      <c r="S406" s="118" t="b">
        <f>IF(R406=kengetallen!$W$53,"Optimaal / zeer goed",IF(R406=kengetallen!$W$54,"Optimaal / goed",IF(R406=kengetallen!$W$55,"Voldoende / goed",IF(R406=kengetallen!$W$56,"Voldoende / redelijk",IF(R406=kengetallen!$W$57,"Voldoende",IF(R406=kengetallen!$W$58,"Matig / voldoende",IF(R406=kengetallen!$W$59,"Matig",IF(R406=kengetallen!$W$60,"Onvoldoende",IF(R406=kengetallen!$W$61,"Onvoldoende / slecht")))))))))</f>
        <v>0</v>
      </c>
    </row>
    <row r="407" spans="1:19" x14ac:dyDescent="0.3">
      <c r="A407" s="34">
        <f>Invulblad!B409</f>
        <v>405</v>
      </c>
      <c r="B407" s="28">
        <f>Invulblad!C409</f>
        <v>0</v>
      </c>
      <c r="C407" s="4">
        <f>Invulblad!D409</f>
        <v>0</v>
      </c>
      <c r="D407" s="4">
        <f>Invulblad!E409</f>
        <v>0</v>
      </c>
      <c r="E407" s="4">
        <f>Invulblad!F409</f>
        <v>0</v>
      </c>
      <c r="F407" s="4">
        <f>Invulblad!G409</f>
        <v>0</v>
      </c>
      <c r="G407" s="4">
        <f>Invulblad!H409</f>
        <v>0</v>
      </c>
      <c r="H407" s="48">
        <f>Invulblad!I409</f>
        <v>0</v>
      </c>
      <c r="I407" s="109">
        <f>Invulblad!O409</f>
        <v>0</v>
      </c>
      <c r="J407" s="31">
        <f>Invulblad!J409</f>
        <v>0</v>
      </c>
      <c r="K407" s="32" t="b">
        <f>IF(J407=kengetallen!$V$13,"1",IF(J407=kengetallen!$V$14,"2",IF(J407=kengetallen!$V$15,"3")))</f>
        <v>0</v>
      </c>
      <c r="L407" s="32">
        <v>0.7</v>
      </c>
      <c r="M407" s="25">
        <f t="shared" si="18"/>
        <v>0</v>
      </c>
      <c r="N407" s="39">
        <f>Invulblad!K409</f>
        <v>0</v>
      </c>
      <c r="O407" s="29" t="b">
        <f>IF(N407=kengetallen!$V$19,"1",IF(N407=kengetallen!$V$20,"2",IF(N407=kengetallen!$V$21,"3")))</f>
        <v>0</v>
      </c>
      <c r="P407" s="32">
        <v>0.3</v>
      </c>
      <c r="Q407" s="4">
        <f t="shared" si="19"/>
        <v>0</v>
      </c>
      <c r="R407" s="31">
        <f t="shared" si="20"/>
        <v>0</v>
      </c>
      <c r="S407" s="118" t="b">
        <f>IF(R407=kengetallen!$W$53,"Optimaal / zeer goed",IF(R407=kengetallen!$W$54,"Optimaal / goed",IF(R407=kengetallen!$W$55,"Voldoende / goed",IF(R407=kengetallen!$W$56,"Voldoende / redelijk",IF(R407=kengetallen!$W$57,"Voldoende",IF(R407=kengetallen!$W$58,"Matig / voldoende",IF(R407=kengetallen!$W$59,"Matig",IF(R407=kengetallen!$W$60,"Onvoldoende",IF(R407=kengetallen!$W$61,"Onvoldoende / slecht")))))))))</f>
        <v>0</v>
      </c>
    </row>
    <row r="408" spans="1:19" x14ac:dyDescent="0.3">
      <c r="A408" s="34">
        <f>Invulblad!B410</f>
        <v>406</v>
      </c>
      <c r="B408" s="28">
        <f>Invulblad!C410</f>
        <v>0</v>
      </c>
      <c r="C408" s="4">
        <f>Invulblad!D410</f>
        <v>0</v>
      </c>
      <c r="D408" s="4">
        <f>Invulblad!E410</f>
        <v>0</v>
      </c>
      <c r="E408" s="4">
        <f>Invulblad!F410</f>
        <v>0</v>
      </c>
      <c r="F408" s="4">
        <f>Invulblad!G410</f>
        <v>0</v>
      </c>
      <c r="G408" s="4">
        <f>Invulblad!H410</f>
        <v>0</v>
      </c>
      <c r="H408" s="48">
        <f>Invulblad!I410</f>
        <v>0</v>
      </c>
      <c r="I408" s="109">
        <f>Invulblad!O410</f>
        <v>0</v>
      </c>
      <c r="J408" s="31">
        <f>Invulblad!J410</f>
        <v>0</v>
      </c>
      <c r="K408" s="32" t="b">
        <f>IF(J408=kengetallen!$V$13,"1",IF(J408=kengetallen!$V$14,"2",IF(J408=kengetallen!$V$15,"3")))</f>
        <v>0</v>
      </c>
      <c r="L408" s="32">
        <v>0.7</v>
      </c>
      <c r="M408" s="25">
        <f t="shared" si="18"/>
        <v>0</v>
      </c>
      <c r="N408" s="39">
        <f>Invulblad!K410</f>
        <v>0</v>
      </c>
      <c r="O408" s="29" t="b">
        <f>IF(N408=kengetallen!$V$19,"1",IF(N408=kengetallen!$V$20,"2",IF(N408=kengetallen!$V$21,"3")))</f>
        <v>0</v>
      </c>
      <c r="P408" s="32">
        <v>0.3</v>
      </c>
      <c r="Q408" s="4">
        <f t="shared" si="19"/>
        <v>0</v>
      </c>
      <c r="R408" s="31">
        <f t="shared" si="20"/>
        <v>0</v>
      </c>
      <c r="S408" s="118" t="b">
        <f>IF(R408=kengetallen!$W$53,"Optimaal / zeer goed",IF(R408=kengetallen!$W$54,"Optimaal / goed",IF(R408=kengetallen!$W$55,"Voldoende / goed",IF(R408=kengetallen!$W$56,"Voldoende / redelijk",IF(R408=kengetallen!$W$57,"Voldoende",IF(R408=kengetallen!$W$58,"Matig / voldoende",IF(R408=kengetallen!$W$59,"Matig",IF(R408=kengetallen!$W$60,"Onvoldoende",IF(R408=kengetallen!$W$61,"Onvoldoende / slecht")))))))))</f>
        <v>0</v>
      </c>
    </row>
    <row r="409" spans="1:19" x14ac:dyDescent="0.3">
      <c r="A409" s="34">
        <f>Invulblad!B411</f>
        <v>407</v>
      </c>
      <c r="B409" s="28">
        <f>Invulblad!C411</f>
        <v>0</v>
      </c>
      <c r="C409" s="4">
        <f>Invulblad!D411</f>
        <v>0</v>
      </c>
      <c r="D409" s="4">
        <f>Invulblad!E411</f>
        <v>0</v>
      </c>
      <c r="E409" s="4">
        <f>Invulblad!F411</f>
        <v>0</v>
      </c>
      <c r="F409" s="4">
        <f>Invulblad!G411</f>
        <v>0</v>
      </c>
      <c r="G409" s="4">
        <f>Invulblad!H411</f>
        <v>0</v>
      </c>
      <c r="H409" s="48">
        <f>Invulblad!I411</f>
        <v>0</v>
      </c>
      <c r="I409" s="109">
        <f>Invulblad!O411</f>
        <v>0</v>
      </c>
      <c r="J409" s="31">
        <f>Invulblad!J411</f>
        <v>0</v>
      </c>
      <c r="K409" s="32" t="b">
        <f>IF(J409=kengetallen!$V$13,"1",IF(J409=kengetallen!$V$14,"2",IF(J409=kengetallen!$V$15,"3")))</f>
        <v>0</v>
      </c>
      <c r="L409" s="32">
        <v>0.7</v>
      </c>
      <c r="M409" s="25">
        <f t="shared" si="18"/>
        <v>0</v>
      </c>
      <c r="N409" s="39">
        <f>Invulblad!K411</f>
        <v>0</v>
      </c>
      <c r="O409" s="29" t="b">
        <f>IF(N409=kengetallen!$V$19,"1",IF(N409=kengetallen!$V$20,"2",IF(N409=kengetallen!$V$21,"3")))</f>
        <v>0</v>
      </c>
      <c r="P409" s="32">
        <v>0.3</v>
      </c>
      <c r="Q409" s="4">
        <f t="shared" si="19"/>
        <v>0</v>
      </c>
      <c r="R409" s="31">
        <f t="shared" si="20"/>
        <v>0</v>
      </c>
      <c r="S409" s="118" t="b">
        <f>IF(R409=kengetallen!$W$53,"Optimaal / zeer goed",IF(R409=kengetallen!$W$54,"Optimaal / goed",IF(R409=kengetallen!$W$55,"Voldoende / goed",IF(R409=kengetallen!$W$56,"Voldoende / redelijk",IF(R409=kengetallen!$W$57,"Voldoende",IF(R409=kengetallen!$W$58,"Matig / voldoende",IF(R409=kengetallen!$W$59,"Matig",IF(R409=kengetallen!$W$60,"Onvoldoende",IF(R409=kengetallen!$W$61,"Onvoldoende / slecht")))))))))</f>
        <v>0</v>
      </c>
    </row>
    <row r="410" spans="1:19" x14ac:dyDescent="0.3">
      <c r="A410" s="34">
        <f>Invulblad!B412</f>
        <v>408</v>
      </c>
      <c r="B410" s="28">
        <f>Invulblad!C412</f>
        <v>0</v>
      </c>
      <c r="C410" s="4">
        <f>Invulblad!D412</f>
        <v>0</v>
      </c>
      <c r="D410" s="4">
        <f>Invulblad!E412</f>
        <v>0</v>
      </c>
      <c r="E410" s="4">
        <f>Invulblad!F412</f>
        <v>0</v>
      </c>
      <c r="F410" s="4">
        <f>Invulblad!G412</f>
        <v>0</v>
      </c>
      <c r="G410" s="4">
        <f>Invulblad!H412</f>
        <v>0</v>
      </c>
      <c r="H410" s="48">
        <f>Invulblad!I412</f>
        <v>0</v>
      </c>
      <c r="I410" s="109">
        <f>Invulblad!O412</f>
        <v>0</v>
      </c>
      <c r="J410" s="31">
        <f>Invulblad!J412</f>
        <v>0</v>
      </c>
      <c r="K410" s="32" t="b">
        <f>IF(J410=kengetallen!$V$13,"1",IF(J410=kengetallen!$V$14,"2",IF(J410=kengetallen!$V$15,"3")))</f>
        <v>0</v>
      </c>
      <c r="L410" s="32">
        <v>0.7</v>
      </c>
      <c r="M410" s="25">
        <f t="shared" si="18"/>
        <v>0</v>
      </c>
      <c r="N410" s="39">
        <f>Invulblad!K412</f>
        <v>0</v>
      </c>
      <c r="O410" s="29" t="b">
        <f>IF(N410=kengetallen!$V$19,"1",IF(N410=kengetallen!$V$20,"2",IF(N410=kengetallen!$V$21,"3")))</f>
        <v>0</v>
      </c>
      <c r="P410" s="32">
        <v>0.3</v>
      </c>
      <c r="Q410" s="4">
        <f t="shared" si="19"/>
        <v>0</v>
      </c>
      <c r="R410" s="31">
        <f t="shared" si="20"/>
        <v>0</v>
      </c>
      <c r="S410" s="118" t="b">
        <f>IF(R410=kengetallen!$W$53,"Optimaal / zeer goed",IF(R410=kengetallen!$W$54,"Optimaal / goed",IF(R410=kengetallen!$W$55,"Voldoende / goed",IF(R410=kengetallen!$W$56,"Voldoende / redelijk",IF(R410=kengetallen!$W$57,"Voldoende",IF(R410=kengetallen!$W$58,"Matig / voldoende",IF(R410=kengetallen!$W$59,"Matig",IF(R410=kengetallen!$W$60,"Onvoldoende",IF(R410=kengetallen!$W$61,"Onvoldoende / slecht")))))))))</f>
        <v>0</v>
      </c>
    </row>
    <row r="411" spans="1:19" x14ac:dyDescent="0.3">
      <c r="A411" s="34">
        <f>Invulblad!B413</f>
        <v>409</v>
      </c>
      <c r="B411" s="28">
        <f>Invulblad!C413</f>
        <v>0</v>
      </c>
      <c r="C411" s="4">
        <f>Invulblad!D413</f>
        <v>0</v>
      </c>
      <c r="D411" s="4">
        <f>Invulblad!E413</f>
        <v>0</v>
      </c>
      <c r="E411" s="4">
        <f>Invulblad!F413</f>
        <v>0</v>
      </c>
      <c r="F411" s="4">
        <f>Invulblad!G413</f>
        <v>0</v>
      </c>
      <c r="G411" s="4">
        <f>Invulblad!H413</f>
        <v>0</v>
      </c>
      <c r="H411" s="48">
        <f>Invulblad!I413</f>
        <v>0</v>
      </c>
      <c r="I411" s="109">
        <f>Invulblad!O413</f>
        <v>0</v>
      </c>
      <c r="J411" s="31">
        <f>Invulblad!J413</f>
        <v>0</v>
      </c>
      <c r="K411" s="32" t="b">
        <f>IF(J411=kengetallen!$V$13,"1",IF(J411=kengetallen!$V$14,"2",IF(J411=kengetallen!$V$15,"3")))</f>
        <v>0</v>
      </c>
      <c r="L411" s="32">
        <v>0.7</v>
      </c>
      <c r="M411" s="25">
        <f t="shared" si="18"/>
        <v>0</v>
      </c>
      <c r="N411" s="39">
        <f>Invulblad!K413</f>
        <v>0</v>
      </c>
      <c r="O411" s="29" t="b">
        <f>IF(N411=kengetallen!$V$19,"1",IF(N411=kengetallen!$V$20,"2",IF(N411=kengetallen!$V$21,"3")))</f>
        <v>0</v>
      </c>
      <c r="P411" s="32">
        <v>0.3</v>
      </c>
      <c r="Q411" s="4">
        <f t="shared" si="19"/>
        <v>0</v>
      </c>
      <c r="R411" s="31">
        <f t="shared" si="20"/>
        <v>0</v>
      </c>
      <c r="S411" s="118" t="b">
        <f>IF(R411=kengetallen!$W$53,"Optimaal / zeer goed",IF(R411=kengetallen!$W$54,"Optimaal / goed",IF(R411=kengetallen!$W$55,"Voldoende / goed",IF(R411=kengetallen!$W$56,"Voldoende / redelijk",IF(R411=kengetallen!$W$57,"Voldoende",IF(R411=kengetallen!$W$58,"Matig / voldoende",IF(R411=kengetallen!$W$59,"Matig",IF(R411=kengetallen!$W$60,"Onvoldoende",IF(R411=kengetallen!$W$61,"Onvoldoende / slecht")))))))))</f>
        <v>0</v>
      </c>
    </row>
    <row r="412" spans="1:19" x14ac:dyDescent="0.3">
      <c r="A412" s="34">
        <f>Invulblad!B414</f>
        <v>410</v>
      </c>
      <c r="B412" s="28">
        <f>Invulblad!C414</f>
        <v>0</v>
      </c>
      <c r="C412" s="4">
        <f>Invulblad!D414</f>
        <v>0</v>
      </c>
      <c r="D412" s="4">
        <f>Invulblad!E414</f>
        <v>0</v>
      </c>
      <c r="E412" s="4">
        <f>Invulblad!F414</f>
        <v>0</v>
      </c>
      <c r="F412" s="4">
        <f>Invulblad!G414</f>
        <v>0</v>
      </c>
      <c r="G412" s="4">
        <f>Invulblad!H414</f>
        <v>0</v>
      </c>
      <c r="H412" s="48">
        <f>Invulblad!I414</f>
        <v>0</v>
      </c>
      <c r="I412" s="109">
        <f>Invulblad!O414</f>
        <v>0</v>
      </c>
      <c r="J412" s="31">
        <f>Invulblad!J414</f>
        <v>0</v>
      </c>
      <c r="K412" s="32" t="b">
        <f>IF(J412=kengetallen!$V$13,"1",IF(J412=kengetallen!$V$14,"2",IF(J412=kengetallen!$V$15,"3")))</f>
        <v>0</v>
      </c>
      <c r="L412" s="32">
        <v>0.7</v>
      </c>
      <c r="M412" s="25">
        <f t="shared" si="18"/>
        <v>0</v>
      </c>
      <c r="N412" s="39">
        <f>Invulblad!K414</f>
        <v>0</v>
      </c>
      <c r="O412" s="29" t="b">
        <f>IF(N412=kengetallen!$V$19,"1",IF(N412=kengetallen!$V$20,"2",IF(N412=kengetallen!$V$21,"3")))</f>
        <v>0</v>
      </c>
      <c r="P412" s="32">
        <v>0.3</v>
      </c>
      <c r="Q412" s="4">
        <f t="shared" si="19"/>
        <v>0</v>
      </c>
      <c r="R412" s="31">
        <f t="shared" si="20"/>
        <v>0</v>
      </c>
      <c r="S412" s="118" t="b">
        <f>IF(R412=kengetallen!$W$53,"Optimaal / zeer goed",IF(R412=kengetallen!$W$54,"Optimaal / goed",IF(R412=kengetallen!$W$55,"Voldoende / goed",IF(R412=kengetallen!$W$56,"Voldoende / redelijk",IF(R412=kengetallen!$W$57,"Voldoende",IF(R412=kengetallen!$W$58,"Matig / voldoende",IF(R412=kengetallen!$W$59,"Matig",IF(R412=kengetallen!$W$60,"Onvoldoende",IF(R412=kengetallen!$W$61,"Onvoldoende / slecht")))))))))</f>
        <v>0</v>
      </c>
    </row>
    <row r="413" spans="1:19" x14ac:dyDescent="0.3">
      <c r="A413" s="34">
        <f>Invulblad!B415</f>
        <v>411</v>
      </c>
      <c r="B413" s="28">
        <f>Invulblad!C415</f>
        <v>0</v>
      </c>
      <c r="C413" s="4">
        <f>Invulblad!D415</f>
        <v>0</v>
      </c>
      <c r="D413" s="4">
        <f>Invulblad!E415</f>
        <v>0</v>
      </c>
      <c r="E413" s="4">
        <f>Invulblad!F415</f>
        <v>0</v>
      </c>
      <c r="F413" s="4">
        <f>Invulblad!G415</f>
        <v>0</v>
      </c>
      <c r="G413" s="4">
        <f>Invulblad!H415</f>
        <v>0</v>
      </c>
      <c r="H413" s="48">
        <f>Invulblad!I415</f>
        <v>0</v>
      </c>
      <c r="I413" s="109">
        <f>Invulblad!O415</f>
        <v>0</v>
      </c>
      <c r="J413" s="31">
        <f>Invulblad!J415</f>
        <v>0</v>
      </c>
      <c r="K413" s="32" t="b">
        <f>IF(J413=kengetallen!$V$13,"1",IF(J413=kengetallen!$V$14,"2",IF(J413=kengetallen!$V$15,"3")))</f>
        <v>0</v>
      </c>
      <c r="L413" s="32">
        <v>0.7</v>
      </c>
      <c r="M413" s="25">
        <f t="shared" si="18"/>
        <v>0</v>
      </c>
      <c r="N413" s="39">
        <f>Invulblad!K415</f>
        <v>0</v>
      </c>
      <c r="O413" s="29" t="b">
        <f>IF(N413=kengetallen!$V$19,"1",IF(N413=kengetallen!$V$20,"2",IF(N413=kengetallen!$V$21,"3")))</f>
        <v>0</v>
      </c>
      <c r="P413" s="32">
        <v>0.3</v>
      </c>
      <c r="Q413" s="4">
        <f t="shared" si="19"/>
        <v>0</v>
      </c>
      <c r="R413" s="31">
        <f t="shared" si="20"/>
        <v>0</v>
      </c>
      <c r="S413" s="118" t="b">
        <f>IF(R413=kengetallen!$W$53,"Optimaal / zeer goed",IF(R413=kengetallen!$W$54,"Optimaal / goed",IF(R413=kengetallen!$W$55,"Voldoende / goed",IF(R413=kengetallen!$W$56,"Voldoende / redelijk",IF(R413=kengetallen!$W$57,"Voldoende",IF(R413=kengetallen!$W$58,"Matig / voldoende",IF(R413=kengetallen!$W$59,"Matig",IF(R413=kengetallen!$W$60,"Onvoldoende",IF(R413=kengetallen!$W$61,"Onvoldoende / slecht")))))))))</f>
        <v>0</v>
      </c>
    </row>
    <row r="414" spans="1:19" x14ac:dyDescent="0.3">
      <c r="A414" s="34">
        <f>Invulblad!B416</f>
        <v>412</v>
      </c>
      <c r="B414" s="28">
        <f>Invulblad!C416</f>
        <v>0</v>
      </c>
      <c r="C414" s="4">
        <f>Invulblad!D416</f>
        <v>0</v>
      </c>
      <c r="D414" s="4">
        <f>Invulblad!E416</f>
        <v>0</v>
      </c>
      <c r="E414" s="4">
        <f>Invulblad!F416</f>
        <v>0</v>
      </c>
      <c r="F414" s="4">
        <f>Invulblad!G416</f>
        <v>0</v>
      </c>
      <c r="G414" s="4">
        <f>Invulblad!H416</f>
        <v>0</v>
      </c>
      <c r="H414" s="48">
        <f>Invulblad!I416</f>
        <v>0</v>
      </c>
      <c r="I414" s="109">
        <f>Invulblad!O416</f>
        <v>0</v>
      </c>
      <c r="J414" s="31">
        <f>Invulblad!J416</f>
        <v>0</v>
      </c>
      <c r="K414" s="32" t="b">
        <f>IF(J414=kengetallen!$V$13,"1",IF(J414=kengetallen!$V$14,"2",IF(J414=kengetallen!$V$15,"3")))</f>
        <v>0</v>
      </c>
      <c r="L414" s="32">
        <v>0.7</v>
      </c>
      <c r="M414" s="25">
        <f t="shared" si="18"/>
        <v>0</v>
      </c>
      <c r="N414" s="39">
        <f>Invulblad!K416</f>
        <v>0</v>
      </c>
      <c r="O414" s="29" t="b">
        <f>IF(N414=kengetallen!$V$19,"1",IF(N414=kengetallen!$V$20,"2",IF(N414=kengetallen!$V$21,"3")))</f>
        <v>0</v>
      </c>
      <c r="P414" s="32">
        <v>0.3</v>
      </c>
      <c r="Q414" s="4">
        <f t="shared" si="19"/>
        <v>0</v>
      </c>
      <c r="R414" s="31">
        <f t="shared" si="20"/>
        <v>0</v>
      </c>
      <c r="S414" s="118" t="b">
        <f>IF(R414=kengetallen!$W$53,"Optimaal / zeer goed",IF(R414=kengetallen!$W$54,"Optimaal / goed",IF(R414=kengetallen!$W$55,"Voldoende / goed",IF(R414=kengetallen!$W$56,"Voldoende / redelijk",IF(R414=kengetallen!$W$57,"Voldoende",IF(R414=kengetallen!$W$58,"Matig / voldoende",IF(R414=kengetallen!$W$59,"Matig",IF(R414=kengetallen!$W$60,"Onvoldoende",IF(R414=kengetallen!$W$61,"Onvoldoende / slecht")))))))))</f>
        <v>0</v>
      </c>
    </row>
    <row r="415" spans="1:19" x14ac:dyDescent="0.3">
      <c r="A415" s="34">
        <f>Invulblad!B417</f>
        <v>413</v>
      </c>
      <c r="B415" s="28">
        <f>Invulblad!C417</f>
        <v>0</v>
      </c>
      <c r="C415" s="4">
        <f>Invulblad!D417</f>
        <v>0</v>
      </c>
      <c r="D415" s="4">
        <f>Invulblad!E417</f>
        <v>0</v>
      </c>
      <c r="E415" s="4">
        <f>Invulblad!F417</f>
        <v>0</v>
      </c>
      <c r="F415" s="4">
        <f>Invulblad!G417</f>
        <v>0</v>
      </c>
      <c r="G415" s="4">
        <f>Invulblad!H417</f>
        <v>0</v>
      </c>
      <c r="H415" s="48">
        <f>Invulblad!I417</f>
        <v>0</v>
      </c>
      <c r="I415" s="109">
        <f>Invulblad!O417</f>
        <v>0</v>
      </c>
      <c r="J415" s="31">
        <f>Invulblad!J417</f>
        <v>0</v>
      </c>
      <c r="K415" s="32" t="b">
        <f>IF(J415=kengetallen!$V$13,"1",IF(J415=kengetallen!$V$14,"2",IF(J415=kengetallen!$V$15,"3")))</f>
        <v>0</v>
      </c>
      <c r="L415" s="32">
        <v>0.7</v>
      </c>
      <c r="M415" s="25">
        <f t="shared" si="18"/>
        <v>0</v>
      </c>
      <c r="N415" s="39">
        <f>Invulblad!K417</f>
        <v>0</v>
      </c>
      <c r="O415" s="29" t="b">
        <f>IF(N415=kengetallen!$V$19,"1",IF(N415=kengetallen!$V$20,"2",IF(N415=kengetallen!$V$21,"3")))</f>
        <v>0</v>
      </c>
      <c r="P415" s="32">
        <v>0.3</v>
      </c>
      <c r="Q415" s="4">
        <f t="shared" si="19"/>
        <v>0</v>
      </c>
      <c r="R415" s="31">
        <f t="shared" si="20"/>
        <v>0</v>
      </c>
      <c r="S415" s="118" t="b">
        <f>IF(R415=kengetallen!$W$53,"Optimaal / zeer goed",IF(R415=kengetallen!$W$54,"Optimaal / goed",IF(R415=kengetallen!$W$55,"Voldoende / goed",IF(R415=kengetallen!$W$56,"Voldoende / redelijk",IF(R415=kengetallen!$W$57,"Voldoende",IF(R415=kengetallen!$W$58,"Matig / voldoende",IF(R415=kengetallen!$W$59,"Matig",IF(R415=kengetallen!$W$60,"Onvoldoende",IF(R415=kengetallen!$W$61,"Onvoldoende / slecht")))))))))</f>
        <v>0</v>
      </c>
    </row>
    <row r="416" spans="1:19" x14ac:dyDescent="0.3">
      <c r="A416" s="34">
        <f>Invulblad!B418</f>
        <v>414</v>
      </c>
      <c r="B416" s="28">
        <f>Invulblad!C418</f>
        <v>0</v>
      </c>
      <c r="C416" s="4">
        <f>Invulblad!D418</f>
        <v>0</v>
      </c>
      <c r="D416" s="4">
        <f>Invulblad!E418</f>
        <v>0</v>
      </c>
      <c r="E416" s="4">
        <f>Invulblad!F418</f>
        <v>0</v>
      </c>
      <c r="F416" s="4">
        <f>Invulblad!G418</f>
        <v>0</v>
      </c>
      <c r="G416" s="4">
        <f>Invulblad!H418</f>
        <v>0</v>
      </c>
      <c r="H416" s="48">
        <f>Invulblad!I418</f>
        <v>0</v>
      </c>
      <c r="I416" s="109">
        <f>Invulblad!O418</f>
        <v>0</v>
      </c>
      <c r="J416" s="31">
        <f>Invulblad!J418</f>
        <v>0</v>
      </c>
      <c r="K416" s="32" t="b">
        <f>IF(J416=kengetallen!$V$13,"1",IF(J416=kengetallen!$V$14,"2",IF(J416=kengetallen!$V$15,"3")))</f>
        <v>0</v>
      </c>
      <c r="L416" s="32">
        <v>0.7</v>
      </c>
      <c r="M416" s="25">
        <f t="shared" si="18"/>
        <v>0</v>
      </c>
      <c r="N416" s="39">
        <f>Invulblad!K418</f>
        <v>0</v>
      </c>
      <c r="O416" s="29" t="b">
        <f>IF(N416=kengetallen!$V$19,"1",IF(N416=kengetallen!$V$20,"2",IF(N416=kengetallen!$V$21,"3")))</f>
        <v>0</v>
      </c>
      <c r="P416" s="32">
        <v>0.3</v>
      </c>
      <c r="Q416" s="4">
        <f t="shared" si="19"/>
        <v>0</v>
      </c>
      <c r="R416" s="31">
        <f t="shared" si="20"/>
        <v>0</v>
      </c>
      <c r="S416" s="118" t="b">
        <f>IF(R416=kengetallen!$W$53,"Optimaal / zeer goed",IF(R416=kengetallen!$W$54,"Optimaal / goed",IF(R416=kengetallen!$W$55,"Voldoende / goed",IF(R416=kengetallen!$W$56,"Voldoende / redelijk",IF(R416=kengetallen!$W$57,"Voldoende",IF(R416=kengetallen!$W$58,"Matig / voldoende",IF(R416=kengetallen!$W$59,"Matig",IF(R416=kengetallen!$W$60,"Onvoldoende",IF(R416=kengetallen!$W$61,"Onvoldoende / slecht")))))))))</f>
        <v>0</v>
      </c>
    </row>
    <row r="417" spans="1:19" x14ac:dyDescent="0.3">
      <c r="A417" s="34">
        <f>Invulblad!B419</f>
        <v>415</v>
      </c>
      <c r="B417" s="28">
        <f>Invulblad!C419</f>
        <v>0</v>
      </c>
      <c r="C417" s="4">
        <f>Invulblad!D419</f>
        <v>0</v>
      </c>
      <c r="D417" s="4">
        <f>Invulblad!E419</f>
        <v>0</v>
      </c>
      <c r="E417" s="4">
        <f>Invulblad!F419</f>
        <v>0</v>
      </c>
      <c r="F417" s="4">
        <f>Invulblad!G419</f>
        <v>0</v>
      </c>
      <c r="G417" s="4">
        <f>Invulblad!H419</f>
        <v>0</v>
      </c>
      <c r="H417" s="48">
        <f>Invulblad!I419</f>
        <v>0</v>
      </c>
      <c r="I417" s="109">
        <f>Invulblad!O419</f>
        <v>0</v>
      </c>
      <c r="J417" s="31">
        <f>Invulblad!J419</f>
        <v>0</v>
      </c>
      <c r="K417" s="32" t="b">
        <f>IF(J417=kengetallen!$V$13,"1",IF(J417=kengetallen!$V$14,"2",IF(J417=kengetallen!$V$15,"3")))</f>
        <v>0</v>
      </c>
      <c r="L417" s="32">
        <v>0.7</v>
      </c>
      <c r="M417" s="25">
        <f t="shared" si="18"/>
        <v>0</v>
      </c>
      <c r="N417" s="39">
        <f>Invulblad!K419</f>
        <v>0</v>
      </c>
      <c r="O417" s="29" t="b">
        <f>IF(N417=kengetallen!$V$19,"1",IF(N417=kengetallen!$V$20,"2",IF(N417=kengetallen!$V$21,"3")))</f>
        <v>0</v>
      </c>
      <c r="P417" s="32">
        <v>0.3</v>
      </c>
      <c r="Q417" s="4">
        <f t="shared" si="19"/>
        <v>0</v>
      </c>
      <c r="R417" s="31">
        <f t="shared" si="20"/>
        <v>0</v>
      </c>
      <c r="S417" s="118" t="b">
        <f>IF(R417=kengetallen!$W$53,"Optimaal / zeer goed",IF(R417=kengetallen!$W$54,"Optimaal / goed",IF(R417=kengetallen!$W$55,"Voldoende / goed",IF(R417=kengetallen!$W$56,"Voldoende / redelijk",IF(R417=kengetallen!$W$57,"Voldoende",IF(R417=kengetallen!$W$58,"Matig / voldoende",IF(R417=kengetallen!$W$59,"Matig",IF(R417=kengetallen!$W$60,"Onvoldoende",IF(R417=kengetallen!$W$61,"Onvoldoende / slecht")))))))))</f>
        <v>0</v>
      </c>
    </row>
    <row r="418" spans="1:19" x14ac:dyDescent="0.3">
      <c r="A418" s="34">
        <f>Invulblad!B420</f>
        <v>416</v>
      </c>
      <c r="B418" s="28">
        <f>Invulblad!C420</f>
        <v>0</v>
      </c>
      <c r="C418" s="4">
        <f>Invulblad!D420</f>
        <v>0</v>
      </c>
      <c r="D418" s="4">
        <f>Invulblad!E420</f>
        <v>0</v>
      </c>
      <c r="E418" s="4">
        <f>Invulblad!F420</f>
        <v>0</v>
      </c>
      <c r="F418" s="4">
        <f>Invulblad!G420</f>
        <v>0</v>
      </c>
      <c r="G418" s="4">
        <f>Invulblad!H420</f>
        <v>0</v>
      </c>
      <c r="H418" s="48">
        <f>Invulblad!I420</f>
        <v>0</v>
      </c>
      <c r="I418" s="109">
        <f>Invulblad!O420</f>
        <v>0</v>
      </c>
      <c r="J418" s="31">
        <f>Invulblad!J420</f>
        <v>0</v>
      </c>
      <c r="K418" s="32" t="b">
        <f>IF(J418=kengetallen!$V$13,"1",IF(J418=kengetallen!$V$14,"2",IF(J418=kengetallen!$V$15,"3")))</f>
        <v>0</v>
      </c>
      <c r="L418" s="32">
        <v>0.7</v>
      </c>
      <c r="M418" s="25">
        <f t="shared" si="18"/>
        <v>0</v>
      </c>
      <c r="N418" s="39">
        <f>Invulblad!K420</f>
        <v>0</v>
      </c>
      <c r="O418" s="29" t="b">
        <f>IF(N418=kengetallen!$V$19,"1",IF(N418=kengetallen!$V$20,"2",IF(N418=kengetallen!$V$21,"3")))</f>
        <v>0</v>
      </c>
      <c r="P418" s="32">
        <v>0.3</v>
      </c>
      <c r="Q418" s="4">
        <f t="shared" si="19"/>
        <v>0</v>
      </c>
      <c r="R418" s="31">
        <f t="shared" si="20"/>
        <v>0</v>
      </c>
      <c r="S418" s="118" t="b">
        <f>IF(R418=kengetallen!$W$53,"Optimaal / zeer goed",IF(R418=kengetallen!$W$54,"Optimaal / goed",IF(R418=kengetallen!$W$55,"Voldoende / goed",IF(R418=kengetallen!$W$56,"Voldoende / redelijk",IF(R418=kengetallen!$W$57,"Voldoende",IF(R418=kengetallen!$W$58,"Matig / voldoende",IF(R418=kengetallen!$W$59,"Matig",IF(R418=kengetallen!$W$60,"Onvoldoende",IF(R418=kengetallen!$W$61,"Onvoldoende / slecht")))))))))</f>
        <v>0</v>
      </c>
    </row>
    <row r="419" spans="1:19" x14ac:dyDescent="0.3">
      <c r="A419" s="34">
        <f>Invulblad!B421</f>
        <v>417</v>
      </c>
      <c r="B419" s="28">
        <f>Invulblad!C421</f>
        <v>0</v>
      </c>
      <c r="C419" s="4">
        <f>Invulblad!D421</f>
        <v>0</v>
      </c>
      <c r="D419" s="4">
        <f>Invulblad!E421</f>
        <v>0</v>
      </c>
      <c r="E419" s="4">
        <f>Invulblad!F421</f>
        <v>0</v>
      </c>
      <c r="F419" s="4">
        <f>Invulblad!G421</f>
        <v>0</v>
      </c>
      <c r="G419" s="4">
        <f>Invulblad!H421</f>
        <v>0</v>
      </c>
      <c r="H419" s="48">
        <f>Invulblad!I421</f>
        <v>0</v>
      </c>
      <c r="I419" s="109">
        <f>Invulblad!O421</f>
        <v>0</v>
      </c>
      <c r="J419" s="31">
        <f>Invulblad!J421</f>
        <v>0</v>
      </c>
      <c r="K419" s="32" t="b">
        <f>IF(J419=kengetallen!$V$13,"1",IF(J419=kengetallen!$V$14,"2",IF(J419=kengetallen!$V$15,"3")))</f>
        <v>0</v>
      </c>
      <c r="L419" s="32">
        <v>0.7</v>
      </c>
      <c r="M419" s="25">
        <f t="shared" si="18"/>
        <v>0</v>
      </c>
      <c r="N419" s="39">
        <f>Invulblad!K421</f>
        <v>0</v>
      </c>
      <c r="O419" s="29" t="b">
        <f>IF(N419=kengetallen!$V$19,"1",IF(N419=kengetallen!$V$20,"2",IF(N419=kengetallen!$V$21,"3")))</f>
        <v>0</v>
      </c>
      <c r="P419" s="32">
        <v>0.3</v>
      </c>
      <c r="Q419" s="4">
        <f t="shared" si="19"/>
        <v>0</v>
      </c>
      <c r="R419" s="31">
        <f t="shared" si="20"/>
        <v>0</v>
      </c>
      <c r="S419" s="118" t="b">
        <f>IF(R419=kengetallen!$W$53,"Optimaal / zeer goed",IF(R419=kengetallen!$W$54,"Optimaal / goed",IF(R419=kengetallen!$W$55,"Voldoende / goed",IF(R419=kengetallen!$W$56,"Voldoende / redelijk",IF(R419=kengetallen!$W$57,"Voldoende",IF(R419=kengetallen!$W$58,"Matig / voldoende",IF(R419=kengetallen!$W$59,"Matig",IF(R419=kengetallen!$W$60,"Onvoldoende",IF(R419=kengetallen!$W$61,"Onvoldoende / slecht")))))))))</f>
        <v>0</v>
      </c>
    </row>
    <row r="420" spans="1:19" x14ac:dyDescent="0.3">
      <c r="A420" s="34">
        <f>Invulblad!B422</f>
        <v>418</v>
      </c>
      <c r="B420" s="28">
        <f>Invulblad!C422</f>
        <v>0</v>
      </c>
      <c r="C420" s="4">
        <f>Invulblad!D422</f>
        <v>0</v>
      </c>
      <c r="D420" s="4">
        <f>Invulblad!E422</f>
        <v>0</v>
      </c>
      <c r="E420" s="4">
        <f>Invulblad!F422</f>
        <v>0</v>
      </c>
      <c r="F420" s="4">
        <f>Invulblad!G422</f>
        <v>0</v>
      </c>
      <c r="G420" s="4">
        <f>Invulblad!H422</f>
        <v>0</v>
      </c>
      <c r="H420" s="48">
        <f>Invulblad!I422</f>
        <v>0</v>
      </c>
      <c r="I420" s="109">
        <f>Invulblad!O422</f>
        <v>0</v>
      </c>
      <c r="J420" s="31">
        <f>Invulblad!J422</f>
        <v>0</v>
      </c>
      <c r="K420" s="32" t="b">
        <f>IF(J420=kengetallen!$V$13,"1",IF(J420=kengetallen!$V$14,"2",IF(J420=kengetallen!$V$15,"3")))</f>
        <v>0</v>
      </c>
      <c r="L420" s="32">
        <v>0.7</v>
      </c>
      <c r="M420" s="25">
        <f t="shared" si="18"/>
        <v>0</v>
      </c>
      <c r="N420" s="39">
        <f>Invulblad!K422</f>
        <v>0</v>
      </c>
      <c r="O420" s="29" t="b">
        <f>IF(N420=kengetallen!$V$19,"1",IF(N420=kengetallen!$V$20,"2",IF(N420=kengetallen!$V$21,"3")))</f>
        <v>0</v>
      </c>
      <c r="P420" s="32">
        <v>0.3</v>
      </c>
      <c r="Q420" s="4">
        <f t="shared" si="19"/>
        <v>0</v>
      </c>
      <c r="R420" s="31">
        <f t="shared" si="20"/>
        <v>0</v>
      </c>
      <c r="S420" s="118" t="b">
        <f>IF(R420=kengetallen!$W$53,"Optimaal / zeer goed",IF(R420=kengetallen!$W$54,"Optimaal / goed",IF(R420=kengetallen!$W$55,"Voldoende / goed",IF(R420=kengetallen!$W$56,"Voldoende / redelijk",IF(R420=kengetallen!$W$57,"Voldoende",IF(R420=kengetallen!$W$58,"Matig / voldoende",IF(R420=kengetallen!$W$59,"Matig",IF(R420=kengetallen!$W$60,"Onvoldoende",IF(R420=kengetallen!$W$61,"Onvoldoende / slecht")))))))))</f>
        <v>0</v>
      </c>
    </row>
    <row r="421" spans="1:19" x14ac:dyDescent="0.3">
      <c r="A421" s="34">
        <f>Invulblad!B423</f>
        <v>419</v>
      </c>
      <c r="B421" s="28">
        <f>Invulblad!C423</f>
        <v>0</v>
      </c>
      <c r="C421" s="4">
        <f>Invulblad!D423</f>
        <v>0</v>
      </c>
      <c r="D421" s="4">
        <f>Invulblad!E423</f>
        <v>0</v>
      </c>
      <c r="E421" s="4">
        <f>Invulblad!F423</f>
        <v>0</v>
      </c>
      <c r="F421" s="4">
        <f>Invulblad!G423</f>
        <v>0</v>
      </c>
      <c r="G421" s="4">
        <f>Invulblad!H423</f>
        <v>0</v>
      </c>
      <c r="H421" s="48">
        <f>Invulblad!I423</f>
        <v>0</v>
      </c>
      <c r="I421" s="109">
        <f>Invulblad!O423</f>
        <v>0</v>
      </c>
      <c r="J421" s="31">
        <f>Invulblad!J423</f>
        <v>0</v>
      </c>
      <c r="K421" s="32" t="b">
        <f>IF(J421=kengetallen!$V$13,"1",IF(J421=kengetallen!$V$14,"2",IF(J421=kengetallen!$V$15,"3")))</f>
        <v>0</v>
      </c>
      <c r="L421" s="32">
        <v>0.7</v>
      </c>
      <c r="M421" s="25">
        <f t="shared" si="18"/>
        <v>0</v>
      </c>
      <c r="N421" s="39">
        <f>Invulblad!K423</f>
        <v>0</v>
      </c>
      <c r="O421" s="29" t="b">
        <f>IF(N421=kengetallen!$V$19,"1",IF(N421=kengetallen!$V$20,"2",IF(N421=kengetallen!$V$21,"3")))</f>
        <v>0</v>
      </c>
      <c r="P421" s="32">
        <v>0.3</v>
      </c>
      <c r="Q421" s="4">
        <f t="shared" si="19"/>
        <v>0</v>
      </c>
      <c r="R421" s="31">
        <f t="shared" si="20"/>
        <v>0</v>
      </c>
      <c r="S421" s="118" t="b">
        <f>IF(R421=kengetallen!$W$53,"Optimaal / zeer goed",IF(R421=kengetallen!$W$54,"Optimaal / goed",IF(R421=kengetallen!$W$55,"Voldoende / goed",IF(R421=kengetallen!$W$56,"Voldoende / redelijk",IF(R421=kengetallen!$W$57,"Voldoende",IF(R421=kengetallen!$W$58,"Matig / voldoende",IF(R421=kengetallen!$W$59,"Matig",IF(R421=kengetallen!$W$60,"Onvoldoende",IF(R421=kengetallen!$W$61,"Onvoldoende / slecht")))))))))</f>
        <v>0</v>
      </c>
    </row>
    <row r="422" spans="1:19" x14ac:dyDescent="0.3">
      <c r="A422" s="34">
        <f>Invulblad!B424</f>
        <v>420</v>
      </c>
      <c r="B422" s="28">
        <f>Invulblad!C424</f>
        <v>0</v>
      </c>
      <c r="C422" s="4">
        <f>Invulblad!D424</f>
        <v>0</v>
      </c>
      <c r="D422" s="4">
        <f>Invulblad!E424</f>
        <v>0</v>
      </c>
      <c r="E422" s="4">
        <f>Invulblad!F424</f>
        <v>0</v>
      </c>
      <c r="F422" s="4">
        <f>Invulblad!G424</f>
        <v>0</v>
      </c>
      <c r="G422" s="4">
        <f>Invulblad!H424</f>
        <v>0</v>
      </c>
      <c r="H422" s="48">
        <f>Invulblad!I424</f>
        <v>0</v>
      </c>
      <c r="I422" s="109">
        <f>Invulblad!O424</f>
        <v>0</v>
      </c>
      <c r="J422" s="31">
        <f>Invulblad!J424</f>
        <v>0</v>
      </c>
      <c r="K422" s="32" t="b">
        <f>IF(J422=kengetallen!$V$13,"1",IF(J422=kengetallen!$V$14,"2",IF(J422=kengetallen!$V$15,"3")))</f>
        <v>0</v>
      </c>
      <c r="L422" s="32">
        <v>0.7</v>
      </c>
      <c r="M422" s="25">
        <f t="shared" si="18"/>
        <v>0</v>
      </c>
      <c r="N422" s="39">
        <f>Invulblad!K424</f>
        <v>0</v>
      </c>
      <c r="O422" s="29" t="b">
        <f>IF(N422=kengetallen!$V$19,"1",IF(N422=kengetallen!$V$20,"2",IF(N422=kengetallen!$V$21,"3")))</f>
        <v>0</v>
      </c>
      <c r="P422" s="32">
        <v>0.3</v>
      </c>
      <c r="Q422" s="4">
        <f t="shared" si="19"/>
        <v>0</v>
      </c>
      <c r="R422" s="31">
        <f t="shared" si="20"/>
        <v>0</v>
      </c>
      <c r="S422" s="118" t="b">
        <f>IF(R422=kengetallen!$W$53,"Optimaal / zeer goed",IF(R422=kengetallen!$W$54,"Optimaal / goed",IF(R422=kengetallen!$W$55,"Voldoende / goed",IF(R422=kengetallen!$W$56,"Voldoende / redelijk",IF(R422=kengetallen!$W$57,"Voldoende",IF(R422=kengetallen!$W$58,"Matig / voldoende",IF(R422=kengetallen!$W$59,"Matig",IF(R422=kengetallen!$W$60,"Onvoldoende",IF(R422=kengetallen!$W$61,"Onvoldoende / slecht")))))))))</f>
        <v>0</v>
      </c>
    </row>
    <row r="423" spans="1:19" x14ac:dyDescent="0.3">
      <c r="A423" s="34">
        <f>Invulblad!B425</f>
        <v>421</v>
      </c>
      <c r="B423" s="28">
        <f>Invulblad!C425</f>
        <v>0</v>
      </c>
      <c r="C423" s="4">
        <f>Invulblad!D425</f>
        <v>0</v>
      </c>
      <c r="D423" s="4">
        <f>Invulblad!E425</f>
        <v>0</v>
      </c>
      <c r="E423" s="4">
        <f>Invulblad!F425</f>
        <v>0</v>
      </c>
      <c r="F423" s="4">
        <f>Invulblad!G425</f>
        <v>0</v>
      </c>
      <c r="G423" s="4">
        <f>Invulblad!H425</f>
        <v>0</v>
      </c>
      <c r="H423" s="48">
        <f>Invulblad!I425</f>
        <v>0</v>
      </c>
      <c r="I423" s="109">
        <f>Invulblad!O425</f>
        <v>0</v>
      </c>
      <c r="J423" s="31">
        <f>Invulblad!J425</f>
        <v>0</v>
      </c>
      <c r="K423" s="32" t="b">
        <f>IF(J423=kengetallen!$V$13,"1",IF(J423=kengetallen!$V$14,"2",IF(J423=kengetallen!$V$15,"3")))</f>
        <v>0</v>
      </c>
      <c r="L423" s="32">
        <v>0.7</v>
      </c>
      <c r="M423" s="25">
        <f t="shared" si="18"/>
        <v>0</v>
      </c>
      <c r="N423" s="39">
        <f>Invulblad!K425</f>
        <v>0</v>
      </c>
      <c r="O423" s="29" t="b">
        <f>IF(N423=kengetallen!$V$19,"1",IF(N423=kengetallen!$V$20,"2",IF(N423=kengetallen!$V$21,"3")))</f>
        <v>0</v>
      </c>
      <c r="P423" s="32">
        <v>0.3</v>
      </c>
      <c r="Q423" s="4">
        <f t="shared" si="19"/>
        <v>0</v>
      </c>
      <c r="R423" s="31">
        <f t="shared" si="20"/>
        <v>0</v>
      </c>
      <c r="S423" s="118" t="b">
        <f>IF(R423=kengetallen!$W$53,"Optimaal / zeer goed",IF(R423=kengetallen!$W$54,"Optimaal / goed",IF(R423=kengetallen!$W$55,"Voldoende / goed",IF(R423=kengetallen!$W$56,"Voldoende / redelijk",IF(R423=kengetallen!$W$57,"Voldoende",IF(R423=kengetallen!$W$58,"Matig / voldoende",IF(R423=kengetallen!$W$59,"Matig",IF(R423=kengetallen!$W$60,"Onvoldoende",IF(R423=kengetallen!$W$61,"Onvoldoende / slecht")))))))))</f>
        <v>0</v>
      </c>
    </row>
    <row r="424" spans="1:19" x14ac:dyDescent="0.3">
      <c r="A424" s="34">
        <f>Invulblad!B426</f>
        <v>422</v>
      </c>
      <c r="B424" s="28">
        <f>Invulblad!C426</f>
        <v>0</v>
      </c>
      <c r="C424" s="4">
        <f>Invulblad!D426</f>
        <v>0</v>
      </c>
      <c r="D424" s="4">
        <f>Invulblad!E426</f>
        <v>0</v>
      </c>
      <c r="E424" s="4">
        <f>Invulblad!F426</f>
        <v>0</v>
      </c>
      <c r="F424" s="4">
        <f>Invulblad!G426</f>
        <v>0</v>
      </c>
      <c r="G424" s="4">
        <f>Invulblad!H426</f>
        <v>0</v>
      </c>
      <c r="H424" s="48">
        <f>Invulblad!I426</f>
        <v>0</v>
      </c>
      <c r="I424" s="109">
        <f>Invulblad!O426</f>
        <v>0</v>
      </c>
      <c r="J424" s="31">
        <f>Invulblad!J426</f>
        <v>0</v>
      </c>
      <c r="K424" s="32" t="b">
        <f>IF(J424=kengetallen!$V$13,"1",IF(J424=kengetallen!$V$14,"2",IF(J424=kengetallen!$V$15,"3")))</f>
        <v>0</v>
      </c>
      <c r="L424" s="32">
        <v>0.7</v>
      </c>
      <c r="M424" s="25">
        <f t="shared" si="18"/>
        <v>0</v>
      </c>
      <c r="N424" s="39">
        <f>Invulblad!K426</f>
        <v>0</v>
      </c>
      <c r="O424" s="29" t="b">
        <f>IF(N424=kengetallen!$V$19,"1",IF(N424=kengetallen!$V$20,"2",IF(N424=kengetallen!$V$21,"3")))</f>
        <v>0</v>
      </c>
      <c r="P424" s="32">
        <v>0.3</v>
      </c>
      <c r="Q424" s="4">
        <f t="shared" si="19"/>
        <v>0</v>
      </c>
      <c r="R424" s="31">
        <f t="shared" si="20"/>
        <v>0</v>
      </c>
      <c r="S424" s="118" t="b">
        <f>IF(R424=kengetallen!$W$53,"Optimaal / zeer goed",IF(R424=kengetallen!$W$54,"Optimaal / goed",IF(R424=kengetallen!$W$55,"Voldoende / goed",IF(R424=kengetallen!$W$56,"Voldoende / redelijk",IF(R424=kengetallen!$W$57,"Voldoende",IF(R424=kengetallen!$W$58,"Matig / voldoende",IF(R424=kengetallen!$W$59,"Matig",IF(R424=kengetallen!$W$60,"Onvoldoende",IF(R424=kengetallen!$W$61,"Onvoldoende / slecht")))))))))</f>
        <v>0</v>
      </c>
    </row>
    <row r="425" spans="1:19" x14ac:dyDescent="0.3">
      <c r="A425" s="34">
        <f>Invulblad!B427</f>
        <v>423</v>
      </c>
      <c r="B425" s="28">
        <f>Invulblad!C427</f>
        <v>0</v>
      </c>
      <c r="C425" s="4">
        <f>Invulblad!D427</f>
        <v>0</v>
      </c>
      <c r="D425" s="4">
        <f>Invulblad!E427</f>
        <v>0</v>
      </c>
      <c r="E425" s="4">
        <f>Invulblad!F427</f>
        <v>0</v>
      </c>
      <c r="F425" s="4">
        <f>Invulblad!G427</f>
        <v>0</v>
      </c>
      <c r="G425" s="4">
        <f>Invulblad!H427</f>
        <v>0</v>
      </c>
      <c r="H425" s="48">
        <f>Invulblad!I427</f>
        <v>0</v>
      </c>
      <c r="I425" s="109">
        <f>Invulblad!O427</f>
        <v>0</v>
      </c>
      <c r="J425" s="31">
        <f>Invulblad!J427</f>
        <v>0</v>
      </c>
      <c r="K425" s="32" t="b">
        <f>IF(J425=kengetallen!$V$13,"1",IF(J425=kengetallen!$V$14,"2",IF(J425=kengetallen!$V$15,"3")))</f>
        <v>0</v>
      </c>
      <c r="L425" s="32">
        <v>0.7</v>
      </c>
      <c r="M425" s="25">
        <f t="shared" si="18"/>
        <v>0</v>
      </c>
      <c r="N425" s="39">
        <f>Invulblad!K427</f>
        <v>0</v>
      </c>
      <c r="O425" s="29" t="b">
        <f>IF(N425=kengetallen!$V$19,"1",IF(N425=kengetallen!$V$20,"2",IF(N425=kengetallen!$V$21,"3")))</f>
        <v>0</v>
      </c>
      <c r="P425" s="32">
        <v>0.3</v>
      </c>
      <c r="Q425" s="4">
        <f t="shared" si="19"/>
        <v>0</v>
      </c>
      <c r="R425" s="31">
        <f t="shared" si="20"/>
        <v>0</v>
      </c>
      <c r="S425" s="118" t="b">
        <f>IF(R425=kengetallen!$W$53,"Optimaal / zeer goed",IF(R425=kengetallen!$W$54,"Optimaal / goed",IF(R425=kengetallen!$W$55,"Voldoende / goed",IF(R425=kengetallen!$W$56,"Voldoende / redelijk",IF(R425=kengetallen!$W$57,"Voldoende",IF(R425=kengetallen!$W$58,"Matig / voldoende",IF(R425=kengetallen!$W$59,"Matig",IF(R425=kengetallen!$W$60,"Onvoldoende",IF(R425=kengetallen!$W$61,"Onvoldoende / slecht")))))))))</f>
        <v>0</v>
      </c>
    </row>
    <row r="426" spans="1:19" x14ac:dyDescent="0.3">
      <c r="A426" s="34">
        <f>Invulblad!B428</f>
        <v>424</v>
      </c>
      <c r="B426" s="28">
        <f>Invulblad!C428</f>
        <v>0</v>
      </c>
      <c r="C426" s="4">
        <f>Invulblad!D428</f>
        <v>0</v>
      </c>
      <c r="D426" s="4">
        <f>Invulblad!E428</f>
        <v>0</v>
      </c>
      <c r="E426" s="4">
        <f>Invulblad!F428</f>
        <v>0</v>
      </c>
      <c r="F426" s="4">
        <f>Invulblad!G428</f>
        <v>0</v>
      </c>
      <c r="G426" s="4">
        <f>Invulblad!H428</f>
        <v>0</v>
      </c>
      <c r="H426" s="48">
        <f>Invulblad!I428</f>
        <v>0</v>
      </c>
      <c r="I426" s="109">
        <f>Invulblad!O428</f>
        <v>0</v>
      </c>
      <c r="J426" s="31">
        <f>Invulblad!J428</f>
        <v>0</v>
      </c>
      <c r="K426" s="32" t="b">
        <f>IF(J426=kengetallen!$V$13,"1",IF(J426=kengetallen!$V$14,"2",IF(J426=kengetallen!$V$15,"3")))</f>
        <v>0</v>
      </c>
      <c r="L426" s="32">
        <v>0.7</v>
      </c>
      <c r="M426" s="25">
        <f t="shared" si="18"/>
        <v>0</v>
      </c>
      <c r="N426" s="39">
        <f>Invulblad!K428</f>
        <v>0</v>
      </c>
      <c r="O426" s="29" t="b">
        <f>IF(N426=kengetallen!$V$19,"1",IF(N426=kengetallen!$V$20,"2",IF(N426=kengetallen!$V$21,"3")))</f>
        <v>0</v>
      </c>
      <c r="P426" s="32">
        <v>0.3</v>
      </c>
      <c r="Q426" s="4">
        <f t="shared" si="19"/>
        <v>0</v>
      </c>
      <c r="R426" s="31">
        <f t="shared" si="20"/>
        <v>0</v>
      </c>
      <c r="S426" s="118" t="b">
        <f>IF(R426=kengetallen!$W$53,"Optimaal / zeer goed",IF(R426=kengetallen!$W$54,"Optimaal / goed",IF(R426=kengetallen!$W$55,"Voldoende / goed",IF(R426=kengetallen!$W$56,"Voldoende / redelijk",IF(R426=kengetallen!$W$57,"Voldoende",IF(R426=kengetallen!$W$58,"Matig / voldoende",IF(R426=kengetallen!$W$59,"Matig",IF(R426=kengetallen!$W$60,"Onvoldoende",IF(R426=kengetallen!$W$61,"Onvoldoende / slecht")))))))))</f>
        <v>0</v>
      </c>
    </row>
    <row r="427" spans="1:19" x14ac:dyDescent="0.3">
      <c r="A427" s="34">
        <f>Invulblad!B429</f>
        <v>425</v>
      </c>
      <c r="B427" s="28">
        <f>Invulblad!C429</f>
        <v>0</v>
      </c>
      <c r="C427" s="4">
        <f>Invulblad!D429</f>
        <v>0</v>
      </c>
      <c r="D427" s="4">
        <f>Invulblad!E429</f>
        <v>0</v>
      </c>
      <c r="E427" s="4">
        <f>Invulblad!F429</f>
        <v>0</v>
      </c>
      <c r="F427" s="4">
        <f>Invulblad!G429</f>
        <v>0</v>
      </c>
      <c r="G427" s="4">
        <f>Invulblad!H429</f>
        <v>0</v>
      </c>
      <c r="H427" s="48">
        <f>Invulblad!I429</f>
        <v>0</v>
      </c>
      <c r="I427" s="109">
        <f>Invulblad!O429</f>
        <v>0</v>
      </c>
      <c r="J427" s="31">
        <f>Invulblad!J429</f>
        <v>0</v>
      </c>
      <c r="K427" s="32" t="b">
        <f>IF(J427=kengetallen!$V$13,"1",IF(J427=kengetallen!$V$14,"2",IF(J427=kengetallen!$V$15,"3")))</f>
        <v>0</v>
      </c>
      <c r="L427" s="32">
        <v>0.7</v>
      </c>
      <c r="M427" s="25">
        <f t="shared" si="18"/>
        <v>0</v>
      </c>
      <c r="N427" s="39">
        <f>Invulblad!K429</f>
        <v>0</v>
      </c>
      <c r="O427" s="29" t="b">
        <f>IF(N427=kengetallen!$V$19,"1",IF(N427=kengetallen!$V$20,"2",IF(N427=kengetallen!$V$21,"3")))</f>
        <v>0</v>
      </c>
      <c r="P427" s="32">
        <v>0.3</v>
      </c>
      <c r="Q427" s="4">
        <f t="shared" si="19"/>
        <v>0</v>
      </c>
      <c r="R427" s="31">
        <f t="shared" si="20"/>
        <v>0</v>
      </c>
      <c r="S427" s="118" t="b">
        <f>IF(R427=kengetallen!$W$53,"Optimaal / zeer goed",IF(R427=kengetallen!$W$54,"Optimaal / goed",IF(R427=kengetallen!$W$55,"Voldoende / goed",IF(R427=kengetallen!$W$56,"Voldoende / redelijk",IF(R427=kengetallen!$W$57,"Voldoende",IF(R427=kengetallen!$W$58,"Matig / voldoende",IF(R427=kengetallen!$W$59,"Matig",IF(R427=kengetallen!$W$60,"Onvoldoende",IF(R427=kengetallen!$W$61,"Onvoldoende / slecht")))))))))</f>
        <v>0</v>
      </c>
    </row>
    <row r="428" spans="1:19" x14ac:dyDescent="0.3">
      <c r="A428" s="34">
        <f>Invulblad!B430</f>
        <v>426</v>
      </c>
      <c r="B428" s="28">
        <f>Invulblad!C430</f>
        <v>0</v>
      </c>
      <c r="C428" s="4">
        <f>Invulblad!D430</f>
        <v>0</v>
      </c>
      <c r="D428" s="4">
        <f>Invulblad!E430</f>
        <v>0</v>
      </c>
      <c r="E428" s="4">
        <f>Invulblad!F430</f>
        <v>0</v>
      </c>
      <c r="F428" s="4">
        <f>Invulblad!G430</f>
        <v>0</v>
      </c>
      <c r="G428" s="4">
        <f>Invulblad!H430</f>
        <v>0</v>
      </c>
      <c r="H428" s="48">
        <f>Invulblad!I430</f>
        <v>0</v>
      </c>
      <c r="I428" s="109">
        <f>Invulblad!O430</f>
        <v>0</v>
      </c>
      <c r="J428" s="31">
        <f>Invulblad!J430</f>
        <v>0</v>
      </c>
      <c r="K428" s="32" t="b">
        <f>IF(J428=kengetallen!$V$13,"1",IF(J428=kengetallen!$V$14,"2",IF(J428=kengetallen!$V$15,"3")))</f>
        <v>0</v>
      </c>
      <c r="L428" s="32">
        <v>0.7</v>
      </c>
      <c r="M428" s="25">
        <f t="shared" si="18"/>
        <v>0</v>
      </c>
      <c r="N428" s="39">
        <f>Invulblad!K430</f>
        <v>0</v>
      </c>
      <c r="O428" s="29" t="b">
        <f>IF(N428=kengetallen!$V$19,"1",IF(N428=kengetallen!$V$20,"2",IF(N428=kengetallen!$V$21,"3")))</f>
        <v>0</v>
      </c>
      <c r="P428" s="32">
        <v>0.3</v>
      </c>
      <c r="Q428" s="4">
        <f t="shared" si="19"/>
        <v>0</v>
      </c>
      <c r="R428" s="31">
        <f t="shared" si="20"/>
        <v>0</v>
      </c>
      <c r="S428" s="118" t="b">
        <f>IF(R428=kengetallen!$W$53,"Optimaal / zeer goed",IF(R428=kengetallen!$W$54,"Optimaal / goed",IF(R428=kengetallen!$W$55,"Voldoende / goed",IF(R428=kengetallen!$W$56,"Voldoende / redelijk",IF(R428=kengetallen!$W$57,"Voldoende",IF(R428=kengetallen!$W$58,"Matig / voldoende",IF(R428=kengetallen!$W$59,"Matig",IF(R428=kengetallen!$W$60,"Onvoldoende",IF(R428=kengetallen!$W$61,"Onvoldoende / slecht")))))))))</f>
        <v>0</v>
      </c>
    </row>
    <row r="429" spans="1:19" x14ac:dyDescent="0.3">
      <c r="A429" s="34">
        <f>Invulblad!B431</f>
        <v>427</v>
      </c>
      <c r="B429" s="28">
        <f>Invulblad!C431</f>
        <v>0</v>
      </c>
      <c r="C429" s="4">
        <f>Invulblad!D431</f>
        <v>0</v>
      </c>
      <c r="D429" s="4">
        <f>Invulblad!E431</f>
        <v>0</v>
      </c>
      <c r="E429" s="4">
        <f>Invulblad!F431</f>
        <v>0</v>
      </c>
      <c r="F429" s="4">
        <f>Invulblad!G431</f>
        <v>0</v>
      </c>
      <c r="G429" s="4">
        <f>Invulblad!H431</f>
        <v>0</v>
      </c>
      <c r="H429" s="48">
        <f>Invulblad!I431</f>
        <v>0</v>
      </c>
      <c r="I429" s="109">
        <f>Invulblad!O431</f>
        <v>0</v>
      </c>
      <c r="J429" s="31">
        <f>Invulblad!J431</f>
        <v>0</v>
      </c>
      <c r="K429" s="32" t="b">
        <f>IF(J429=kengetallen!$V$13,"1",IF(J429=kengetallen!$V$14,"2",IF(J429=kengetallen!$V$15,"3")))</f>
        <v>0</v>
      </c>
      <c r="L429" s="32">
        <v>0.7</v>
      </c>
      <c r="M429" s="25">
        <f t="shared" si="18"/>
        <v>0</v>
      </c>
      <c r="N429" s="39">
        <f>Invulblad!K431</f>
        <v>0</v>
      </c>
      <c r="O429" s="29" t="b">
        <f>IF(N429=kengetallen!$V$19,"1",IF(N429=kengetallen!$V$20,"2",IF(N429=kengetallen!$V$21,"3")))</f>
        <v>0</v>
      </c>
      <c r="P429" s="32">
        <v>0.3</v>
      </c>
      <c r="Q429" s="4">
        <f t="shared" si="19"/>
        <v>0</v>
      </c>
      <c r="R429" s="31">
        <f t="shared" si="20"/>
        <v>0</v>
      </c>
      <c r="S429" s="118" t="b">
        <f>IF(R429=kengetallen!$W$53,"Optimaal / zeer goed",IF(R429=kengetallen!$W$54,"Optimaal / goed",IF(R429=kengetallen!$W$55,"Voldoende / goed",IF(R429=kengetallen!$W$56,"Voldoende / redelijk",IF(R429=kengetallen!$W$57,"Voldoende",IF(R429=kengetallen!$W$58,"Matig / voldoende",IF(R429=kengetallen!$W$59,"Matig",IF(R429=kengetallen!$W$60,"Onvoldoende",IF(R429=kengetallen!$W$61,"Onvoldoende / slecht")))))))))</f>
        <v>0</v>
      </c>
    </row>
    <row r="430" spans="1:19" x14ac:dyDescent="0.3">
      <c r="A430" s="34">
        <f>Invulblad!B432</f>
        <v>428</v>
      </c>
      <c r="B430" s="28">
        <f>Invulblad!C432</f>
        <v>0</v>
      </c>
      <c r="C430" s="4">
        <f>Invulblad!D432</f>
        <v>0</v>
      </c>
      <c r="D430" s="4">
        <f>Invulblad!E432</f>
        <v>0</v>
      </c>
      <c r="E430" s="4">
        <f>Invulblad!F432</f>
        <v>0</v>
      </c>
      <c r="F430" s="4">
        <f>Invulblad!G432</f>
        <v>0</v>
      </c>
      <c r="G430" s="4">
        <f>Invulblad!H432</f>
        <v>0</v>
      </c>
      <c r="H430" s="48">
        <f>Invulblad!I432</f>
        <v>0</v>
      </c>
      <c r="I430" s="109">
        <f>Invulblad!O432</f>
        <v>0</v>
      </c>
      <c r="J430" s="31">
        <f>Invulblad!J432</f>
        <v>0</v>
      </c>
      <c r="K430" s="32" t="b">
        <f>IF(J430=kengetallen!$V$13,"1",IF(J430=kengetallen!$V$14,"2",IF(J430=kengetallen!$V$15,"3")))</f>
        <v>0</v>
      </c>
      <c r="L430" s="32">
        <v>0.7</v>
      </c>
      <c r="M430" s="25">
        <f t="shared" si="18"/>
        <v>0</v>
      </c>
      <c r="N430" s="39">
        <f>Invulblad!K432</f>
        <v>0</v>
      </c>
      <c r="O430" s="29" t="b">
        <f>IF(N430=kengetallen!$V$19,"1",IF(N430=kengetallen!$V$20,"2",IF(N430=kengetallen!$V$21,"3")))</f>
        <v>0</v>
      </c>
      <c r="P430" s="32">
        <v>0.3</v>
      </c>
      <c r="Q430" s="4">
        <f t="shared" si="19"/>
        <v>0</v>
      </c>
      <c r="R430" s="31">
        <f t="shared" si="20"/>
        <v>0</v>
      </c>
      <c r="S430" s="118" t="b">
        <f>IF(R430=kengetallen!$W$53,"Optimaal / zeer goed",IF(R430=kengetallen!$W$54,"Optimaal / goed",IF(R430=kengetallen!$W$55,"Voldoende / goed",IF(R430=kengetallen!$W$56,"Voldoende / redelijk",IF(R430=kengetallen!$W$57,"Voldoende",IF(R430=kengetallen!$W$58,"Matig / voldoende",IF(R430=kengetallen!$W$59,"Matig",IF(R430=kengetallen!$W$60,"Onvoldoende",IF(R430=kengetallen!$W$61,"Onvoldoende / slecht")))))))))</f>
        <v>0</v>
      </c>
    </row>
    <row r="431" spans="1:19" x14ac:dyDescent="0.3">
      <c r="A431" s="34">
        <f>Invulblad!B433</f>
        <v>429</v>
      </c>
      <c r="B431" s="28">
        <f>Invulblad!C433</f>
        <v>0</v>
      </c>
      <c r="C431" s="4">
        <f>Invulblad!D433</f>
        <v>0</v>
      </c>
      <c r="D431" s="4">
        <f>Invulblad!E433</f>
        <v>0</v>
      </c>
      <c r="E431" s="4">
        <f>Invulblad!F433</f>
        <v>0</v>
      </c>
      <c r="F431" s="4">
        <f>Invulblad!G433</f>
        <v>0</v>
      </c>
      <c r="G431" s="4">
        <f>Invulblad!H433</f>
        <v>0</v>
      </c>
      <c r="H431" s="48">
        <f>Invulblad!I433</f>
        <v>0</v>
      </c>
      <c r="I431" s="109">
        <f>Invulblad!O433</f>
        <v>0</v>
      </c>
      <c r="J431" s="31">
        <f>Invulblad!J433</f>
        <v>0</v>
      </c>
      <c r="K431" s="32" t="b">
        <f>IF(J431=kengetallen!$V$13,"1",IF(J431=kengetallen!$V$14,"2",IF(J431=kengetallen!$V$15,"3")))</f>
        <v>0</v>
      </c>
      <c r="L431" s="32">
        <v>0.7</v>
      </c>
      <c r="M431" s="25">
        <f t="shared" si="18"/>
        <v>0</v>
      </c>
      <c r="N431" s="39">
        <f>Invulblad!K433</f>
        <v>0</v>
      </c>
      <c r="O431" s="29" t="b">
        <f>IF(N431=kengetallen!$V$19,"1",IF(N431=kengetallen!$V$20,"2",IF(N431=kengetallen!$V$21,"3")))</f>
        <v>0</v>
      </c>
      <c r="P431" s="32">
        <v>0.3</v>
      </c>
      <c r="Q431" s="4">
        <f t="shared" si="19"/>
        <v>0</v>
      </c>
      <c r="R431" s="31">
        <f t="shared" si="20"/>
        <v>0</v>
      </c>
      <c r="S431" s="118" t="b">
        <f>IF(R431=kengetallen!$W$53,"Optimaal / zeer goed",IF(R431=kengetallen!$W$54,"Optimaal / goed",IF(R431=kengetallen!$W$55,"Voldoende / goed",IF(R431=kengetallen!$W$56,"Voldoende / redelijk",IF(R431=kengetallen!$W$57,"Voldoende",IF(R431=kengetallen!$W$58,"Matig / voldoende",IF(R431=kengetallen!$W$59,"Matig",IF(R431=kengetallen!$W$60,"Onvoldoende",IF(R431=kengetallen!$W$61,"Onvoldoende / slecht")))))))))</f>
        <v>0</v>
      </c>
    </row>
    <row r="432" spans="1:19" x14ac:dyDescent="0.3">
      <c r="A432" s="34">
        <f>Invulblad!B434</f>
        <v>430</v>
      </c>
      <c r="B432" s="28">
        <f>Invulblad!C434</f>
        <v>0</v>
      </c>
      <c r="C432" s="4">
        <f>Invulblad!D434</f>
        <v>0</v>
      </c>
      <c r="D432" s="4">
        <f>Invulblad!E434</f>
        <v>0</v>
      </c>
      <c r="E432" s="4">
        <f>Invulblad!F434</f>
        <v>0</v>
      </c>
      <c r="F432" s="4">
        <f>Invulblad!G434</f>
        <v>0</v>
      </c>
      <c r="G432" s="4">
        <f>Invulblad!H434</f>
        <v>0</v>
      </c>
      <c r="H432" s="48">
        <f>Invulblad!I434</f>
        <v>0</v>
      </c>
      <c r="I432" s="109">
        <f>Invulblad!O434</f>
        <v>0</v>
      </c>
      <c r="J432" s="31">
        <f>Invulblad!J434</f>
        <v>0</v>
      </c>
      <c r="K432" s="32" t="b">
        <f>IF(J432=kengetallen!$V$13,"1",IF(J432=kengetallen!$V$14,"2",IF(J432=kengetallen!$V$15,"3")))</f>
        <v>0</v>
      </c>
      <c r="L432" s="32">
        <v>0.7</v>
      </c>
      <c r="M432" s="25">
        <f t="shared" si="18"/>
        <v>0</v>
      </c>
      <c r="N432" s="39">
        <f>Invulblad!K434</f>
        <v>0</v>
      </c>
      <c r="O432" s="29" t="b">
        <f>IF(N432=kengetallen!$V$19,"1",IF(N432=kengetallen!$V$20,"2",IF(N432=kengetallen!$V$21,"3")))</f>
        <v>0</v>
      </c>
      <c r="P432" s="32">
        <v>0.3</v>
      </c>
      <c r="Q432" s="4">
        <f t="shared" si="19"/>
        <v>0</v>
      </c>
      <c r="R432" s="31">
        <f t="shared" si="20"/>
        <v>0</v>
      </c>
      <c r="S432" s="118" t="b">
        <f>IF(R432=kengetallen!$W$53,"Optimaal / zeer goed",IF(R432=kengetallen!$W$54,"Optimaal / goed",IF(R432=kengetallen!$W$55,"Voldoende / goed",IF(R432=kengetallen!$W$56,"Voldoende / redelijk",IF(R432=kengetallen!$W$57,"Voldoende",IF(R432=kengetallen!$W$58,"Matig / voldoende",IF(R432=kengetallen!$W$59,"Matig",IF(R432=kengetallen!$W$60,"Onvoldoende",IF(R432=kengetallen!$W$61,"Onvoldoende / slecht")))))))))</f>
        <v>0</v>
      </c>
    </row>
    <row r="433" spans="1:19" x14ac:dyDescent="0.3">
      <c r="A433" s="34">
        <f>Invulblad!B435</f>
        <v>431</v>
      </c>
      <c r="B433" s="28">
        <f>Invulblad!C435</f>
        <v>0</v>
      </c>
      <c r="C433" s="4">
        <f>Invulblad!D435</f>
        <v>0</v>
      </c>
      <c r="D433" s="4">
        <f>Invulblad!E435</f>
        <v>0</v>
      </c>
      <c r="E433" s="4">
        <f>Invulblad!F435</f>
        <v>0</v>
      </c>
      <c r="F433" s="4">
        <f>Invulblad!G435</f>
        <v>0</v>
      </c>
      <c r="G433" s="4">
        <f>Invulblad!H435</f>
        <v>0</v>
      </c>
      <c r="H433" s="48">
        <f>Invulblad!I435</f>
        <v>0</v>
      </c>
      <c r="I433" s="109">
        <f>Invulblad!O435</f>
        <v>0</v>
      </c>
      <c r="J433" s="31">
        <f>Invulblad!J435</f>
        <v>0</v>
      </c>
      <c r="K433" s="32" t="b">
        <f>IF(J433=kengetallen!$V$13,"1",IF(J433=kengetallen!$V$14,"2",IF(J433=kengetallen!$V$15,"3")))</f>
        <v>0</v>
      </c>
      <c r="L433" s="32">
        <v>0.7</v>
      </c>
      <c r="M433" s="25">
        <f t="shared" si="18"/>
        <v>0</v>
      </c>
      <c r="N433" s="39">
        <f>Invulblad!K435</f>
        <v>0</v>
      </c>
      <c r="O433" s="29" t="b">
        <f>IF(N433=kengetallen!$V$19,"1",IF(N433=kengetallen!$V$20,"2",IF(N433=kengetallen!$V$21,"3")))</f>
        <v>0</v>
      </c>
      <c r="P433" s="32">
        <v>0.3</v>
      </c>
      <c r="Q433" s="4">
        <f t="shared" si="19"/>
        <v>0</v>
      </c>
      <c r="R433" s="31">
        <f t="shared" si="20"/>
        <v>0</v>
      </c>
      <c r="S433" s="118" t="b">
        <f>IF(R433=kengetallen!$W$53,"Optimaal / zeer goed",IF(R433=kengetallen!$W$54,"Optimaal / goed",IF(R433=kengetallen!$W$55,"Voldoende / goed",IF(R433=kengetallen!$W$56,"Voldoende / redelijk",IF(R433=kengetallen!$W$57,"Voldoende",IF(R433=kengetallen!$W$58,"Matig / voldoende",IF(R433=kengetallen!$W$59,"Matig",IF(R433=kengetallen!$W$60,"Onvoldoende",IF(R433=kengetallen!$W$61,"Onvoldoende / slecht")))))))))</f>
        <v>0</v>
      </c>
    </row>
    <row r="434" spans="1:19" x14ac:dyDescent="0.3">
      <c r="A434" s="34">
        <f>Invulblad!B436</f>
        <v>432</v>
      </c>
      <c r="B434" s="28">
        <f>Invulblad!C436</f>
        <v>0</v>
      </c>
      <c r="C434" s="4">
        <f>Invulblad!D436</f>
        <v>0</v>
      </c>
      <c r="D434" s="4">
        <f>Invulblad!E436</f>
        <v>0</v>
      </c>
      <c r="E434" s="4">
        <f>Invulblad!F436</f>
        <v>0</v>
      </c>
      <c r="F434" s="4">
        <f>Invulblad!G436</f>
        <v>0</v>
      </c>
      <c r="G434" s="4">
        <f>Invulblad!H436</f>
        <v>0</v>
      </c>
      <c r="H434" s="48">
        <f>Invulblad!I436</f>
        <v>0</v>
      </c>
      <c r="I434" s="109">
        <f>Invulblad!O436</f>
        <v>0</v>
      </c>
      <c r="J434" s="31">
        <f>Invulblad!J436</f>
        <v>0</v>
      </c>
      <c r="K434" s="32" t="b">
        <f>IF(J434=kengetallen!$V$13,"1",IF(J434=kengetallen!$V$14,"2",IF(J434=kengetallen!$V$15,"3")))</f>
        <v>0</v>
      </c>
      <c r="L434" s="32">
        <v>0.7</v>
      </c>
      <c r="M434" s="25">
        <f t="shared" si="18"/>
        <v>0</v>
      </c>
      <c r="N434" s="39">
        <f>Invulblad!K436</f>
        <v>0</v>
      </c>
      <c r="O434" s="29" t="b">
        <f>IF(N434=kengetallen!$V$19,"1",IF(N434=kengetallen!$V$20,"2",IF(N434=kengetallen!$V$21,"3")))</f>
        <v>0</v>
      </c>
      <c r="P434" s="32">
        <v>0.3</v>
      </c>
      <c r="Q434" s="4">
        <f t="shared" si="19"/>
        <v>0</v>
      </c>
      <c r="R434" s="31">
        <f t="shared" si="20"/>
        <v>0</v>
      </c>
      <c r="S434" s="118" t="b">
        <f>IF(R434=kengetallen!$W$53,"Optimaal / zeer goed",IF(R434=kengetallen!$W$54,"Optimaal / goed",IF(R434=kengetallen!$W$55,"Voldoende / goed",IF(R434=kengetallen!$W$56,"Voldoende / redelijk",IF(R434=kengetallen!$W$57,"Voldoende",IF(R434=kengetallen!$W$58,"Matig / voldoende",IF(R434=kengetallen!$W$59,"Matig",IF(R434=kengetallen!$W$60,"Onvoldoende",IF(R434=kengetallen!$W$61,"Onvoldoende / slecht")))))))))</f>
        <v>0</v>
      </c>
    </row>
    <row r="435" spans="1:19" x14ac:dyDescent="0.3">
      <c r="A435" s="34">
        <f>Invulblad!B437</f>
        <v>433</v>
      </c>
      <c r="B435" s="28">
        <f>Invulblad!C437</f>
        <v>0</v>
      </c>
      <c r="C435" s="4">
        <f>Invulblad!D437</f>
        <v>0</v>
      </c>
      <c r="D435" s="4">
        <f>Invulblad!E437</f>
        <v>0</v>
      </c>
      <c r="E435" s="4">
        <f>Invulblad!F437</f>
        <v>0</v>
      </c>
      <c r="F435" s="4">
        <f>Invulblad!G437</f>
        <v>0</v>
      </c>
      <c r="G435" s="4">
        <f>Invulblad!H437</f>
        <v>0</v>
      </c>
      <c r="H435" s="48">
        <f>Invulblad!I437</f>
        <v>0</v>
      </c>
      <c r="I435" s="109">
        <f>Invulblad!O437</f>
        <v>0</v>
      </c>
      <c r="J435" s="31">
        <f>Invulblad!J437</f>
        <v>0</v>
      </c>
      <c r="K435" s="32" t="b">
        <f>IF(J435=kengetallen!$V$13,"1",IF(J435=kengetallen!$V$14,"2",IF(J435=kengetallen!$V$15,"3")))</f>
        <v>0</v>
      </c>
      <c r="L435" s="32">
        <v>0.7</v>
      </c>
      <c r="M435" s="25">
        <f t="shared" si="18"/>
        <v>0</v>
      </c>
      <c r="N435" s="39">
        <f>Invulblad!K437</f>
        <v>0</v>
      </c>
      <c r="O435" s="29" t="b">
        <f>IF(N435=kengetallen!$V$19,"1",IF(N435=kengetallen!$V$20,"2",IF(N435=kengetallen!$V$21,"3")))</f>
        <v>0</v>
      </c>
      <c r="P435" s="32">
        <v>0.3</v>
      </c>
      <c r="Q435" s="4">
        <f t="shared" si="19"/>
        <v>0</v>
      </c>
      <c r="R435" s="31">
        <f t="shared" si="20"/>
        <v>0</v>
      </c>
      <c r="S435" s="118" t="b">
        <f>IF(R435=kengetallen!$W$53,"Optimaal / zeer goed",IF(R435=kengetallen!$W$54,"Optimaal / goed",IF(R435=kengetallen!$W$55,"Voldoende / goed",IF(R435=kengetallen!$W$56,"Voldoende / redelijk",IF(R435=kengetallen!$W$57,"Voldoende",IF(R435=kengetallen!$W$58,"Matig / voldoende",IF(R435=kengetallen!$W$59,"Matig",IF(R435=kengetallen!$W$60,"Onvoldoende",IF(R435=kengetallen!$W$61,"Onvoldoende / slecht")))))))))</f>
        <v>0</v>
      </c>
    </row>
    <row r="436" spans="1:19" x14ac:dyDescent="0.3">
      <c r="A436" s="34">
        <f>Invulblad!B438</f>
        <v>434</v>
      </c>
      <c r="B436" s="28">
        <f>Invulblad!C438</f>
        <v>0</v>
      </c>
      <c r="C436" s="4">
        <f>Invulblad!D438</f>
        <v>0</v>
      </c>
      <c r="D436" s="4">
        <f>Invulblad!E438</f>
        <v>0</v>
      </c>
      <c r="E436" s="4">
        <f>Invulblad!F438</f>
        <v>0</v>
      </c>
      <c r="F436" s="4">
        <f>Invulblad!G438</f>
        <v>0</v>
      </c>
      <c r="G436" s="4">
        <f>Invulblad!H438</f>
        <v>0</v>
      </c>
      <c r="H436" s="48">
        <f>Invulblad!I438</f>
        <v>0</v>
      </c>
      <c r="I436" s="109">
        <f>Invulblad!O438</f>
        <v>0</v>
      </c>
      <c r="J436" s="31">
        <f>Invulblad!J438</f>
        <v>0</v>
      </c>
      <c r="K436" s="32" t="b">
        <f>IF(J436=kengetallen!$V$13,"1",IF(J436=kengetallen!$V$14,"2",IF(J436=kengetallen!$V$15,"3")))</f>
        <v>0</v>
      </c>
      <c r="L436" s="32">
        <v>0.7</v>
      </c>
      <c r="M436" s="25">
        <f t="shared" si="18"/>
        <v>0</v>
      </c>
      <c r="N436" s="39">
        <f>Invulblad!K438</f>
        <v>0</v>
      </c>
      <c r="O436" s="29" t="b">
        <f>IF(N436=kengetallen!$V$19,"1",IF(N436=kengetallen!$V$20,"2",IF(N436=kengetallen!$V$21,"3")))</f>
        <v>0</v>
      </c>
      <c r="P436" s="32">
        <v>0.3</v>
      </c>
      <c r="Q436" s="4">
        <f t="shared" si="19"/>
        <v>0</v>
      </c>
      <c r="R436" s="31">
        <f t="shared" si="20"/>
        <v>0</v>
      </c>
      <c r="S436" s="118" t="b">
        <f>IF(R436=kengetallen!$W$53,"Optimaal / zeer goed",IF(R436=kengetallen!$W$54,"Optimaal / goed",IF(R436=kengetallen!$W$55,"Voldoende / goed",IF(R436=kengetallen!$W$56,"Voldoende / redelijk",IF(R436=kengetallen!$W$57,"Voldoende",IF(R436=kengetallen!$W$58,"Matig / voldoende",IF(R436=kengetallen!$W$59,"Matig",IF(R436=kengetallen!$W$60,"Onvoldoende",IF(R436=kengetallen!$W$61,"Onvoldoende / slecht")))))))))</f>
        <v>0</v>
      </c>
    </row>
    <row r="437" spans="1:19" x14ac:dyDescent="0.3">
      <c r="A437" s="34">
        <f>Invulblad!B439</f>
        <v>435</v>
      </c>
      <c r="B437" s="28">
        <f>Invulblad!C439</f>
        <v>0</v>
      </c>
      <c r="C437" s="4">
        <f>Invulblad!D439</f>
        <v>0</v>
      </c>
      <c r="D437" s="4">
        <f>Invulblad!E439</f>
        <v>0</v>
      </c>
      <c r="E437" s="4">
        <f>Invulblad!F439</f>
        <v>0</v>
      </c>
      <c r="F437" s="4">
        <f>Invulblad!G439</f>
        <v>0</v>
      </c>
      <c r="G437" s="4">
        <f>Invulblad!H439</f>
        <v>0</v>
      </c>
      <c r="H437" s="48">
        <f>Invulblad!I439</f>
        <v>0</v>
      </c>
      <c r="I437" s="109">
        <f>Invulblad!O439</f>
        <v>0</v>
      </c>
      <c r="J437" s="31">
        <f>Invulblad!J439</f>
        <v>0</v>
      </c>
      <c r="K437" s="32" t="b">
        <f>IF(J437=kengetallen!$V$13,"1",IF(J437=kengetallen!$V$14,"2",IF(J437=kengetallen!$V$15,"3")))</f>
        <v>0</v>
      </c>
      <c r="L437" s="32">
        <v>0.7</v>
      </c>
      <c r="M437" s="25">
        <f t="shared" si="18"/>
        <v>0</v>
      </c>
      <c r="N437" s="39">
        <f>Invulblad!K439</f>
        <v>0</v>
      </c>
      <c r="O437" s="29" t="b">
        <f>IF(N437=kengetallen!$V$19,"1",IF(N437=kengetallen!$V$20,"2",IF(N437=kengetallen!$V$21,"3")))</f>
        <v>0</v>
      </c>
      <c r="P437" s="32">
        <v>0.3</v>
      </c>
      <c r="Q437" s="4">
        <f t="shared" si="19"/>
        <v>0</v>
      </c>
      <c r="R437" s="31">
        <f t="shared" si="20"/>
        <v>0</v>
      </c>
      <c r="S437" s="118" t="b">
        <f>IF(R437=kengetallen!$W$53,"Optimaal / zeer goed",IF(R437=kengetallen!$W$54,"Optimaal / goed",IF(R437=kengetallen!$W$55,"Voldoende / goed",IF(R437=kengetallen!$W$56,"Voldoende / redelijk",IF(R437=kengetallen!$W$57,"Voldoende",IF(R437=kengetallen!$W$58,"Matig / voldoende",IF(R437=kengetallen!$W$59,"Matig",IF(R437=kengetallen!$W$60,"Onvoldoende",IF(R437=kengetallen!$W$61,"Onvoldoende / slecht")))))))))</f>
        <v>0</v>
      </c>
    </row>
    <row r="438" spans="1:19" x14ac:dyDescent="0.3">
      <c r="A438" s="34">
        <f>Invulblad!B440</f>
        <v>436</v>
      </c>
      <c r="B438" s="28">
        <f>Invulblad!C440</f>
        <v>0</v>
      </c>
      <c r="C438" s="4">
        <f>Invulblad!D440</f>
        <v>0</v>
      </c>
      <c r="D438" s="4">
        <f>Invulblad!E440</f>
        <v>0</v>
      </c>
      <c r="E438" s="4">
        <f>Invulblad!F440</f>
        <v>0</v>
      </c>
      <c r="F438" s="4">
        <f>Invulblad!G440</f>
        <v>0</v>
      </c>
      <c r="G438" s="4">
        <f>Invulblad!H440</f>
        <v>0</v>
      </c>
      <c r="H438" s="48">
        <f>Invulblad!I440</f>
        <v>0</v>
      </c>
      <c r="I438" s="109">
        <f>Invulblad!O440</f>
        <v>0</v>
      </c>
      <c r="J438" s="31">
        <f>Invulblad!J440</f>
        <v>0</v>
      </c>
      <c r="K438" s="32" t="b">
        <f>IF(J438=kengetallen!$V$13,"1",IF(J438=kengetallen!$V$14,"2",IF(J438=kengetallen!$V$15,"3")))</f>
        <v>0</v>
      </c>
      <c r="L438" s="32">
        <v>0.7</v>
      </c>
      <c r="M438" s="25">
        <f t="shared" si="18"/>
        <v>0</v>
      </c>
      <c r="N438" s="39">
        <f>Invulblad!K440</f>
        <v>0</v>
      </c>
      <c r="O438" s="29" t="b">
        <f>IF(N438=kengetallen!$V$19,"1",IF(N438=kengetallen!$V$20,"2",IF(N438=kengetallen!$V$21,"3")))</f>
        <v>0</v>
      </c>
      <c r="P438" s="32">
        <v>0.3</v>
      </c>
      <c r="Q438" s="4">
        <f t="shared" si="19"/>
        <v>0</v>
      </c>
      <c r="R438" s="31">
        <f t="shared" si="20"/>
        <v>0</v>
      </c>
      <c r="S438" s="118" t="b">
        <f>IF(R438=kengetallen!$W$53,"Optimaal / zeer goed",IF(R438=kengetallen!$W$54,"Optimaal / goed",IF(R438=kengetallen!$W$55,"Voldoende / goed",IF(R438=kengetallen!$W$56,"Voldoende / redelijk",IF(R438=kengetallen!$W$57,"Voldoende",IF(R438=kengetallen!$W$58,"Matig / voldoende",IF(R438=kengetallen!$W$59,"Matig",IF(R438=kengetallen!$W$60,"Onvoldoende",IF(R438=kengetallen!$W$61,"Onvoldoende / slecht")))))))))</f>
        <v>0</v>
      </c>
    </row>
    <row r="439" spans="1:19" x14ac:dyDescent="0.3">
      <c r="A439" s="34">
        <f>Invulblad!B441</f>
        <v>437</v>
      </c>
      <c r="B439" s="28">
        <f>Invulblad!C441</f>
        <v>0</v>
      </c>
      <c r="C439" s="4">
        <f>Invulblad!D441</f>
        <v>0</v>
      </c>
      <c r="D439" s="4">
        <f>Invulblad!E441</f>
        <v>0</v>
      </c>
      <c r="E439" s="4">
        <f>Invulblad!F441</f>
        <v>0</v>
      </c>
      <c r="F439" s="4">
        <f>Invulblad!G441</f>
        <v>0</v>
      </c>
      <c r="G439" s="4">
        <f>Invulblad!H441</f>
        <v>0</v>
      </c>
      <c r="H439" s="48">
        <f>Invulblad!I441</f>
        <v>0</v>
      </c>
      <c r="I439" s="109">
        <f>Invulblad!O441</f>
        <v>0</v>
      </c>
      <c r="J439" s="31">
        <f>Invulblad!J441</f>
        <v>0</v>
      </c>
      <c r="K439" s="32" t="b">
        <f>IF(J439=kengetallen!$V$13,"1",IF(J439=kengetallen!$V$14,"2",IF(J439=kengetallen!$V$15,"3")))</f>
        <v>0</v>
      </c>
      <c r="L439" s="32">
        <v>0.7</v>
      </c>
      <c r="M439" s="25">
        <f t="shared" si="18"/>
        <v>0</v>
      </c>
      <c r="N439" s="39">
        <f>Invulblad!K441</f>
        <v>0</v>
      </c>
      <c r="O439" s="29" t="b">
        <f>IF(N439=kengetallen!$V$19,"1",IF(N439=kengetallen!$V$20,"2",IF(N439=kengetallen!$V$21,"3")))</f>
        <v>0</v>
      </c>
      <c r="P439" s="32">
        <v>0.3</v>
      </c>
      <c r="Q439" s="4">
        <f t="shared" si="19"/>
        <v>0</v>
      </c>
      <c r="R439" s="31">
        <f t="shared" si="20"/>
        <v>0</v>
      </c>
      <c r="S439" s="118" t="b">
        <f>IF(R439=kengetallen!$W$53,"Optimaal / zeer goed",IF(R439=kengetallen!$W$54,"Optimaal / goed",IF(R439=kengetallen!$W$55,"Voldoende / goed",IF(R439=kengetallen!$W$56,"Voldoende / redelijk",IF(R439=kengetallen!$W$57,"Voldoende",IF(R439=kengetallen!$W$58,"Matig / voldoende",IF(R439=kengetallen!$W$59,"Matig",IF(R439=kengetallen!$W$60,"Onvoldoende",IF(R439=kengetallen!$W$61,"Onvoldoende / slecht")))))))))</f>
        <v>0</v>
      </c>
    </row>
    <row r="440" spans="1:19" x14ac:dyDescent="0.3">
      <c r="A440" s="34">
        <f>Invulblad!B442</f>
        <v>438</v>
      </c>
      <c r="B440" s="28">
        <f>Invulblad!C442</f>
        <v>0</v>
      </c>
      <c r="C440" s="4">
        <f>Invulblad!D442</f>
        <v>0</v>
      </c>
      <c r="D440" s="4">
        <f>Invulblad!E442</f>
        <v>0</v>
      </c>
      <c r="E440" s="4">
        <f>Invulblad!F442</f>
        <v>0</v>
      </c>
      <c r="F440" s="4">
        <f>Invulblad!G442</f>
        <v>0</v>
      </c>
      <c r="G440" s="4">
        <f>Invulblad!H442</f>
        <v>0</v>
      </c>
      <c r="H440" s="48">
        <f>Invulblad!I442</f>
        <v>0</v>
      </c>
      <c r="I440" s="109">
        <f>Invulblad!O442</f>
        <v>0</v>
      </c>
      <c r="J440" s="31">
        <f>Invulblad!J442</f>
        <v>0</v>
      </c>
      <c r="K440" s="32" t="b">
        <f>IF(J440=kengetallen!$V$13,"1",IF(J440=kengetallen!$V$14,"2",IF(J440=kengetallen!$V$15,"3")))</f>
        <v>0</v>
      </c>
      <c r="L440" s="32">
        <v>0.7</v>
      </c>
      <c r="M440" s="25">
        <f t="shared" si="18"/>
        <v>0</v>
      </c>
      <c r="N440" s="39">
        <f>Invulblad!K442</f>
        <v>0</v>
      </c>
      <c r="O440" s="29" t="b">
        <f>IF(N440=kengetallen!$V$19,"1",IF(N440=kengetallen!$V$20,"2",IF(N440=kengetallen!$V$21,"3")))</f>
        <v>0</v>
      </c>
      <c r="P440" s="32">
        <v>0.3</v>
      </c>
      <c r="Q440" s="4">
        <f t="shared" si="19"/>
        <v>0</v>
      </c>
      <c r="R440" s="31">
        <f t="shared" si="20"/>
        <v>0</v>
      </c>
      <c r="S440" s="118" t="b">
        <f>IF(R440=kengetallen!$W$53,"Optimaal / zeer goed",IF(R440=kengetallen!$W$54,"Optimaal / goed",IF(R440=kengetallen!$W$55,"Voldoende / goed",IF(R440=kengetallen!$W$56,"Voldoende / redelijk",IF(R440=kengetallen!$W$57,"Voldoende",IF(R440=kengetallen!$W$58,"Matig / voldoende",IF(R440=kengetallen!$W$59,"Matig",IF(R440=kengetallen!$W$60,"Onvoldoende",IF(R440=kengetallen!$W$61,"Onvoldoende / slecht")))))))))</f>
        <v>0</v>
      </c>
    </row>
    <row r="441" spans="1:19" x14ac:dyDescent="0.3">
      <c r="A441" s="34">
        <f>Invulblad!B443</f>
        <v>439</v>
      </c>
      <c r="B441" s="28">
        <f>Invulblad!C443</f>
        <v>0</v>
      </c>
      <c r="C441" s="4">
        <f>Invulblad!D443</f>
        <v>0</v>
      </c>
      <c r="D441" s="4">
        <f>Invulblad!E443</f>
        <v>0</v>
      </c>
      <c r="E441" s="4">
        <f>Invulblad!F443</f>
        <v>0</v>
      </c>
      <c r="F441" s="4">
        <f>Invulblad!G443</f>
        <v>0</v>
      </c>
      <c r="G441" s="4">
        <f>Invulblad!H443</f>
        <v>0</v>
      </c>
      <c r="H441" s="48">
        <f>Invulblad!I443</f>
        <v>0</v>
      </c>
      <c r="I441" s="109">
        <f>Invulblad!O443</f>
        <v>0</v>
      </c>
      <c r="J441" s="31">
        <f>Invulblad!J443</f>
        <v>0</v>
      </c>
      <c r="K441" s="32" t="b">
        <f>IF(J441=kengetallen!$V$13,"1",IF(J441=kengetallen!$V$14,"2",IF(J441=kengetallen!$V$15,"3")))</f>
        <v>0</v>
      </c>
      <c r="L441" s="32">
        <v>0.7</v>
      </c>
      <c r="M441" s="25">
        <f t="shared" si="18"/>
        <v>0</v>
      </c>
      <c r="N441" s="39">
        <f>Invulblad!K443</f>
        <v>0</v>
      </c>
      <c r="O441" s="29" t="b">
        <f>IF(N441=kengetallen!$V$19,"1",IF(N441=kengetallen!$V$20,"2",IF(N441=kengetallen!$V$21,"3")))</f>
        <v>0</v>
      </c>
      <c r="P441" s="32">
        <v>0.3</v>
      </c>
      <c r="Q441" s="4">
        <f t="shared" si="19"/>
        <v>0</v>
      </c>
      <c r="R441" s="31">
        <f t="shared" si="20"/>
        <v>0</v>
      </c>
      <c r="S441" s="118" t="b">
        <f>IF(R441=kengetallen!$W$53,"Optimaal / zeer goed",IF(R441=kengetallen!$W$54,"Optimaal / goed",IF(R441=kengetallen!$W$55,"Voldoende / goed",IF(R441=kengetallen!$W$56,"Voldoende / redelijk",IF(R441=kengetallen!$W$57,"Voldoende",IF(R441=kengetallen!$W$58,"Matig / voldoende",IF(R441=kengetallen!$W$59,"Matig",IF(R441=kengetallen!$W$60,"Onvoldoende",IF(R441=kengetallen!$W$61,"Onvoldoende / slecht")))))))))</f>
        <v>0</v>
      </c>
    </row>
    <row r="442" spans="1:19" x14ac:dyDescent="0.3">
      <c r="A442" s="34">
        <f>Invulblad!B444</f>
        <v>440</v>
      </c>
      <c r="B442" s="28">
        <f>Invulblad!C444</f>
        <v>0</v>
      </c>
      <c r="C442" s="4">
        <f>Invulblad!D444</f>
        <v>0</v>
      </c>
      <c r="D442" s="4">
        <f>Invulblad!E444</f>
        <v>0</v>
      </c>
      <c r="E442" s="4">
        <f>Invulblad!F444</f>
        <v>0</v>
      </c>
      <c r="F442" s="4">
        <f>Invulblad!G444</f>
        <v>0</v>
      </c>
      <c r="G442" s="4">
        <f>Invulblad!H444</f>
        <v>0</v>
      </c>
      <c r="H442" s="48">
        <f>Invulblad!I444</f>
        <v>0</v>
      </c>
      <c r="I442" s="109">
        <f>Invulblad!O444</f>
        <v>0</v>
      </c>
      <c r="J442" s="31">
        <f>Invulblad!J444</f>
        <v>0</v>
      </c>
      <c r="K442" s="32" t="b">
        <f>IF(J442=kengetallen!$V$13,"1",IF(J442=kengetallen!$V$14,"2",IF(J442=kengetallen!$V$15,"3")))</f>
        <v>0</v>
      </c>
      <c r="L442" s="32">
        <v>0.7</v>
      </c>
      <c r="M442" s="25">
        <f t="shared" si="18"/>
        <v>0</v>
      </c>
      <c r="N442" s="39">
        <f>Invulblad!K444</f>
        <v>0</v>
      </c>
      <c r="O442" s="29" t="b">
        <f>IF(N442=kengetallen!$V$19,"1",IF(N442=kengetallen!$V$20,"2",IF(N442=kengetallen!$V$21,"3")))</f>
        <v>0</v>
      </c>
      <c r="P442" s="32">
        <v>0.3</v>
      </c>
      <c r="Q442" s="4">
        <f t="shared" si="19"/>
        <v>0</v>
      </c>
      <c r="R442" s="31">
        <f t="shared" si="20"/>
        <v>0</v>
      </c>
      <c r="S442" s="118" t="b">
        <f>IF(R442=kengetallen!$W$53,"Optimaal / zeer goed",IF(R442=kengetallen!$W$54,"Optimaal / goed",IF(R442=kengetallen!$W$55,"Voldoende / goed",IF(R442=kengetallen!$W$56,"Voldoende / redelijk",IF(R442=kengetallen!$W$57,"Voldoende",IF(R442=kengetallen!$W$58,"Matig / voldoende",IF(R442=kengetallen!$W$59,"Matig",IF(R442=kengetallen!$W$60,"Onvoldoende",IF(R442=kengetallen!$W$61,"Onvoldoende / slecht")))))))))</f>
        <v>0</v>
      </c>
    </row>
    <row r="443" spans="1:19" x14ac:dyDescent="0.3">
      <c r="A443" s="34">
        <f>Invulblad!B445</f>
        <v>441</v>
      </c>
      <c r="B443" s="28">
        <f>Invulblad!C445</f>
        <v>0</v>
      </c>
      <c r="C443" s="4">
        <f>Invulblad!D445</f>
        <v>0</v>
      </c>
      <c r="D443" s="4">
        <f>Invulblad!E445</f>
        <v>0</v>
      </c>
      <c r="E443" s="4">
        <f>Invulblad!F445</f>
        <v>0</v>
      </c>
      <c r="F443" s="4">
        <f>Invulblad!G445</f>
        <v>0</v>
      </c>
      <c r="G443" s="4">
        <f>Invulblad!H445</f>
        <v>0</v>
      </c>
      <c r="H443" s="48">
        <f>Invulblad!I445</f>
        <v>0</v>
      </c>
      <c r="I443" s="109">
        <f>Invulblad!O445</f>
        <v>0</v>
      </c>
      <c r="J443" s="31">
        <f>Invulblad!J445</f>
        <v>0</v>
      </c>
      <c r="K443" s="32" t="b">
        <f>IF(J443=kengetallen!$V$13,"1",IF(J443=kengetallen!$V$14,"2",IF(J443=kengetallen!$V$15,"3")))</f>
        <v>0</v>
      </c>
      <c r="L443" s="32">
        <v>0.7</v>
      </c>
      <c r="M443" s="25">
        <f t="shared" si="18"/>
        <v>0</v>
      </c>
      <c r="N443" s="39">
        <f>Invulblad!K445</f>
        <v>0</v>
      </c>
      <c r="O443" s="29" t="b">
        <f>IF(N443=kengetallen!$V$19,"1",IF(N443=kengetallen!$V$20,"2",IF(N443=kengetallen!$V$21,"3")))</f>
        <v>0</v>
      </c>
      <c r="P443" s="32">
        <v>0.3</v>
      </c>
      <c r="Q443" s="4">
        <f t="shared" si="19"/>
        <v>0</v>
      </c>
      <c r="R443" s="31">
        <f t="shared" si="20"/>
        <v>0</v>
      </c>
      <c r="S443" s="118" t="b">
        <f>IF(R443=kengetallen!$W$53,"Optimaal / zeer goed",IF(R443=kengetallen!$W$54,"Optimaal / goed",IF(R443=kengetallen!$W$55,"Voldoende / goed",IF(R443=kengetallen!$W$56,"Voldoende / redelijk",IF(R443=kengetallen!$W$57,"Voldoende",IF(R443=kengetallen!$W$58,"Matig / voldoende",IF(R443=kengetallen!$W$59,"Matig",IF(R443=kengetallen!$W$60,"Onvoldoende",IF(R443=kengetallen!$W$61,"Onvoldoende / slecht")))))))))</f>
        <v>0</v>
      </c>
    </row>
    <row r="444" spans="1:19" x14ac:dyDescent="0.3">
      <c r="A444" s="34">
        <f>Invulblad!B446</f>
        <v>442</v>
      </c>
      <c r="B444" s="28">
        <f>Invulblad!C446</f>
        <v>0</v>
      </c>
      <c r="C444" s="4">
        <f>Invulblad!D446</f>
        <v>0</v>
      </c>
      <c r="D444" s="4">
        <f>Invulblad!E446</f>
        <v>0</v>
      </c>
      <c r="E444" s="4">
        <f>Invulblad!F446</f>
        <v>0</v>
      </c>
      <c r="F444" s="4">
        <f>Invulblad!G446</f>
        <v>0</v>
      </c>
      <c r="G444" s="4">
        <f>Invulblad!H446</f>
        <v>0</v>
      </c>
      <c r="H444" s="48">
        <f>Invulblad!I446</f>
        <v>0</v>
      </c>
      <c r="I444" s="109">
        <f>Invulblad!O446</f>
        <v>0</v>
      </c>
      <c r="J444" s="31">
        <f>Invulblad!J446</f>
        <v>0</v>
      </c>
      <c r="K444" s="32" t="b">
        <f>IF(J444=kengetallen!$V$13,"1",IF(J444=kengetallen!$V$14,"2",IF(J444=kengetallen!$V$15,"3")))</f>
        <v>0</v>
      </c>
      <c r="L444" s="32">
        <v>0.7</v>
      </c>
      <c r="M444" s="25">
        <f t="shared" si="18"/>
        <v>0</v>
      </c>
      <c r="N444" s="39">
        <f>Invulblad!K446</f>
        <v>0</v>
      </c>
      <c r="O444" s="29" t="b">
        <f>IF(N444=kengetallen!$V$19,"1",IF(N444=kengetallen!$V$20,"2",IF(N444=kengetallen!$V$21,"3")))</f>
        <v>0</v>
      </c>
      <c r="P444" s="32">
        <v>0.3</v>
      </c>
      <c r="Q444" s="4">
        <f t="shared" si="19"/>
        <v>0</v>
      </c>
      <c r="R444" s="31">
        <f t="shared" si="20"/>
        <v>0</v>
      </c>
      <c r="S444" s="118" t="b">
        <f>IF(R444=kengetallen!$W$53,"Optimaal / zeer goed",IF(R444=kengetallen!$W$54,"Optimaal / goed",IF(R444=kengetallen!$W$55,"Voldoende / goed",IF(R444=kengetallen!$W$56,"Voldoende / redelijk",IF(R444=kengetallen!$W$57,"Voldoende",IF(R444=kengetallen!$W$58,"Matig / voldoende",IF(R444=kengetallen!$W$59,"Matig",IF(R444=kengetallen!$W$60,"Onvoldoende",IF(R444=kengetallen!$W$61,"Onvoldoende / slecht")))))))))</f>
        <v>0</v>
      </c>
    </row>
    <row r="445" spans="1:19" x14ac:dyDescent="0.3">
      <c r="A445" s="34">
        <f>Invulblad!B447</f>
        <v>443</v>
      </c>
      <c r="B445" s="28">
        <f>Invulblad!C447</f>
        <v>0</v>
      </c>
      <c r="C445" s="4">
        <f>Invulblad!D447</f>
        <v>0</v>
      </c>
      <c r="D445" s="4">
        <f>Invulblad!E447</f>
        <v>0</v>
      </c>
      <c r="E445" s="4">
        <f>Invulblad!F447</f>
        <v>0</v>
      </c>
      <c r="F445" s="4">
        <f>Invulblad!G447</f>
        <v>0</v>
      </c>
      <c r="G445" s="4">
        <f>Invulblad!H447</f>
        <v>0</v>
      </c>
      <c r="H445" s="48">
        <f>Invulblad!I447</f>
        <v>0</v>
      </c>
      <c r="I445" s="109">
        <f>Invulblad!O447</f>
        <v>0</v>
      </c>
      <c r="J445" s="31">
        <f>Invulblad!J447</f>
        <v>0</v>
      </c>
      <c r="K445" s="32" t="b">
        <f>IF(J445=kengetallen!$V$13,"1",IF(J445=kengetallen!$V$14,"2",IF(J445=kengetallen!$V$15,"3")))</f>
        <v>0</v>
      </c>
      <c r="L445" s="32">
        <v>0.7</v>
      </c>
      <c r="M445" s="25">
        <f t="shared" si="18"/>
        <v>0</v>
      </c>
      <c r="N445" s="39">
        <f>Invulblad!K447</f>
        <v>0</v>
      </c>
      <c r="O445" s="29" t="b">
        <f>IF(N445=kengetallen!$V$19,"1",IF(N445=kengetallen!$V$20,"2",IF(N445=kengetallen!$V$21,"3")))</f>
        <v>0</v>
      </c>
      <c r="P445" s="32">
        <v>0.3</v>
      </c>
      <c r="Q445" s="4">
        <f t="shared" si="19"/>
        <v>0</v>
      </c>
      <c r="R445" s="31">
        <f t="shared" si="20"/>
        <v>0</v>
      </c>
      <c r="S445" s="118" t="b">
        <f>IF(R445=kengetallen!$W$53,"Optimaal / zeer goed",IF(R445=kengetallen!$W$54,"Optimaal / goed",IF(R445=kengetallen!$W$55,"Voldoende / goed",IF(R445=kengetallen!$W$56,"Voldoende / redelijk",IF(R445=kengetallen!$W$57,"Voldoende",IF(R445=kengetallen!$W$58,"Matig / voldoende",IF(R445=kengetallen!$W$59,"Matig",IF(R445=kengetallen!$W$60,"Onvoldoende",IF(R445=kengetallen!$W$61,"Onvoldoende / slecht")))))))))</f>
        <v>0</v>
      </c>
    </row>
    <row r="446" spans="1:19" x14ac:dyDescent="0.3">
      <c r="A446" s="34">
        <f>Invulblad!B448</f>
        <v>444</v>
      </c>
      <c r="B446" s="28">
        <f>Invulblad!C448</f>
        <v>0</v>
      </c>
      <c r="C446" s="4">
        <f>Invulblad!D448</f>
        <v>0</v>
      </c>
      <c r="D446" s="4">
        <f>Invulblad!E448</f>
        <v>0</v>
      </c>
      <c r="E446" s="4">
        <f>Invulblad!F448</f>
        <v>0</v>
      </c>
      <c r="F446" s="4">
        <f>Invulblad!G448</f>
        <v>0</v>
      </c>
      <c r="G446" s="4">
        <f>Invulblad!H448</f>
        <v>0</v>
      </c>
      <c r="H446" s="48">
        <f>Invulblad!I448</f>
        <v>0</v>
      </c>
      <c r="I446" s="109">
        <f>Invulblad!O448</f>
        <v>0</v>
      </c>
      <c r="J446" s="31">
        <f>Invulblad!J448</f>
        <v>0</v>
      </c>
      <c r="K446" s="32" t="b">
        <f>IF(J446=kengetallen!$V$13,"1",IF(J446=kengetallen!$V$14,"2",IF(J446=kengetallen!$V$15,"3")))</f>
        <v>0</v>
      </c>
      <c r="L446" s="32">
        <v>0.7</v>
      </c>
      <c r="M446" s="25">
        <f t="shared" si="18"/>
        <v>0</v>
      </c>
      <c r="N446" s="39">
        <f>Invulblad!K448</f>
        <v>0</v>
      </c>
      <c r="O446" s="29" t="b">
        <f>IF(N446=kengetallen!$V$19,"1",IF(N446=kengetallen!$V$20,"2",IF(N446=kengetallen!$V$21,"3")))</f>
        <v>0</v>
      </c>
      <c r="P446" s="32">
        <v>0.3</v>
      </c>
      <c r="Q446" s="4">
        <f t="shared" si="19"/>
        <v>0</v>
      </c>
      <c r="R446" s="31">
        <f t="shared" si="20"/>
        <v>0</v>
      </c>
      <c r="S446" s="118" t="b">
        <f>IF(R446=kengetallen!$W$53,"Optimaal / zeer goed",IF(R446=kengetallen!$W$54,"Optimaal / goed",IF(R446=kengetallen!$W$55,"Voldoende / goed",IF(R446=kengetallen!$W$56,"Voldoende / redelijk",IF(R446=kengetallen!$W$57,"Voldoende",IF(R446=kengetallen!$W$58,"Matig / voldoende",IF(R446=kengetallen!$W$59,"Matig",IF(R446=kengetallen!$W$60,"Onvoldoende",IF(R446=kengetallen!$W$61,"Onvoldoende / slecht")))))))))</f>
        <v>0</v>
      </c>
    </row>
    <row r="447" spans="1:19" x14ac:dyDescent="0.3">
      <c r="A447" s="34">
        <f>Invulblad!B449</f>
        <v>445</v>
      </c>
      <c r="B447" s="28">
        <f>Invulblad!C449</f>
        <v>0</v>
      </c>
      <c r="C447" s="4">
        <f>Invulblad!D449</f>
        <v>0</v>
      </c>
      <c r="D447" s="4">
        <f>Invulblad!E449</f>
        <v>0</v>
      </c>
      <c r="E447" s="4">
        <f>Invulblad!F449</f>
        <v>0</v>
      </c>
      <c r="F447" s="4">
        <f>Invulblad!G449</f>
        <v>0</v>
      </c>
      <c r="G447" s="4">
        <f>Invulblad!H449</f>
        <v>0</v>
      </c>
      <c r="H447" s="48">
        <f>Invulblad!I449</f>
        <v>0</v>
      </c>
      <c r="I447" s="109">
        <f>Invulblad!O449</f>
        <v>0</v>
      </c>
      <c r="J447" s="31">
        <f>Invulblad!J449</f>
        <v>0</v>
      </c>
      <c r="K447" s="32" t="b">
        <f>IF(J447=kengetallen!$V$13,"1",IF(J447=kengetallen!$V$14,"2",IF(J447=kengetallen!$V$15,"3")))</f>
        <v>0</v>
      </c>
      <c r="L447" s="32">
        <v>0.7</v>
      </c>
      <c r="M447" s="25">
        <f t="shared" si="18"/>
        <v>0</v>
      </c>
      <c r="N447" s="39">
        <f>Invulblad!K449</f>
        <v>0</v>
      </c>
      <c r="O447" s="29" t="b">
        <f>IF(N447=kengetallen!$V$19,"1",IF(N447=kengetallen!$V$20,"2",IF(N447=kengetallen!$V$21,"3")))</f>
        <v>0</v>
      </c>
      <c r="P447" s="32">
        <v>0.3</v>
      </c>
      <c r="Q447" s="4">
        <f t="shared" si="19"/>
        <v>0</v>
      </c>
      <c r="R447" s="31">
        <f t="shared" si="20"/>
        <v>0</v>
      </c>
      <c r="S447" s="118" t="b">
        <f>IF(R447=kengetallen!$W$53,"Optimaal / zeer goed",IF(R447=kengetallen!$W$54,"Optimaal / goed",IF(R447=kengetallen!$W$55,"Voldoende / goed",IF(R447=kengetallen!$W$56,"Voldoende / redelijk",IF(R447=kengetallen!$W$57,"Voldoende",IF(R447=kengetallen!$W$58,"Matig / voldoende",IF(R447=kengetallen!$W$59,"Matig",IF(R447=kengetallen!$W$60,"Onvoldoende",IF(R447=kengetallen!$W$61,"Onvoldoende / slecht")))))))))</f>
        <v>0</v>
      </c>
    </row>
    <row r="448" spans="1:19" x14ac:dyDescent="0.3">
      <c r="A448" s="34">
        <f>Invulblad!B450</f>
        <v>446</v>
      </c>
      <c r="B448" s="28">
        <f>Invulblad!C450</f>
        <v>0</v>
      </c>
      <c r="C448" s="4">
        <f>Invulblad!D450</f>
        <v>0</v>
      </c>
      <c r="D448" s="4">
        <f>Invulblad!E450</f>
        <v>0</v>
      </c>
      <c r="E448" s="4">
        <f>Invulblad!F450</f>
        <v>0</v>
      </c>
      <c r="F448" s="4">
        <f>Invulblad!G450</f>
        <v>0</v>
      </c>
      <c r="G448" s="4">
        <f>Invulblad!H450</f>
        <v>0</v>
      </c>
      <c r="H448" s="48">
        <f>Invulblad!I450</f>
        <v>0</v>
      </c>
      <c r="I448" s="109">
        <f>Invulblad!O450</f>
        <v>0</v>
      </c>
      <c r="J448" s="31">
        <f>Invulblad!J450</f>
        <v>0</v>
      </c>
      <c r="K448" s="32" t="b">
        <f>IF(J448=kengetallen!$V$13,"1",IF(J448=kengetallen!$V$14,"2",IF(J448=kengetallen!$V$15,"3")))</f>
        <v>0</v>
      </c>
      <c r="L448" s="32">
        <v>0.7</v>
      </c>
      <c r="M448" s="25">
        <f t="shared" si="18"/>
        <v>0</v>
      </c>
      <c r="N448" s="39">
        <f>Invulblad!K450</f>
        <v>0</v>
      </c>
      <c r="O448" s="29" t="b">
        <f>IF(N448=kengetallen!$V$19,"1",IF(N448=kengetallen!$V$20,"2",IF(N448=kengetallen!$V$21,"3")))</f>
        <v>0</v>
      </c>
      <c r="P448" s="32">
        <v>0.3</v>
      </c>
      <c r="Q448" s="4">
        <f t="shared" si="19"/>
        <v>0</v>
      </c>
      <c r="R448" s="31">
        <f t="shared" si="20"/>
        <v>0</v>
      </c>
      <c r="S448" s="118" t="b">
        <f>IF(R448=kengetallen!$W$53,"Optimaal / zeer goed",IF(R448=kengetallen!$W$54,"Optimaal / goed",IF(R448=kengetallen!$W$55,"Voldoende / goed",IF(R448=kengetallen!$W$56,"Voldoende / redelijk",IF(R448=kengetallen!$W$57,"Voldoende",IF(R448=kengetallen!$W$58,"Matig / voldoende",IF(R448=kengetallen!$W$59,"Matig",IF(R448=kengetallen!$W$60,"Onvoldoende",IF(R448=kengetallen!$W$61,"Onvoldoende / slecht")))))))))</f>
        <v>0</v>
      </c>
    </row>
    <row r="449" spans="1:19" x14ac:dyDescent="0.3">
      <c r="A449" s="34">
        <f>Invulblad!B451</f>
        <v>447</v>
      </c>
      <c r="B449" s="28">
        <f>Invulblad!C451</f>
        <v>0</v>
      </c>
      <c r="C449" s="4">
        <f>Invulblad!D451</f>
        <v>0</v>
      </c>
      <c r="D449" s="4">
        <f>Invulblad!E451</f>
        <v>0</v>
      </c>
      <c r="E449" s="4">
        <f>Invulblad!F451</f>
        <v>0</v>
      </c>
      <c r="F449" s="4">
        <f>Invulblad!G451</f>
        <v>0</v>
      </c>
      <c r="G449" s="4">
        <f>Invulblad!H451</f>
        <v>0</v>
      </c>
      <c r="H449" s="48">
        <f>Invulblad!I451</f>
        <v>0</v>
      </c>
      <c r="I449" s="109">
        <f>Invulblad!O451</f>
        <v>0</v>
      </c>
      <c r="J449" s="31">
        <f>Invulblad!J451</f>
        <v>0</v>
      </c>
      <c r="K449" s="32" t="b">
        <f>IF(J449=kengetallen!$V$13,"1",IF(J449=kengetallen!$V$14,"2",IF(J449=kengetallen!$V$15,"3")))</f>
        <v>0</v>
      </c>
      <c r="L449" s="32">
        <v>0.7</v>
      </c>
      <c r="M449" s="25">
        <f t="shared" si="18"/>
        <v>0</v>
      </c>
      <c r="N449" s="39">
        <f>Invulblad!K451</f>
        <v>0</v>
      </c>
      <c r="O449" s="29" t="b">
        <f>IF(N449=kengetallen!$V$19,"1",IF(N449=kengetallen!$V$20,"2",IF(N449=kengetallen!$V$21,"3")))</f>
        <v>0</v>
      </c>
      <c r="P449" s="32">
        <v>0.3</v>
      </c>
      <c r="Q449" s="4">
        <f t="shared" si="19"/>
        <v>0</v>
      </c>
      <c r="R449" s="31">
        <f t="shared" si="20"/>
        <v>0</v>
      </c>
      <c r="S449" s="118" t="b">
        <f>IF(R449=kengetallen!$W$53,"Optimaal / zeer goed",IF(R449=kengetallen!$W$54,"Optimaal / goed",IF(R449=kengetallen!$W$55,"Voldoende / goed",IF(R449=kengetallen!$W$56,"Voldoende / redelijk",IF(R449=kengetallen!$W$57,"Voldoende",IF(R449=kengetallen!$W$58,"Matig / voldoende",IF(R449=kengetallen!$W$59,"Matig",IF(R449=kengetallen!$W$60,"Onvoldoende",IF(R449=kengetallen!$W$61,"Onvoldoende / slecht")))))))))</f>
        <v>0</v>
      </c>
    </row>
    <row r="450" spans="1:19" x14ac:dyDescent="0.3">
      <c r="A450" s="34">
        <f>Invulblad!B452</f>
        <v>448</v>
      </c>
      <c r="B450" s="28">
        <f>Invulblad!C452</f>
        <v>0</v>
      </c>
      <c r="C450" s="4">
        <f>Invulblad!D452</f>
        <v>0</v>
      </c>
      <c r="D450" s="4">
        <f>Invulblad!E452</f>
        <v>0</v>
      </c>
      <c r="E450" s="4">
        <f>Invulblad!F452</f>
        <v>0</v>
      </c>
      <c r="F450" s="4">
        <f>Invulblad!G452</f>
        <v>0</v>
      </c>
      <c r="G450" s="4">
        <f>Invulblad!H452</f>
        <v>0</v>
      </c>
      <c r="H450" s="48">
        <f>Invulblad!I452</f>
        <v>0</v>
      </c>
      <c r="I450" s="109">
        <f>Invulblad!O452</f>
        <v>0</v>
      </c>
      <c r="J450" s="31">
        <f>Invulblad!J452</f>
        <v>0</v>
      </c>
      <c r="K450" s="32" t="b">
        <f>IF(J450=kengetallen!$V$13,"1",IF(J450=kengetallen!$V$14,"2",IF(J450=kengetallen!$V$15,"3")))</f>
        <v>0</v>
      </c>
      <c r="L450" s="32">
        <v>0.7</v>
      </c>
      <c r="M450" s="25">
        <f t="shared" si="18"/>
        <v>0</v>
      </c>
      <c r="N450" s="39">
        <f>Invulblad!K452</f>
        <v>0</v>
      </c>
      <c r="O450" s="29" t="b">
        <f>IF(N450=kengetallen!$V$19,"1",IF(N450=kengetallen!$V$20,"2",IF(N450=kengetallen!$V$21,"3")))</f>
        <v>0</v>
      </c>
      <c r="P450" s="32">
        <v>0.3</v>
      </c>
      <c r="Q450" s="4">
        <f t="shared" si="19"/>
        <v>0</v>
      </c>
      <c r="R450" s="31">
        <f t="shared" si="20"/>
        <v>0</v>
      </c>
      <c r="S450" s="118" t="b">
        <f>IF(R450=kengetallen!$W$53,"Optimaal / zeer goed",IF(R450=kengetallen!$W$54,"Optimaal / goed",IF(R450=kengetallen!$W$55,"Voldoende / goed",IF(R450=kengetallen!$W$56,"Voldoende / redelijk",IF(R450=kengetallen!$W$57,"Voldoende",IF(R450=kengetallen!$W$58,"Matig / voldoende",IF(R450=kengetallen!$W$59,"Matig",IF(R450=kengetallen!$W$60,"Onvoldoende",IF(R450=kengetallen!$W$61,"Onvoldoende / slecht")))))))))</f>
        <v>0</v>
      </c>
    </row>
    <row r="451" spans="1:19" x14ac:dyDescent="0.3">
      <c r="A451" s="34">
        <f>Invulblad!B453</f>
        <v>449</v>
      </c>
      <c r="B451" s="28">
        <f>Invulblad!C453</f>
        <v>0</v>
      </c>
      <c r="C451" s="4">
        <f>Invulblad!D453</f>
        <v>0</v>
      </c>
      <c r="D451" s="4">
        <f>Invulblad!E453</f>
        <v>0</v>
      </c>
      <c r="E451" s="4">
        <f>Invulblad!F453</f>
        <v>0</v>
      </c>
      <c r="F451" s="4">
        <f>Invulblad!G453</f>
        <v>0</v>
      </c>
      <c r="G451" s="4">
        <f>Invulblad!H453</f>
        <v>0</v>
      </c>
      <c r="H451" s="48">
        <f>Invulblad!I453</f>
        <v>0</v>
      </c>
      <c r="I451" s="109">
        <f>Invulblad!O453</f>
        <v>0</v>
      </c>
      <c r="J451" s="31">
        <f>Invulblad!J453</f>
        <v>0</v>
      </c>
      <c r="K451" s="32" t="b">
        <f>IF(J451=kengetallen!$V$13,"1",IF(J451=kengetallen!$V$14,"2",IF(J451=kengetallen!$V$15,"3")))</f>
        <v>0</v>
      </c>
      <c r="L451" s="32">
        <v>0.7</v>
      </c>
      <c r="M451" s="25">
        <f t="shared" si="18"/>
        <v>0</v>
      </c>
      <c r="N451" s="39">
        <f>Invulblad!K453</f>
        <v>0</v>
      </c>
      <c r="O451" s="29" t="b">
        <f>IF(N451=kengetallen!$V$19,"1",IF(N451=kengetallen!$V$20,"2",IF(N451=kengetallen!$V$21,"3")))</f>
        <v>0</v>
      </c>
      <c r="P451" s="32">
        <v>0.3</v>
      </c>
      <c r="Q451" s="4">
        <f t="shared" si="19"/>
        <v>0</v>
      </c>
      <c r="R451" s="31">
        <f t="shared" si="20"/>
        <v>0</v>
      </c>
      <c r="S451" s="118" t="b">
        <f>IF(R451=kengetallen!$W$53,"Optimaal / zeer goed",IF(R451=kengetallen!$W$54,"Optimaal / goed",IF(R451=kengetallen!$W$55,"Voldoende / goed",IF(R451=kengetallen!$W$56,"Voldoende / redelijk",IF(R451=kengetallen!$W$57,"Voldoende",IF(R451=kengetallen!$W$58,"Matig / voldoende",IF(R451=kengetallen!$W$59,"Matig",IF(R451=kengetallen!$W$60,"Onvoldoende",IF(R451=kengetallen!$W$61,"Onvoldoende / slecht")))))))))</f>
        <v>0</v>
      </c>
    </row>
    <row r="452" spans="1:19" x14ac:dyDescent="0.3">
      <c r="A452" s="34">
        <f>Invulblad!B454</f>
        <v>450</v>
      </c>
      <c r="B452" s="28">
        <f>Invulblad!C454</f>
        <v>0</v>
      </c>
      <c r="C452" s="4">
        <f>Invulblad!D454</f>
        <v>0</v>
      </c>
      <c r="D452" s="4">
        <f>Invulblad!E454</f>
        <v>0</v>
      </c>
      <c r="E452" s="4">
        <f>Invulblad!F454</f>
        <v>0</v>
      </c>
      <c r="F452" s="4">
        <f>Invulblad!G454</f>
        <v>0</v>
      </c>
      <c r="G452" s="4">
        <f>Invulblad!H454</f>
        <v>0</v>
      </c>
      <c r="H452" s="48">
        <f>Invulblad!I454</f>
        <v>0</v>
      </c>
      <c r="I452" s="109">
        <f>Invulblad!O454</f>
        <v>0</v>
      </c>
      <c r="J452" s="31">
        <f>Invulblad!J454</f>
        <v>0</v>
      </c>
      <c r="K452" s="32" t="b">
        <f>IF(J452=kengetallen!$V$13,"1",IF(J452=kengetallen!$V$14,"2",IF(J452=kengetallen!$V$15,"3")))</f>
        <v>0</v>
      </c>
      <c r="L452" s="32">
        <v>0.7</v>
      </c>
      <c r="M452" s="25">
        <f t="shared" ref="M452:M515" si="21">K452*L452</f>
        <v>0</v>
      </c>
      <c r="N452" s="39">
        <f>Invulblad!K454</f>
        <v>0</v>
      </c>
      <c r="O452" s="29" t="b">
        <f>IF(N452=kengetallen!$V$19,"1",IF(N452=kengetallen!$V$20,"2",IF(N452=kengetallen!$V$21,"3")))</f>
        <v>0</v>
      </c>
      <c r="P452" s="32">
        <v>0.3</v>
      </c>
      <c r="Q452" s="4">
        <f t="shared" ref="Q452:Q515" si="22">O452*P452</f>
        <v>0</v>
      </c>
      <c r="R452" s="31">
        <f t="shared" ref="R452:R515" si="23">M452+Q452</f>
        <v>0</v>
      </c>
      <c r="S452" s="118" t="b">
        <f>IF(R452=kengetallen!$W$53,"Optimaal / zeer goed",IF(R452=kengetallen!$W$54,"Optimaal / goed",IF(R452=kengetallen!$W$55,"Voldoende / goed",IF(R452=kengetallen!$W$56,"Voldoende / redelijk",IF(R452=kengetallen!$W$57,"Voldoende",IF(R452=kengetallen!$W$58,"Matig / voldoende",IF(R452=kengetallen!$W$59,"Matig",IF(R452=kengetallen!$W$60,"Onvoldoende",IF(R452=kengetallen!$W$61,"Onvoldoende / slecht")))))))))</f>
        <v>0</v>
      </c>
    </row>
    <row r="453" spans="1:19" x14ac:dyDescent="0.3">
      <c r="A453" s="34">
        <f>Invulblad!B455</f>
        <v>451</v>
      </c>
      <c r="B453" s="28">
        <f>Invulblad!C455</f>
        <v>0</v>
      </c>
      <c r="C453" s="4">
        <f>Invulblad!D455</f>
        <v>0</v>
      </c>
      <c r="D453" s="4">
        <f>Invulblad!E455</f>
        <v>0</v>
      </c>
      <c r="E453" s="4">
        <f>Invulblad!F455</f>
        <v>0</v>
      </c>
      <c r="F453" s="4">
        <f>Invulblad!G455</f>
        <v>0</v>
      </c>
      <c r="G453" s="4">
        <f>Invulblad!H455</f>
        <v>0</v>
      </c>
      <c r="H453" s="48">
        <f>Invulblad!I455</f>
        <v>0</v>
      </c>
      <c r="I453" s="109">
        <f>Invulblad!O455</f>
        <v>0</v>
      </c>
      <c r="J453" s="31">
        <f>Invulblad!J455</f>
        <v>0</v>
      </c>
      <c r="K453" s="32" t="b">
        <f>IF(J453=kengetallen!$V$13,"1",IF(J453=kengetallen!$V$14,"2",IF(J453=kengetallen!$V$15,"3")))</f>
        <v>0</v>
      </c>
      <c r="L453" s="32">
        <v>0.7</v>
      </c>
      <c r="M453" s="25">
        <f t="shared" si="21"/>
        <v>0</v>
      </c>
      <c r="N453" s="39">
        <f>Invulblad!K455</f>
        <v>0</v>
      </c>
      <c r="O453" s="29" t="b">
        <f>IF(N453=kengetallen!$V$19,"1",IF(N453=kengetallen!$V$20,"2",IF(N453=kengetallen!$V$21,"3")))</f>
        <v>0</v>
      </c>
      <c r="P453" s="32">
        <v>0.3</v>
      </c>
      <c r="Q453" s="4">
        <f t="shared" si="22"/>
        <v>0</v>
      </c>
      <c r="R453" s="31">
        <f t="shared" si="23"/>
        <v>0</v>
      </c>
      <c r="S453" s="118" t="b">
        <f>IF(R453=kengetallen!$W$53,"Optimaal / zeer goed",IF(R453=kengetallen!$W$54,"Optimaal / goed",IF(R453=kengetallen!$W$55,"Voldoende / goed",IF(R453=kengetallen!$W$56,"Voldoende / redelijk",IF(R453=kengetallen!$W$57,"Voldoende",IF(R453=kengetallen!$W$58,"Matig / voldoende",IF(R453=kengetallen!$W$59,"Matig",IF(R453=kengetallen!$W$60,"Onvoldoende",IF(R453=kengetallen!$W$61,"Onvoldoende / slecht")))))))))</f>
        <v>0</v>
      </c>
    </row>
    <row r="454" spans="1:19" x14ac:dyDescent="0.3">
      <c r="A454" s="34">
        <f>Invulblad!B456</f>
        <v>452</v>
      </c>
      <c r="B454" s="28">
        <f>Invulblad!C456</f>
        <v>0</v>
      </c>
      <c r="C454" s="4">
        <f>Invulblad!D456</f>
        <v>0</v>
      </c>
      <c r="D454" s="4">
        <f>Invulblad!E456</f>
        <v>0</v>
      </c>
      <c r="E454" s="4">
        <f>Invulblad!F456</f>
        <v>0</v>
      </c>
      <c r="F454" s="4">
        <f>Invulblad!G456</f>
        <v>0</v>
      </c>
      <c r="G454" s="4">
        <f>Invulblad!H456</f>
        <v>0</v>
      </c>
      <c r="H454" s="48">
        <f>Invulblad!I456</f>
        <v>0</v>
      </c>
      <c r="I454" s="109">
        <f>Invulblad!O456</f>
        <v>0</v>
      </c>
      <c r="J454" s="31">
        <f>Invulblad!J456</f>
        <v>0</v>
      </c>
      <c r="K454" s="32" t="b">
        <f>IF(J454=kengetallen!$V$13,"1",IF(J454=kengetallen!$V$14,"2",IF(J454=kengetallen!$V$15,"3")))</f>
        <v>0</v>
      </c>
      <c r="L454" s="32">
        <v>0.7</v>
      </c>
      <c r="M454" s="25">
        <f t="shared" si="21"/>
        <v>0</v>
      </c>
      <c r="N454" s="39">
        <f>Invulblad!K456</f>
        <v>0</v>
      </c>
      <c r="O454" s="29" t="b">
        <f>IF(N454=kengetallen!$V$19,"1",IF(N454=kengetallen!$V$20,"2",IF(N454=kengetallen!$V$21,"3")))</f>
        <v>0</v>
      </c>
      <c r="P454" s="32">
        <v>0.3</v>
      </c>
      <c r="Q454" s="4">
        <f t="shared" si="22"/>
        <v>0</v>
      </c>
      <c r="R454" s="31">
        <f t="shared" si="23"/>
        <v>0</v>
      </c>
      <c r="S454" s="118" t="b">
        <f>IF(R454=kengetallen!$W$53,"Optimaal / zeer goed",IF(R454=kengetallen!$W$54,"Optimaal / goed",IF(R454=kengetallen!$W$55,"Voldoende / goed",IF(R454=kengetallen!$W$56,"Voldoende / redelijk",IF(R454=kengetallen!$W$57,"Voldoende",IF(R454=kengetallen!$W$58,"Matig / voldoende",IF(R454=kengetallen!$W$59,"Matig",IF(R454=kengetallen!$W$60,"Onvoldoende",IF(R454=kengetallen!$W$61,"Onvoldoende / slecht")))))))))</f>
        <v>0</v>
      </c>
    </row>
    <row r="455" spans="1:19" x14ac:dyDescent="0.3">
      <c r="A455" s="34">
        <f>Invulblad!B457</f>
        <v>453</v>
      </c>
      <c r="B455" s="28">
        <f>Invulblad!C457</f>
        <v>0</v>
      </c>
      <c r="C455" s="4">
        <f>Invulblad!D457</f>
        <v>0</v>
      </c>
      <c r="D455" s="4">
        <f>Invulblad!E457</f>
        <v>0</v>
      </c>
      <c r="E455" s="4">
        <f>Invulblad!F457</f>
        <v>0</v>
      </c>
      <c r="F455" s="4">
        <f>Invulblad!G457</f>
        <v>0</v>
      </c>
      <c r="G455" s="4">
        <f>Invulblad!H457</f>
        <v>0</v>
      </c>
      <c r="H455" s="48">
        <f>Invulblad!I457</f>
        <v>0</v>
      </c>
      <c r="I455" s="109">
        <f>Invulblad!O457</f>
        <v>0</v>
      </c>
      <c r="J455" s="31">
        <f>Invulblad!J457</f>
        <v>0</v>
      </c>
      <c r="K455" s="32" t="b">
        <f>IF(J455=kengetallen!$V$13,"1",IF(J455=kengetallen!$V$14,"2",IF(J455=kengetallen!$V$15,"3")))</f>
        <v>0</v>
      </c>
      <c r="L455" s="32">
        <v>0.7</v>
      </c>
      <c r="M455" s="25">
        <f t="shared" si="21"/>
        <v>0</v>
      </c>
      <c r="N455" s="39">
        <f>Invulblad!K457</f>
        <v>0</v>
      </c>
      <c r="O455" s="29" t="b">
        <f>IF(N455=kengetallen!$V$19,"1",IF(N455=kengetallen!$V$20,"2",IF(N455=kengetallen!$V$21,"3")))</f>
        <v>0</v>
      </c>
      <c r="P455" s="32">
        <v>0.3</v>
      </c>
      <c r="Q455" s="4">
        <f t="shared" si="22"/>
        <v>0</v>
      </c>
      <c r="R455" s="31">
        <f t="shared" si="23"/>
        <v>0</v>
      </c>
      <c r="S455" s="118" t="b">
        <f>IF(R455=kengetallen!$W$53,"Optimaal / zeer goed",IF(R455=kengetallen!$W$54,"Optimaal / goed",IF(R455=kengetallen!$W$55,"Voldoende / goed",IF(R455=kengetallen!$W$56,"Voldoende / redelijk",IF(R455=kengetallen!$W$57,"Voldoende",IF(R455=kengetallen!$W$58,"Matig / voldoende",IF(R455=kengetallen!$W$59,"Matig",IF(R455=kengetallen!$W$60,"Onvoldoende",IF(R455=kengetallen!$W$61,"Onvoldoende / slecht")))))))))</f>
        <v>0</v>
      </c>
    </row>
    <row r="456" spans="1:19" x14ac:dyDescent="0.3">
      <c r="A456" s="34">
        <f>Invulblad!B458</f>
        <v>454</v>
      </c>
      <c r="B456" s="28">
        <f>Invulblad!C458</f>
        <v>0</v>
      </c>
      <c r="C456" s="4">
        <f>Invulblad!D458</f>
        <v>0</v>
      </c>
      <c r="D456" s="4">
        <f>Invulblad!E458</f>
        <v>0</v>
      </c>
      <c r="E456" s="4">
        <f>Invulblad!F458</f>
        <v>0</v>
      </c>
      <c r="F456" s="4">
        <f>Invulblad!G458</f>
        <v>0</v>
      </c>
      <c r="G456" s="4">
        <f>Invulblad!H458</f>
        <v>0</v>
      </c>
      <c r="H456" s="48">
        <f>Invulblad!I458</f>
        <v>0</v>
      </c>
      <c r="I456" s="109">
        <f>Invulblad!O458</f>
        <v>0</v>
      </c>
      <c r="J456" s="31">
        <f>Invulblad!J458</f>
        <v>0</v>
      </c>
      <c r="K456" s="32" t="b">
        <f>IF(J456=kengetallen!$V$13,"1",IF(J456=kengetallen!$V$14,"2",IF(J456=kengetallen!$V$15,"3")))</f>
        <v>0</v>
      </c>
      <c r="L456" s="32">
        <v>0.7</v>
      </c>
      <c r="M456" s="25">
        <f t="shared" si="21"/>
        <v>0</v>
      </c>
      <c r="N456" s="39">
        <f>Invulblad!K458</f>
        <v>0</v>
      </c>
      <c r="O456" s="29" t="b">
        <f>IF(N456=kengetallen!$V$19,"1",IF(N456=kengetallen!$V$20,"2",IF(N456=kengetallen!$V$21,"3")))</f>
        <v>0</v>
      </c>
      <c r="P456" s="32">
        <v>0.3</v>
      </c>
      <c r="Q456" s="4">
        <f t="shared" si="22"/>
        <v>0</v>
      </c>
      <c r="R456" s="31">
        <f t="shared" si="23"/>
        <v>0</v>
      </c>
      <c r="S456" s="118" t="b">
        <f>IF(R456=kengetallen!$W$53,"Optimaal / zeer goed",IF(R456=kengetallen!$W$54,"Optimaal / goed",IF(R456=kengetallen!$W$55,"Voldoende / goed",IF(R456=kengetallen!$W$56,"Voldoende / redelijk",IF(R456=kengetallen!$W$57,"Voldoende",IF(R456=kengetallen!$W$58,"Matig / voldoende",IF(R456=kengetallen!$W$59,"Matig",IF(R456=kengetallen!$W$60,"Onvoldoende",IF(R456=kengetallen!$W$61,"Onvoldoende / slecht")))))))))</f>
        <v>0</v>
      </c>
    </row>
    <row r="457" spans="1:19" x14ac:dyDescent="0.3">
      <c r="A457" s="34">
        <f>Invulblad!B459</f>
        <v>455</v>
      </c>
      <c r="B457" s="28">
        <f>Invulblad!C459</f>
        <v>0</v>
      </c>
      <c r="C457" s="4">
        <f>Invulblad!D459</f>
        <v>0</v>
      </c>
      <c r="D457" s="4">
        <f>Invulblad!E459</f>
        <v>0</v>
      </c>
      <c r="E457" s="4">
        <f>Invulblad!F459</f>
        <v>0</v>
      </c>
      <c r="F457" s="4">
        <f>Invulblad!G459</f>
        <v>0</v>
      </c>
      <c r="G457" s="4">
        <f>Invulblad!H459</f>
        <v>0</v>
      </c>
      <c r="H457" s="48">
        <f>Invulblad!I459</f>
        <v>0</v>
      </c>
      <c r="I457" s="109">
        <f>Invulblad!O459</f>
        <v>0</v>
      </c>
      <c r="J457" s="31">
        <f>Invulblad!J459</f>
        <v>0</v>
      </c>
      <c r="K457" s="32" t="b">
        <f>IF(J457=kengetallen!$V$13,"1",IF(J457=kengetallen!$V$14,"2",IF(J457=kengetallen!$V$15,"3")))</f>
        <v>0</v>
      </c>
      <c r="L457" s="32">
        <v>0.7</v>
      </c>
      <c r="M457" s="25">
        <f t="shared" si="21"/>
        <v>0</v>
      </c>
      <c r="N457" s="39">
        <f>Invulblad!K459</f>
        <v>0</v>
      </c>
      <c r="O457" s="29" t="b">
        <f>IF(N457=kengetallen!$V$19,"1",IF(N457=kengetallen!$V$20,"2",IF(N457=kengetallen!$V$21,"3")))</f>
        <v>0</v>
      </c>
      <c r="P457" s="32">
        <v>0.3</v>
      </c>
      <c r="Q457" s="4">
        <f t="shared" si="22"/>
        <v>0</v>
      </c>
      <c r="R457" s="31">
        <f t="shared" si="23"/>
        <v>0</v>
      </c>
      <c r="S457" s="118" t="b">
        <f>IF(R457=kengetallen!$W$53,"Optimaal / zeer goed",IF(R457=kengetallen!$W$54,"Optimaal / goed",IF(R457=kengetallen!$W$55,"Voldoende / goed",IF(R457=kengetallen!$W$56,"Voldoende / redelijk",IF(R457=kengetallen!$W$57,"Voldoende",IF(R457=kengetallen!$W$58,"Matig / voldoende",IF(R457=kengetallen!$W$59,"Matig",IF(R457=kengetallen!$W$60,"Onvoldoende",IF(R457=kengetallen!$W$61,"Onvoldoende / slecht")))))))))</f>
        <v>0</v>
      </c>
    </row>
    <row r="458" spans="1:19" x14ac:dyDescent="0.3">
      <c r="A458" s="34">
        <f>Invulblad!B460</f>
        <v>456</v>
      </c>
      <c r="B458" s="28">
        <f>Invulblad!C460</f>
        <v>0</v>
      </c>
      <c r="C458" s="4">
        <f>Invulblad!D460</f>
        <v>0</v>
      </c>
      <c r="D458" s="4">
        <f>Invulblad!E460</f>
        <v>0</v>
      </c>
      <c r="E458" s="4">
        <f>Invulblad!F460</f>
        <v>0</v>
      </c>
      <c r="F458" s="4">
        <f>Invulblad!G460</f>
        <v>0</v>
      </c>
      <c r="G458" s="4">
        <f>Invulblad!H460</f>
        <v>0</v>
      </c>
      <c r="H458" s="48">
        <f>Invulblad!I460</f>
        <v>0</v>
      </c>
      <c r="I458" s="109">
        <f>Invulblad!O460</f>
        <v>0</v>
      </c>
      <c r="J458" s="31">
        <f>Invulblad!J460</f>
        <v>0</v>
      </c>
      <c r="K458" s="32" t="b">
        <f>IF(J458=kengetallen!$V$13,"1",IF(J458=kengetallen!$V$14,"2",IF(J458=kengetallen!$V$15,"3")))</f>
        <v>0</v>
      </c>
      <c r="L458" s="32">
        <v>0.7</v>
      </c>
      <c r="M458" s="25">
        <f t="shared" si="21"/>
        <v>0</v>
      </c>
      <c r="N458" s="39">
        <f>Invulblad!K460</f>
        <v>0</v>
      </c>
      <c r="O458" s="29" t="b">
        <f>IF(N458=kengetallen!$V$19,"1",IF(N458=kengetallen!$V$20,"2",IF(N458=kengetallen!$V$21,"3")))</f>
        <v>0</v>
      </c>
      <c r="P458" s="32">
        <v>0.3</v>
      </c>
      <c r="Q458" s="4">
        <f t="shared" si="22"/>
        <v>0</v>
      </c>
      <c r="R458" s="31">
        <f t="shared" si="23"/>
        <v>0</v>
      </c>
      <c r="S458" s="118" t="b">
        <f>IF(R458=kengetallen!$W$53,"Optimaal / zeer goed",IF(R458=kengetallen!$W$54,"Optimaal / goed",IF(R458=kengetallen!$W$55,"Voldoende / goed",IF(R458=kengetallen!$W$56,"Voldoende / redelijk",IF(R458=kengetallen!$W$57,"Voldoende",IF(R458=kengetallen!$W$58,"Matig / voldoende",IF(R458=kengetallen!$W$59,"Matig",IF(R458=kengetallen!$W$60,"Onvoldoende",IF(R458=kengetallen!$W$61,"Onvoldoende / slecht")))))))))</f>
        <v>0</v>
      </c>
    </row>
    <row r="459" spans="1:19" x14ac:dyDescent="0.3">
      <c r="A459" s="34">
        <f>Invulblad!B461</f>
        <v>457</v>
      </c>
      <c r="B459" s="28">
        <f>Invulblad!C461</f>
        <v>0</v>
      </c>
      <c r="C459" s="4">
        <f>Invulblad!D461</f>
        <v>0</v>
      </c>
      <c r="D459" s="4">
        <f>Invulblad!E461</f>
        <v>0</v>
      </c>
      <c r="E459" s="4">
        <f>Invulblad!F461</f>
        <v>0</v>
      </c>
      <c r="F459" s="4">
        <f>Invulblad!G461</f>
        <v>0</v>
      </c>
      <c r="G459" s="4">
        <f>Invulblad!H461</f>
        <v>0</v>
      </c>
      <c r="H459" s="48">
        <f>Invulblad!I461</f>
        <v>0</v>
      </c>
      <c r="I459" s="109">
        <f>Invulblad!O461</f>
        <v>0</v>
      </c>
      <c r="J459" s="31">
        <f>Invulblad!J461</f>
        <v>0</v>
      </c>
      <c r="K459" s="32" t="b">
        <f>IF(J459=kengetallen!$V$13,"1",IF(J459=kengetallen!$V$14,"2",IF(J459=kengetallen!$V$15,"3")))</f>
        <v>0</v>
      </c>
      <c r="L459" s="32">
        <v>0.7</v>
      </c>
      <c r="M459" s="25">
        <f t="shared" si="21"/>
        <v>0</v>
      </c>
      <c r="N459" s="39">
        <f>Invulblad!K461</f>
        <v>0</v>
      </c>
      <c r="O459" s="29" t="b">
        <f>IF(N459=kengetallen!$V$19,"1",IF(N459=kengetallen!$V$20,"2",IF(N459=kengetallen!$V$21,"3")))</f>
        <v>0</v>
      </c>
      <c r="P459" s="32">
        <v>0.3</v>
      </c>
      <c r="Q459" s="4">
        <f t="shared" si="22"/>
        <v>0</v>
      </c>
      <c r="R459" s="31">
        <f t="shared" si="23"/>
        <v>0</v>
      </c>
      <c r="S459" s="118" t="b">
        <f>IF(R459=kengetallen!$W$53,"Optimaal / zeer goed",IF(R459=kengetallen!$W$54,"Optimaal / goed",IF(R459=kengetallen!$W$55,"Voldoende / goed",IF(R459=kengetallen!$W$56,"Voldoende / redelijk",IF(R459=kengetallen!$W$57,"Voldoende",IF(R459=kengetallen!$W$58,"Matig / voldoende",IF(R459=kengetallen!$W$59,"Matig",IF(R459=kengetallen!$W$60,"Onvoldoende",IF(R459=kengetallen!$W$61,"Onvoldoende / slecht")))))))))</f>
        <v>0</v>
      </c>
    </row>
    <row r="460" spans="1:19" x14ac:dyDescent="0.3">
      <c r="A460" s="34">
        <f>Invulblad!B462</f>
        <v>458</v>
      </c>
      <c r="B460" s="28">
        <f>Invulblad!C462</f>
        <v>0</v>
      </c>
      <c r="C460" s="4">
        <f>Invulblad!D462</f>
        <v>0</v>
      </c>
      <c r="D460" s="4">
        <f>Invulblad!E462</f>
        <v>0</v>
      </c>
      <c r="E460" s="4">
        <f>Invulblad!F462</f>
        <v>0</v>
      </c>
      <c r="F460" s="4">
        <f>Invulblad!G462</f>
        <v>0</v>
      </c>
      <c r="G460" s="4">
        <f>Invulblad!H462</f>
        <v>0</v>
      </c>
      <c r="H460" s="48">
        <f>Invulblad!I462</f>
        <v>0</v>
      </c>
      <c r="I460" s="109">
        <f>Invulblad!O462</f>
        <v>0</v>
      </c>
      <c r="J460" s="31">
        <f>Invulblad!J462</f>
        <v>0</v>
      </c>
      <c r="K460" s="32" t="b">
        <f>IF(J460=kengetallen!$V$13,"1",IF(J460=kengetallen!$V$14,"2",IF(J460=kengetallen!$V$15,"3")))</f>
        <v>0</v>
      </c>
      <c r="L460" s="32">
        <v>0.7</v>
      </c>
      <c r="M460" s="25">
        <f t="shared" si="21"/>
        <v>0</v>
      </c>
      <c r="N460" s="39">
        <f>Invulblad!K462</f>
        <v>0</v>
      </c>
      <c r="O460" s="29" t="b">
        <f>IF(N460=kengetallen!$V$19,"1",IF(N460=kengetallen!$V$20,"2",IF(N460=kengetallen!$V$21,"3")))</f>
        <v>0</v>
      </c>
      <c r="P460" s="32">
        <v>0.3</v>
      </c>
      <c r="Q460" s="4">
        <f t="shared" si="22"/>
        <v>0</v>
      </c>
      <c r="R460" s="31">
        <f t="shared" si="23"/>
        <v>0</v>
      </c>
      <c r="S460" s="118" t="b">
        <f>IF(R460=kengetallen!$W$53,"Optimaal / zeer goed",IF(R460=kengetallen!$W$54,"Optimaal / goed",IF(R460=kengetallen!$W$55,"Voldoende / goed",IF(R460=kengetallen!$W$56,"Voldoende / redelijk",IF(R460=kengetallen!$W$57,"Voldoende",IF(R460=kengetallen!$W$58,"Matig / voldoende",IF(R460=kengetallen!$W$59,"Matig",IF(R460=kengetallen!$W$60,"Onvoldoende",IF(R460=kengetallen!$W$61,"Onvoldoende / slecht")))))))))</f>
        <v>0</v>
      </c>
    </row>
    <row r="461" spans="1:19" x14ac:dyDescent="0.3">
      <c r="A461" s="34">
        <f>Invulblad!B463</f>
        <v>459</v>
      </c>
      <c r="B461" s="28">
        <f>Invulblad!C463</f>
        <v>0</v>
      </c>
      <c r="C461" s="4">
        <f>Invulblad!D463</f>
        <v>0</v>
      </c>
      <c r="D461" s="4">
        <f>Invulblad!E463</f>
        <v>0</v>
      </c>
      <c r="E461" s="4">
        <f>Invulblad!F463</f>
        <v>0</v>
      </c>
      <c r="F461" s="4">
        <f>Invulblad!G463</f>
        <v>0</v>
      </c>
      <c r="G461" s="4">
        <f>Invulblad!H463</f>
        <v>0</v>
      </c>
      <c r="H461" s="48">
        <f>Invulblad!I463</f>
        <v>0</v>
      </c>
      <c r="I461" s="109">
        <f>Invulblad!O463</f>
        <v>0</v>
      </c>
      <c r="J461" s="31">
        <f>Invulblad!J463</f>
        <v>0</v>
      </c>
      <c r="K461" s="32" t="b">
        <f>IF(J461=kengetallen!$V$13,"1",IF(J461=kengetallen!$V$14,"2",IF(J461=kengetallen!$V$15,"3")))</f>
        <v>0</v>
      </c>
      <c r="L461" s="32">
        <v>0.7</v>
      </c>
      <c r="M461" s="25">
        <f t="shared" si="21"/>
        <v>0</v>
      </c>
      <c r="N461" s="39">
        <f>Invulblad!K463</f>
        <v>0</v>
      </c>
      <c r="O461" s="29" t="b">
        <f>IF(N461=kengetallen!$V$19,"1",IF(N461=kengetallen!$V$20,"2",IF(N461=kengetallen!$V$21,"3")))</f>
        <v>0</v>
      </c>
      <c r="P461" s="32">
        <v>0.3</v>
      </c>
      <c r="Q461" s="4">
        <f t="shared" si="22"/>
        <v>0</v>
      </c>
      <c r="R461" s="31">
        <f t="shared" si="23"/>
        <v>0</v>
      </c>
      <c r="S461" s="118" t="b">
        <f>IF(R461=kengetallen!$W$53,"Optimaal / zeer goed",IF(R461=kengetallen!$W$54,"Optimaal / goed",IF(R461=kengetallen!$W$55,"Voldoende / goed",IF(R461=kengetallen!$W$56,"Voldoende / redelijk",IF(R461=kengetallen!$W$57,"Voldoende",IF(R461=kengetallen!$W$58,"Matig / voldoende",IF(R461=kengetallen!$W$59,"Matig",IF(R461=kengetallen!$W$60,"Onvoldoende",IF(R461=kengetallen!$W$61,"Onvoldoende / slecht")))))))))</f>
        <v>0</v>
      </c>
    </row>
    <row r="462" spans="1:19" x14ac:dyDescent="0.3">
      <c r="A462" s="34">
        <f>Invulblad!B464</f>
        <v>460</v>
      </c>
      <c r="B462" s="28">
        <f>Invulblad!C464</f>
        <v>0</v>
      </c>
      <c r="C462" s="4">
        <f>Invulblad!D464</f>
        <v>0</v>
      </c>
      <c r="D462" s="4">
        <f>Invulblad!E464</f>
        <v>0</v>
      </c>
      <c r="E462" s="4">
        <f>Invulblad!F464</f>
        <v>0</v>
      </c>
      <c r="F462" s="4">
        <f>Invulblad!G464</f>
        <v>0</v>
      </c>
      <c r="G462" s="4">
        <f>Invulblad!H464</f>
        <v>0</v>
      </c>
      <c r="H462" s="48">
        <f>Invulblad!I464</f>
        <v>0</v>
      </c>
      <c r="I462" s="109">
        <f>Invulblad!O464</f>
        <v>0</v>
      </c>
      <c r="J462" s="31">
        <f>Invulblad!J464</f>
        <v>0</v>
      </c>
      <c r="K462" s="32" t="b">
        <f>IF(J462=kengetallen!$V$13,"1",IF(J462=kengetallen!$V$14,"2",IF(J462=kengetallen!$V$15,"3")))</f>
        <v>0</v>
      </c>
      <c r="L462" s="32">
        <v>0.7</v>
      </c>
      <c r="M462" s="25">
        <f t="shared" si="21"/>
        <v>0</v>
      </c>
      <c r="N462" s="39">
        <f>Invulblad!K464</f>
        <v>0</v>
      </c>
      <c r="O462" s="29" t="b">
        <f>IF(N462=kengetallen!$V$19,"1",IF(N462=kengetallen!$V$20,"2",IF(N462=kengetallen!$V$21,"3")))</f>
        <v>0</v>
      </c>
      <c r="P462" s="32">
        <v>0.3</v>
      </c>
      <c r="Q462" s="4">
        <f t="shared" si="22"/>
        <v>0</v>
      </c>
      <c r="R462" s="31">
        <f t="shared" si="23"/>
        <v>0</v>
      </c>
      <c r="S462" s="118" t="b">
        <f>IF(R462=kengetallen!$W$53,"Optimaal / zeer goed",IF(R462=kengetallen!$W$54,"Optimaal / goed",IF(R462=kengetallen!$W$55,"Voldoende / goed",IF(R462=kengetallen!$W$56,"Voldoende / redelijk",IF(R462=kengetallen!$W$57,"Voldoende",IF(R462=kengetallen!$W$58,"Matig / voldoende",IF(R462=kengetallen!$W$59,"Matig",IF(R462=kengetallen!$W$60,"Onvoldoende",IF(R462=kengetallen!$W$61,"Onvoldoende / slecht")))))))))</f>
        <v>0</v>
      </c>
    </row>
    <row r="463" spans="1:19" x14ac:dyDescent="0.3">
      <c r="A463" s="34">
        <f>Invulblad!B465</f>
        <v>461</v>
      </c>
      <c r="B463" s="28">
        <f>Invulblad!C465</f>
        <v>0</v>
      </c>
      <c r="C463" s="4">
        <f>Invulblad!D465</f>
        <v>0</v>
      </c>
      <c r="D463" s="4">
        <f>Invulblad!E465</f>
        <v>0</v>
      </c>
      <c r="E463" s="4">
        <f>Invulblad!F465</f>
        <v>0</v>
      </c>
      <c r="F463" s="4">
        <f>Invulblad!G465</f>
        <v>0</v>
      </c>
      <c r="G463" s="4">
        <f>Invulblad!H465</f>
        <v>0</v>
      </c>
      <c r="H463" s="48">
        <f>Invulblad!I465</f>
        <v>0</v>
      </c>
      <c r="I463" s="109">
        <f>Invulblad!O465</f>
        <v>0</v>
      </c>
      <c r="J463" s="31">
        <f>Invulblad!J465</f>
        <v>0</v>
      </c>
      <c r="K463" s="32" t="b">
        <f>IF(J463=kengetallen!$V$13,"1",IF(J463=kengetallen!$V$14,"2",IF(J463=kengetallen!$V$15,"3")))</f>
        <v>0</v>
      </c>
      <c r="L463" s="32">
        <v>0.7</v>
      </c>
      <c r="M463" s="25">
        <f t="shared" si="21"/>
        <v>0</v>
      </c>
      <c r="N463" s="39">
        <f>Invulblad!K465</f>
        <v>0</v>
      </c>
      <c r="O463" s="29" t="b">
        <f>IF(N463=kengetallen!$V$19,"1",IF(N463=kengetallen!$V$20,"2",IF(N463=kengetallen!$V$21,"3")))</f>
        <v>0</v>
      </c>
      <c r="P463" s="32">
        <v>0.3</v>
      </c>
      <c r="Q463" s="4">
        <f t="shared" si="22"/>
        <v>0</v>
      </c>
      <c r="R463" s="31">
        <f t="shared" si="23"/>
        <v>0</v>
      </c>
      <c r="S463" s="118" t="b">
        <f>IF(R463=kengetallen!$W$53,"Optimaal / zeer goed",IF(R463=kengetallen!$W$54,"Optimaal / goed",IF(R463=kengetallen!$W$55,"Voldoende / goed",IF(R463=kengetallen!$W$56,"Voldoende / redelijk",IF(R463=kengetallen!$W$57,"Voldoende",IF(R463=kengetallen!$W$58,"Matig / voldoende",IF(R463=kengetallen!$W$59,"Matig",IF(R463=kengetallen!$W$60,"Onvoldoende",IF(R463=kengetallen!$W$61,"Onvoldoende / slecht")))))))))</f>
        <v>0</v>
      </c>
    </row>
    <row r="464" spans="1:19" x14ac:dyDescent="0.3">
      <c r="A464" s="34">
        <f>Invulblad!B466</f>
        <v>462</v>
      </c>
      <c r="B464" s="28">
        <f>Invulblad!C466</f>
        <v>0</v>
      </c>
      <c r="C464" s="4">
        <f>Invulblad!D466</f>
        <v>0</v>
      </c>
      <c r="D464" s="4">
        <f>Invulblad!E466</f>
        <v>0</v>
      </c>
      <c r="E464" s="4">
        <f>Invulblad!F466</f>
        <v>0</v>
      </c>
      <c r="F464" s="4">
        <f>Invulblad!G466</f>
        <v>0</v>
      </c>
      <c r="G464" s="4">
        <f>Invulblad!H466</f>
        <v>0</v>
      </c>
      <c r="H464" s="48">
        <f>Invulblad!I466</f>
        <v>0</v>
      </c>
      <c r="I464" s="109">
        <f>Invulblad!O466</f>
        <v>0</v>
      </c>
      <c r="J464" s="31">
        <f>Invulblad!J466</f>
        <v>0</v>
      </c>
      <c r="K464" s="32" t="b">
        <f>IF(J464=kengetallen!$V$13,"1",IF(J464=kengetallen!$V$14,"2",IF(J464=kengetallen!$V$15,"3")))</f>
        <v>0</v>
      </c>
      <c r="L464" s="32">
        <v>0.7</v>
      </c>
      <c r="M464" s="25">
        <f t="shared" si="21"/>
        <v>0</v>
      </c>
      <c r="N464" s="39">
        <f>Invulblad!K466</f>
        <v>0</v>
      </c>
      <c r="O464" s="29" t="b">
        <f>IF(N464=kengetallen!$V$19,"1",IF(N464=kengetallen!$V$20,"2",IF(N464=kengetallen!$V$21,"3")))</f>
        <v>0</v>
      </c>
      <c r="P464" s="32">
        <v>0.3</v>
      </c>
      <c r="Q464" s="4">
        <f t="shared" si="22"/>
        <v>0</v>
      </c>
      <c r="R464" s="31">
        <f t="shared" si="23"/>
        <v>0</v>
      </c>
      <c r="S464" s="118" t="b">
        <f>IF(R464=kengetallen!$W$53,"Optimaal / zeer goed",IF(R464=kengetallen!$W$54,"Optimaal / goed",IF(R464=kengetallen!$W$55,"Voldoende / goed",IF(R464=kengetallen!$W$56,"Voldoende / redelijk",IF(R464=kengetallen!$W$57,"Voldoende",IF(R464=kengetallen!$W$58,"Matig / voldoende",IF(R464=kengetallen!$W$59,"Matig",IF(R464=kengetallen!$W$60,"Onvoldoende",IF(R464=kengetallen!$W$61,"Onvoldoende / slecht")))))))))</f>
        <v>0</v>
      </c>
    </row>
    <row r="465" spans="1:19" x14ac:dyDescent="0.3">
      <c r="A465" s="34">
        <f>Invulblad!B467</f>
        <v>463</v>
      </c>
      <c r="B465" s="28">
        <f>Invulblad!C467</f>
        <v>0</v>
      </c>
      <c r="C465" s="4">
        <f>Invulblad!D467</f>
        <v>0</v>
      </c>
      <c r="D465" s="4">
        <f>Invulblad!E467</f>
        <v>0</v>
      </c>
      <c r="E465" s="4">
        <f>Invulblad!F467</f>
        <v>0</v>
      </c>
      <c r="F465" s="4">
        <f>Invulblad!G467</f>
        <v>0</v>
      </c>
      <c r="G465" s="4">
        <f>Invulblad!H467</f>
        <v>0</v>
      </c>
      <c r="H465" s="48">
        <f>Invulblad!I467</f>
        <v>0</v>
      </c>
      <c r="I465" s="109">
        <f>Invulblad!O467</f>
        <v>0</v>
      </c>
      <c r="J465" s="31">
        <f>Invulblad!J467</f>
        <v>0</v>
      </c>
      <c r="K465" s="32" t="b">
        <f>IF(J465=kengetallen!$V$13,"1",IF(J465=kengetallen!$V$14,"2",IF(J465=kengetallen!$V$15,"3")))</f>
        <v>0</v>
      </c>
      <c r="L465" s="32">
        <v>0.7</v>
      </c>
      <c r="M465" s="25">
        <f t="shared" si="21"/>
        <v>0</v>
      </c>
      <c r="N465" s="39">
        <f>Invulblad!K467</f>
        <v>0</v>
      </c>
      <c r="O465" s="29" t="b">
        <f>IF(N465=kengetallen!$V$19,"1",IF(N465=kengetallen!$V$20,"2",IF(N465=kengetallen!$V$21,"3")))</f>
        <v>0</v>
      </c>
      <c r="P465" s="32">
        <v>0.3</v>
      </c>
      <c r="Q465" s="4">
        <f t="shared" si="22"/>
        <v>0</v>
      </c>
      <c r="R465" s="31">
        <f t="shared" si="23"/>
        <v>0</v>
      </c>
      <c r="S465" s="118" t="b">
        <f>IF(R465=kengetallen!$W$53,"Optimaal / zeer goed",IF(R465=kengetallen!$W$54,"Optimaal / goed",IF(R465=kengetallen!$W$55,"Voldoende / goed",IF(R465=kengetallen!$W$56,"Voldoende / redelijk",IF(R465=kengetallen!$W$57,"Voldoende",IF(R465=kengetallen!$W$58,"Matig / voldoende",IF(R465=kengetallen!$W$59,"Matig",IF(R465=kengetallen!$W$60,"Onvoldoende",IF(R465=kengetallen!$W$61,"Onvoldoende / slecht")))))))))</f>
        <v>0</v>
      </c>
    </row>
    <row r="466" spans="1:19" x14ac:dyDescent="0.3">
      <c r="A466" s="34">
        <f>Invulblad!B468</f>
        <v>464</v>
      </c>
      <c r="B466" s="28">
        <f>Invulblad!C468</f>
        <v>0</v>
      </c>
      <c r="C466" s="4">
        <f>Invulblad!D468</f>
        <v>0</v>
      </c>
      <c r="D466" s="4">
        <f>Invulblad!E468</f>
        <v>0</v>
      </c>
      <c r="E466" s="4">
        <f>Invulblad!F468</f>
        <v>0</v>
      </c>
      <c r="F466" s="4">
        <f>Invulblad!G468</f>
        <v>0</v>
      </c>
      <c r="G466" s="4">
        <f>Invulblad!H468</f>
        <v>0</v>
      </c>
      <c r="H466" s="48">
        <f>Invulblad!I468</f>
        <v>0</v>
      </c>
      <c r="I466" s="109">
        <f>Invulblad!O468</f>
        <v>0</v>
      </c>
      <c r="J466" s="31">
        <f>Invulblad!J468</f>
        <v>0</v>
      </c>
      <c r="K466" s="32" t="b">
        <f>IF(J466=kengetallen!$V$13,"1",IF(J466=kengetallen!$V$14,"2",IF(J466=kengetallen!$V$15,"3")))</f>
        <v>0</v>
      </c>
      <c r="L466" s="32">
        <v>0.7</v>
      </c>
      <c r="M466" s="25">
        <f t="shared" si="21"/>
        <v>0</v>
      </c>
      <c r="N466" s="39">
        <f>Invulblad!K468</f>
        <v>0</v>
      </c>
      <c r="O466" s="29" t="b">
        <f>IF(N466=kengetallen!$V$19,"1",IF(N466=kengetallen!$V$20,"2",IF(N466=kengetallen!$V$21,"3")))</f>
        <v>0</v>
      </c>
      <c r="P466" s="32">
        <v>0.3</v>
      </c>
      <c r="Q466" s="4">
        <f t="shared" si="22"/>
        <v>0</v>
      </c>
      <c r="R466" s="31">
        <f t="shared" si="23"/>
        <v>0</v>
      </c>
      <c r="S466" s="118" t="b">
        <f>IF(R466=kengetallen!$W$53,"Optimaal / zeer goed",IF(R466=kengetallen!$W$54,"Optimaal / goed",IF(R466=kengetallen!$W$55,"Voldoende / goed",IF(R466=kengetallen!$W$56,"Voldoende / redelijk",IF(R466=kengetallen!$W$57,"Voldoende",IF(R466=kengetallen!$W$58,"Matig / voldoende",IF(R466=kengetallen!$W$59,"Matig",IF(R466=kengetallen!$W$60,"Onvoldoende",IF(R466=kengetallen!$W$61,"Onvoldoende / slecht")))))))))</f>
        <v>0</v>
      </c>
    </row>
    <row r="467" spans="1:19" x14ac:dyDescent="0.3">
      <c r="A467" s="34">
        <f>Invulblad!B469</f>
        <v>465</v>
      </c>
      <c r="B467" s="28">
        <f>Invulblad!C469</f>
        <v>0</v>
      </c>
      <c r="C467" s="4">
        <f>Invulblad!D469</f>
        <v>0</v>
      </c>
      <c r="D467" s="4">
        <f>Invulblad!E469</f>
        <v>0</v>
      </c>
      <c r="E467" s="4">
        <f>Invulblad!F469</f>
        <v>0</v>
      </c>
      <c r="F467" s="4">
        <f>Invulblad!G469</f>
        <v>0</v>
      </c>
      <c r="G467" s="4">
        <f>Invulblad!H469</f>
        <v>0</v>
      </c>
      <c r="H467" s="48">
        <f>Invulblad!I469</f>
        <v>0</v>
      </c>
      <c r="I467" s="109">
        <f>Invulblad!O469</f>
        <v>0</v>
      </c>
      <c r="J467" s="31">
        <f>Invulblad!J469</f>
        <v>0</v>
      </c>
      <c r="K467" s="32" t="b">
        <f>IF(J467=kengetallen!$V$13,"1",IF(J467=kengetallen!$V$14,"2",IF(J467=kengetallen!$V$15,"3")))</f>
        <v>0</v>
      </c>
      <c r="L467" s="32">
        <v>0.7</v>
      </c>
      <c r="M467" s="25">
        <f t="shared" si="21"/>
        <v>0</v>
      </c>
      <c r="N467" s="39">
        <f>Invulblad!K469</f>
        <v>0</v>
      </c>
      <c r="O467" s="29" t="b">
        <f>IF(N467=kengetallen!$V$19,"1",IF(N467=kengetallen!$V$20,"2",IF(N467=kengetallen!$V$21,"3")))</f>
        <v>0</v>
      </c>
      <c r="P467" s="32">
        <v>0.3</v>
      </c>
      <c r="Q467" s="4">
        <f t="shared" si="22"/>
        <v>0</v>
      </c>
      <c r="R467" s="31">
        <f t="shared" si="23"/>
        <v>0</v>
      </c>
      <c r="S467" s="118" t="b">
        <f>IF(R467=kengetallen!$W$53,"Optimaal / zeer goed",IF(R467=kengetallen!$W$54,"Optimaal / goed",IF(R467=kengetallen!$W$55,"Voldoende / goed",IF(R467=kengetallen!$W$56,"Voldoende / redelijk",IF(R467=kengetallen!$W$57,"Voldoende",IF(R467=kengetallen!$W$58,"Matig / voldoende",IF(R467=kengetallen!$W$59,"Matig",IF(R467=kengetallen!$W$60,"Onvoldoende",IF(R467=kengetallen!$W$61,"Onvoldoende / slecht")))))))))</f>
        <v>0</v>
      </c>
    </row>
    <row r="468" spans="1:19" x14ac:dyDescent="0.3">
      <c r="A468" s="34">
        <f>Invulblad!B470</f>
        <v>466</v>
      </c>
      <c r="B468" s="28">
        <f>Invulblad!C470</f>
        <v>0</v>
      </c>
      <c r="C468" s="4">
        <f>Invulblad!D470</f>
        <v>0</v>
      </c>
      <c r="D468" s="4">
        <f>Invulblad!E470</f>
        <v>0</v>
      </c>
      <c r="E468" s="4">
        <f>Invulblad!F470</f>
        <v>0</v>
      </c>
      <c r="F468" s="4">
        <f>Invulblad!G470</f>
        <v>0</v>
      </c>
      <c r="G468" s="4">
        <f>Invulblad!H470</f>
        <v>0</v>
      </c>
      <c r="H468" s="48">
        <f>Invulblad!I470</f>
        <v>0</v>
      </c>
      <c r="I468" s="109">
        <f>Invulblad!O470</f>
        <v>0</v>
      </c>
      <c r="J468" s="31">
        <f>Invulblad!J470</f>
        <v>0</v>
      </c>
      <c r="K468" s="32" t="b">
        <f>IF(J468=kengetallen!$V$13,"1",IF(J468=kengetallen!$V$14,"2",IF(J468=kengetallen!$V$15,"3")))</f>
        <v>0</v>
      </c>
      <c r="L468" s="32">
        <v>0.7</v>
      </c>
      <c r="M468" s="25">
        <f t="shared" si="21"/>
        <v>0</v>
      </c>
      <c r="N468" s="39">
        <f>Invulblad!K470</f>
        <v>0</v>
      </c>
      <c r="O468" s="29" t="b">
        <f>IF(N468=kengetallen!$V$19,"1",IF(N468=kengetallen!$V$20,"2",IF(N468=kengetallen!$V$21,"3")))</f>
        <v>0</v>
      </c>
      <c r="P468" s="32">
        <v>0.3</v>
      </c>
      <c r="Q468" s="4">
        <f t="shared" si="22"/>
        <v>0</v>
      </c>
      <c r="R468" s="31">
        <f t="shared" si="23"/>
        <v>0</v>
      </c>
      <c r="S468" s="118" t="b">
        <f>IF(R468=kengetallen!$W$53,"Optimaal / zeer goed",IF(R468=kengetallen!$W$54,"Optimaal / goed",IF(R468=kengetallen!$W$55,"Voldoende / goed",IF(R468=kengetallen!$W$56,"Voldoende / redelijk",IF(R468=kengetallen!$W$57,"Voldoende",IF(R468=kengetallen!$W$58,"Matig / voldoende",IF(R468=kengetallen!$W$59,"Matig",IF(R468=kengetallen!$W$60,"Onvoldoende",IF(R468=kengetallen!$W$61,"Onvoldoende / slecht")))))))))</f>
        <v>0</v>
      </c>
    </row>
    <row r="469" spans="1:19" x14ac:dyDescent="0.3">
      <c r="A469" s="34">
        <f>Invulblad!B471</f>
        <v>467</v>
      </c>
      <c r="B469" s="28">
        <f>Invulblad!C471</f>
        <v>0</v>
      </c>
      <c r="C469" s="4">
        <f>Invulblad!D471</f>
        <v>0</v>
      </c>
      <c r="D469" s="4">
        <f>Invulblad!E471</f>
        <v>0</v>
      </c>
      <c r="E469" s="4">
        <f>Invulblad!F471</f>
        <v>0</v>
      </c>
      <c r="F469" s="4">
        <f>Invulblad!G471</f>
        <v>0</v>
      </c>
      <c r="G469" s="4">
        <f>Invulblad!H471</f>
        <v>0</v>
      </c>
      <c r="H469" s="48">
        <f>Invulblad!I471</f>
        <v>0</v>
      </c>
      <c r="I469" s="109">
        <f>Invulblad!O471</f>
        <v>0</v>
      </c>
      <c r="J469" s="31">
        <f>Invulblad!J471</f>
        <v>0</v>
      </c>
      <c r="K469" s="32" t="b">
        <f>IF(J469=kengetallen!$V$13,"1",IF(J469=kengetallen!$V$14,"2",IF(J469=kengetallen!$V$15,"3")))</f>
        <v>0</v>
      </c>
      <c r="L469" s="32">
        <v>0.7</v>
      </c>
      <c r="M469" s="25">
        <f t="shared" si="21"/>
        <v>0</v>
      </c>
      <c r="N469" s="39">
        <f>Invulblad!K471</f>
        <v>0</v>
      </c>
      <c r="O469" s="29" t="b">
        <f>IF(N469=kengetallen!$V$19,"1",IF(N469=kengetallen!$V$20,"2",IF(N469=kengetallen!$V$21,"3")))</f>
        <v>0</v>
      </c>
      <c r="P469" s="32">
        <v>0.3</v>
      </c>
      <c r="Q469" s="4">
        <f t="shared" si="22"/>
        <v>0</v>
      </c>
      <c r="R469" s="31">
        <f t="shared" si="23"/>
        <v>0</v>
      </c>
      <c r="S469" s="118" t="b">
        <f>IF(R469=kengetallen!$W$53,"Optimaal / zeer goed",IF(R469=kengetallen!$W$54,"Optimaal / goed",IF(R469=kengetallen!$W$55,"Voldoende / goed",IF(R469=kengetallen!$W$56,"Voldoende / redelijk",IF(R469=kengetallen!$W$57,"Voldoende",IF(R469=kengetallen!$W$58,"Matig / voldoende",IF(R469=kengetallen!$W$59,"Matig",IF(R469=kengetallen!$W$60,"Onvoldoende",IF(R469=kengetallen!$W$61,"Onvoldoende / slecht")))))))))</f>
        <v>0</v>
      </c>
    </row>
    <row r="470" spans="1:19" x14ac:dyDescent="0.3">
      <c r="A470" s="34">
        <f>Invulblad!B472</f>
        <v>468</v>
      </c>
      <c r="B470" s="28">
        <f>Invulblad!C472</f>
        <v>0</v>
      </c>
      <c r="C470" s="4">
        <f>Invulblad!D472</f>
        <v>0</v>
      </c>
      <c r="D470" s="4">
        <f>Invulblad!E472</f>
        <v>0</v>
      </c>
      <c r="E470" s="4">
        <f>Invulblad!F472</f>
        <v>0</v>
      </c>
      <c r="F470" s="4">
        <f>Invulblad!G472</f>
        <v>0</v>
      </c>
      <c r="G470" s="4">
        <f>Invulblad!H472</f>
        <v>0</v>
      </c>
      <c r="H470" s="48">
        <f>Invulblad!I472</f>
        <v>0</v>
      </c>
      <c r="I470" s="109">
        <f>Invulblad!O472</f>
        <v>0</v>
      </c>
      <c r="J470" s="31">
        <f>Invulblad!J472</f>
        <v>0</v>
      </c>
      <c r="K470" s="32" t="b">
        <f>IF(J470=kengetallen!$V$13,"1",IF(J470=kengetallen!$V$14,"2",IF(J470=kengetallen!$V$15,"3")))</f>
        <v>0</v>
      </c>
      <c r="L470" s="32">
        <v>0.7</v>
      </c>
      <c r="M470" s="25">
        <f t="shared" si="21"/>
        <v>0</v>
      </c>
      <c r="N470" s="39">
        <f>Invulblad!K472</f>
        <v>0</v>
      </c>
      <c r="O470" s="29" t="b">
        <f>IF(N470=kengetallen!$V$19,"1",IF(N470=kengetallen!$V$20,"2",IF(N470=kengetallen!$V$21,"3")))</f>
        <v>0</v>
      </c>
      <c r="P470" s="32">
        <v>0.3</v>
      </c>
      <c r="Q470" s="4">
        <f t="shared" si="22"/>
        <v>0</v>
      </c>
      <c r="R470" s="31">
        <f t="shared" si="23"/>
        <v>0</v>
      </c>
      <c r="S470" s="118" t="b">
        <f>IF(R470=kengetallen!$W$53,"Optimaal / zeer goed",IF(R470=kengetallen!$W$54,"Optimaal / goed",IF(R470=kengetallen!$W$55,"Voldoende / goed",IF(R470=kengetallen!$W$56,"Voldoende / redelijk",IF(R470=kengetallen!$W$57,"Voldoende",IF(R470=kengetallen!$W$58,"Matig / voldoende",IF(R470=kengetallen!$W$59,"Matig",IF(R470=kengetallen!$W$60,"Onvoldoende",IF(R470=kengetallen!$W$61,"Onvoldoende / slecht")))))))))</f>
        <v>0</v>
      </c>
    </row>
    <row r="471" spans="1:19" x14ac:dyDescent="0.3">
      <c r="A471" s="34">
        <f>Invulblad!B473</f>
        <v>469</v>
      </c>
      <c r="B471" s="28">
        <f>Invulblad!C473</f>
        <v>0</v>
      </c>
      <c r="C471" s="4">
        <f>Invulblad!D473</f>
        <v>0</v>
      </c>
      <c r="D471" s="4">
        <f>Invulblad!E473</f>
        <v>0</v>
      </c>
      <c r="E471" s="4">
        <f>Invulblad!F473</f>
        <v>0</v>
      </c>
      <c r="F471" s="4">
        <f>Invulblad!G473</f>
        <v>0</v>
      </c>
      <c r="G471" s="4">
        <f>Invulblad!H473</f>
        <v>0</v>
      </c>
      <c r="H471" s="48">
        <f>Invulblad!I473</f>
        <v>0</v>
      </c>
      <c r="I471" s="109">
        <f>Invulblad!O473</f>
        <v>0</v>
      </c>
      <c r="J471" s="31">
        <f>Invulblad!J473</f>
        <v>0</v>
      </c>
      <c r="K471" s="32" t="b">
        <f>IF(J471=kengetallen!$V$13,"1",IF(J471=kengetallen!$V$14,"2",IF(J471=kengetallen!$V$15,"3")))</f>
        <v>0</v>
      </c>
      <c r="L471" s="32">
        <v>0.7</v>
      </c>
      <c r="M471" s="25">
        <f t="shared" si="21"/>
        <v>0</v>
      </c>
      <c r="N471" s="39">
        <f>Invulblad!K473</f>
        <v>0</v>
      </c>
      <c r="O471" s="29" t="b">
        <f>IF(N471=kengetallen!$V$19,"1",IF(N471=kengetallen!$V$20,"2",IF(N471=kengetallen!$V$21,"3")))</f>
        <v>0</v>
      </c>
      <c r="P471" s="32">
        <v>0.3</v>
      </c>
      <c r="Q471" s="4">
        <f t="shared" si="22"/>
        <v>0</v>
      </c>
      <c r="R471" s="31">
        <f t="shared" si="23"/>
        <v>0</v>
      </c>
      <c r="S471" s="118" t="b">
        <f>IF(R471=kengetallen!$W$53,"Optimaal / zeer goed",IF(R471=kengetallen!$W$54,"Optimaal / goed",IF(R471=kengetallen!$W$55,"Voldoende / goed",IF(R471=kengetallen!$W$56,"Voldoende / redelijk",IF(R471=kengetallen!$W$57,"Voldoende",IF(R471=kengetallen!$W$58,"Matig / voldoende",IF(R471=kengetallen!$W$59,"Matig",IF(R471=kengetallen!$W$60,"Onvoldoende",IF(R471=kengetallen!$W$61,"Onvoldoende / slecht")))))))))</f>
        <v>0</v>
      </c>
    </row>
    <row r="472" spans="1:19" x14ac:dyDescent="0.3">
      <c r="A472" s="34">
        <f>Invulblad!B474</f>
        <v>470</v>
      </c>
      <c r="B472" s="28">
        <f>Invulblad!C474</f>
        <v>0</v>
      </c>
      <c r="C472" s="4">
        <f>Invulblad!D474</f>
        <v>0</v>
      </c>
      <c r="D472" s="4">
        <f>Invulblad!E474</f>
        <v>0</v>
      </c>
      <c r="E472" s="4">
        <f>Invulblad!F474</f>
        <v>0</v>
      </c>
      <c r="F472" s="4">
        <f>Invulblad!G474</f>
        <v>0</v>
      </c>
      <c r="G472" s="4">
        <f>Invulblad!H474</f>
        <v>0</v>
      </c>
      <c r="H472" s="48">
        <f>Invulblad!I474</f>
        <v>0</v>
      </c>
      <c r="I472" s="109">
        <f>Invulblad!O474</f>
        <v>0</v>
      </c>
      <c r="J472" s="31">
        <f>Invulblad!J474</f>
        <v>0</v>
      </c>
      <c r="K472" s="32" t="b">
        <f>IF(J472=kengetallen!$V$13,"1",IF(J472=kengetallen!$V$14,"2",IF(J472=kengetallen!$V$15,"3")))</f>
        <v>0</v>
      </c>
      <c r="L472" s="32">
        <v>0.7</v>
      </c>
      <c r="M472" s="25">
        <f t="shared" si="21"/>
        <v>0</v>
      </c>
      <c r="N472" s="39">
        <f>Invulblad!K474</f>
        <v>0</v>
      </c>
      <c r="O472" s="29" t="b">
        <f>IF(N472=kengetallen!$V$19,"1",IF(N472=kengetallen!$V$20,"2",IF(N472=kengetallen!$V$21,"3")))</f>
        <v>0</v>
      </c>
      <c r="P472" s="32">
        <v>0.3</v>
      </c>
      <c r="Q472" s="4">
        <f t="shared" si="22"/>
        <v>0</v>
      </c>
      <c r="R472" s="31">
        <f t="shared" si="23"/>
        <v>0</v>
      </c>
      <c r="S472" s="118" t="b">
        <f>IF(R472=kengetallen!$W$53,"Optimaal / zeer goed",IF(R472=kengetallen!$W$54,"Optimaal / goed",IF(R472=kengetallen!$W$55,"Voldoende / goed",IF(R472=kengetallen!$W$56,"Voldoende / redelijk",IF(R472=kengetallen!$W$57,"Voldoende",IF(R472=kengetallen!$W$58,"Matig / voldoende",IF(R472=kengetallen!$W$59,"Matig",IF(R472=kengetallen!$W$60,"Onvoldoende",IF(R472=kengetallen!$W$61,"Onvoldoende / slecht")))))))))</f>
        <v>0</v>
      </c>
    </row>
    <row r="473" spans="1:19" x14ac:dyDescent="0.3">
      <c r="A473" s="34">
        <f>Invulblad!B475</f>
        <v>471</v>
      </c>
      <c r="B473" s="28">
        <f>Invulblad!C475</f>
        <v>0</v>
      </c>
      <c r="C473" s="4">
        <f>Invulblad!D475</f>
        <v>0</v>
      </c>
      <c r="D473" s="4">
        <f>Invulblad!E475</f>
        <v>0</v>
      </c>
      <c r="E473" s="4">
        <f>Invulblad!F475</f>
        <v>0</v>
      </c>
      <c r="F473" s="4">
        <f>Invulblad!G475</f>
        <v>0</v>
      </c>
      <c r="G473" s="4">
        <f>Invulblad!H475</f>
        <v>0</v>
      </c>
      <c r="H473" s="48">
        <f>Invulblad!I475</f>
        <v>0</v>
      </c>
      <c r="I473" s="109">
        <f>Invulblad!O475</f>
        <v>0</v>
      </c>
      <c r="J473" s="31">
        <f>Invulblad!J475</f>
        <v>0</v>
      </c>
      <c r="K473" s="32" t="b">
        <f>IF(J473=kengetallen!$V$13,"1",IF(J473=kengetallen!$V$14,"2",IF(J473=kengetallen!$V$15,"3")))</f>
        <v>0</v>
      </c>
      <c r="L473" s="32">
        <v>0.7</v>
      </c>
      <c r="M473" s="25">
        <f t="shared" si="21"/>
        <v>0</v>
      </c>
      <c r="N473" s="39">
        <f>Invulblad!K475</f>
        <v>0</v>
      </c>
      <c r="O473" s="29" t="b">
        <f>IF(N473=kengetallen!$V$19,"1",IF(N473=kengetallen!$V$20,"2",IF(N473=kengetallen!$V$21,"3")))</f>
        <v>0</v>
      </c>
      <c r="P473" s="32">
        <v>0.3</v>
      </c>
      <c r="Q473" s="4">
        <f t="shared" si="22"/>
        <v>0</v>
      </c>
      <c r="R473" s="31">
        <f t="shared" si="23"/>
        <v>0</v>
      </c>
      <c r="S473" s="118" t="b">
        <f>IF(R473=kengetallen!$W$53,"Optimaal / zeer goed",IF(R473=kengetallen!$W$54,"Optimaal / goed",IF(R473=kengetallen!$W$55,"Voldoende / goed",IF(R473=kengetallen!$W$56,"Voldoende / redelijk",IF(R473=kengetallen!$W$57,"Voldoende",IF(R473=kengetallen!$W$58,"Matig / voldoende",IF(R473=kengetallen!$W$59,"Matig",IF(R473=kengetallen!$W$60,"Onvoldoende",IF(R473=kengetallen!$W$61,"Onvoldoende / slecht")))))))))</f>
        <v>0</v>
      </c>
    </row>
    <row r="474" spans="1:19" x14ac:dyDescent="0.3">
      <c r="A474" s="34">
        <f>Invulblad!B476</f>
        <v>472</v>
      </c>
      <c r="B474" s="28">
        <f>Invulblad!C476</f>
        <v>0</v>
      </c>
      <c r="C474" s="4">
        <f>Invulblad!D476</f>
        <v>0</v>
      </c>
      <c r="D474" s="4">
        <f>Invulblad!E476</f>
        <v>0</v>
      </c>
      <c r="E474" s="4">
        <f>Invulblad!F476</f>
        <v>0</v>
      </c>
      <c r="F474" s="4">
        <f>Invulblad!G476</f>
        <v>0</v>
      </c>
      <c r="G474" s="4">
        <f>Invulblad!H476</f>
        <v>0</v>
      </c>
      <c r="H474" s="48">
        <f>Invulblad!I476</f>
        <v>0</v>
      </c>
      <c r="I474" s="109">
        <f>Invulblad!O476</f>
        <v>0</v>
      </c>
      <c r="J474" s="31">
        <f>Invulblad!J476</f>
        <v>0</v>
      </c>
      <c r="K474" s="32" t="b">
        <f>IF(J474=kengetallen!$V$13,"1",IF(J474=kengetallen!$V$14,"2",IF(J474=kengetallen!$V$15,"3")))</f>
        <v>0</v>
      </c>
      <c r="L474" s="32">
        <v>0.7</v>
      </c>
      <c r="M474" s="25">
        <f t="shared" si="21"/>
        <v>0</v>
      </c>
      <c r="N474" s="39">
        <f>Invulblad!K476</f>
        <v>0</v>
      </c>
      <c r="O474" s="29" t="b">
        <f>IF(N474=kengetallen!$V$19,"1",IF(N474=kengetallen!$V$20,"2",IF(N474=kengetallen!$V$21,"3")))</f>
        <v>0</v>
      </c>
      <c r="P474" s="32">
        <v>0.3</v>
      </c>
      <c r="Q474" s="4">
        <f t="shared" si="22"/>
        <v>0</v>
      </c>
      <c r="R474" s="31">
        <f t="shared" si="23"/>
        <v>0</v>
      </c>
      <c r="S474" s="118" t="b">
        <f>IF(R474=kengetallen!$W$53,"Optimaal / zeer goed",IF(R474=kengetallen!$W$54,"Optimaal / goed",IF(R474=kengetallen!$W$55,"Voldoende / goed",IF(R474=kengetallen!$W$56,"Voldoende / redelijk",IF(R474=kengetallen!$W$57,"Voldoende",IF(R474=kengetallen!$W$58,"Matig / voldoende",IF(R474=kengetallen!$W$59,"Matig",IF(R474=kengetallen!$W$60,"Onvoldoende",IF(R474=kengetallen!$W$61,"Onvoldoende / slecht")))))))))</f>
        <v>0</v>
      </c>
    </row>
    <row r="475" spans="1:19" x14ac:dyDescent="0.3">
      <c r="A475" s="34">
        <f>Invulblad!B477</f>
        <v>473</v>
      </c>
      <c r="B475" s="28">
        <f>Invulblad!C477</f>
        <v>0</v>
      </c>
      <c r="C475" s="4">
        <f>Invulblad!D477</f>
        <v>0</v>
      </c>
      <c r="D475" s="4">
        <f>Invulblad!E477</f>
        <v>0</v>
      </c>
      <c r="E475" s="4">
        <f>Invulblad!F477</f>
        <v>0</v>
      </c>
      <c r="F475" s="4">
        <f>Invulblad!G477</f>
        <v>0</v>
      </c>
      <c r="G475" s="4">
        <f>Invulblad!H477</f>
        <v>0</v>
      </c>
      <c r="H475" s="48">
        <f>Invulblad!I477</f>
        <v>0</v>
      </c>
      <c r="I475" s="109">
        <f>Invulblad!O477</f>
        <v>0</v>
      </c>
      <c r="J475" s="31">
        <f>Invulblad!J477</f>
        <v>0</v>
      </c>
      <c r="K475" s="32" t="b">
        <f>IF(J475=kengetallen!$V$13,"1",IF(J475=kengetallen!$V$14,"2",IF(J475=kengetallen!$V$15,"3")))</f>
        <v>0</v>
      </c>
      <c r="L475" s="32">
        <v>0.7</v>
      </c>
      <c r="M475" s="25">
        <f t="shared" si="21"/>
        <v>0</v>
      </c>
      <c r="N475" s="39">
        <f>Invulblad!K477</f>
        <v>0</v>
      </c>
      <c r="O475" s="29" t="b">
        <f>IF(N475=kengetallen!$V$19,"1",IF(N475=kengetallen!$V$20,"2",IF(N475=kengetallen!$V$21,"3")))</f>
        <v>0</v>
      </c>
      <c r="P475" s="32">
        <v>0.3</v>
      </c>
      <c r="Q475" s="4">
        <f t="shared" si="22"/>
        <v>0</v>
      </c>
      <c r="R475" s="31">
        <f t="shared" si="23"/>
        <v>0</v>
      </c>
      <c r="S475" s="118" t="b">
        <f>IF(R475=kengetallen!$W$53,"Optimaal / zeer goed",IF(R475=kengetallen!$W$54,"Optimaal / goed",IF(R475=kengetallen!$W$55,"Voldoende / goed",IF(R475=kengetallen!$W$56,"Voldoende / redelijk",IF(R475=kengetallen!$W$57,"Voldoende",IF(R475=kengetallen!$W$58,"Matig / voldoende",IF(R475=kengetallen!$W$59,"Matig",IF(R475=kengetallen!$W$60,"Onvoldoende",IF(R475=kengetallen!$W$61,"Onvoldoende / slecht")))))))))</f>
        <v>0</v>
      </c>
    </row>
    <row r="476" spans="1:19" x14ac:dyDescent="0.3">
      <c r="A476" s="34">
        <f>Invulblad!B478</f>
        <v>474</v>
      </c>
      <c r="B476" s="28">
        <f>Invulblad!C478</f>
        <v>0</v>
      </c>
      <c r="C476" s="4">
        <f>Invulblad!D478</f>
        <v>0</v>
      </c>
      <c r="D476" s="4">
        <f>Invulblad!E478</f>
        <v>0</v>
      </c>
      <c r="E476" s="4">
        <f>Invulblad!F478</f>
        <v>0</v>
      </c>
      <c r="F476" s="4">
        <f>Invulblad!G478</f>
        <v>0</v>
      </c>
      <c r="G476" s="4">
        <f>Invulblad!H478</f>
        <v>0</v>
      </c>
      <c r="H476" s="48">
        <f>Invulblad!I478</f>
        <v>0</v>
      </c>
      <c r="I476" s="109">
        <f>Invulblad!O478</f>
        <v>0</v>
      </c>
      <c r="J476" s="31">
        <f>Invulblad!J478</f>
        <v>0</v>
      </c>
      <c r="K476" s="32" t="b">
        <f>IF(J476=kengetallen!$V$13,"1",IF(J476=kengetallen!$V$14,"2",IF(J476=kengetallen!$V$15,"3")))</f>
        <v>0</v>
      </c>
      <c r="L476" s="32">
        <v>0.7</v>
      </c>
      <c r="M476" s="25">
        <f t="shared" si="21"/>
        <v>0</v>
      </c>
      <c r="N476" s="39">
        <f>Invulblad!K478</f>
        <v>0</v>
      </c>
      <c r="O476" s="29" t="b">
        <f>IF(N476=kengetallen!$V$19,"1",IF(N476=kengetallen!$V$20,"2",IF(N476=kengetallen!$V$21,"3")))</f>
        <v>0</v>
      </c>
      <c r="P476" s="32">
        <v>0.3</v>
      </c>
      <c r="Q476" s="4">
        <f t="shared" si="22"/>
        <v>0</v>
      </c>
      <c r="R476" s="31">
        <f t="shared" si="23"/>
        <v>0</v>
      </c>
      <c r="S476" s="118" t="b">
        <f>IF(R476=kengetallen!$W$53,"Optimaal / zeer goed",IF(R476=kengetallen!$W$54,"Optimaal / goed",IF(R476=kengetallen!$W$55,"Voldoende / goed",IF(R476=kengetallen!$W$56,"Voldoende / redelijk",IF(R476=kengetallen!$W$57,"Voldoende",IF(R476=kengetallen!$W$58,"Matig / voldoende",IF(R476=kengetallen!$W$59,"Matig",IF(R476=kengetallen!$W$60,"Onvoldoende",IF(R476=kengetallen!$W$61,"Onvoldoende / slecht")))))))))</f>
        <v>0</v>
      </c>
    </row>
    <row r="477" spans="1:19" x14ac:dyDescent="0.3">
      <c r="A477" s="34">
        <f>Invulblad!B479</f>
        <v>475</v>
      </c>
      <c r="B477" s="28">
        <f>Invulblad!C479</f>
        <v>0</v>
      </c>
      <c r="C477" s="4">
        <f>Invulblad!D479</f>
        <v>0</v>
      </c>
      <c r="D477" s="4">
        <f>Invulblad!E479</f>
        <v>0</v>
      </c>
      <c r="E477" s="4">
        <f>Invulblad!F479</f>
        <v>0</v>
      </c>
      <c r="F477" s="4">
        <f>Invulblad!G479</f>
        <v>0</v>
      </c>
      <c r="G477" s="4">
        <f>Invulblad!H479</f>
        <v>0</v>
      </c>
      <c r="H477" s="48">
        <f>Invulblad!I479</f>
        <v>0</v>
      </c>
      <c r="I477" s="109">
        <f>Invulblad!O479</f>
        <v>0</v>
      </c>
      <c r="J477" s="31">
        <f>Invulblad!J479</f>
        <v>0</v>
      </c>
      <c r="K477" s="32" t="b">
        <f>IF(J477=kengetallen!$V$13,"1",IF(J477=kengetallen!$V$14,"2",IF(J477=kengetallen!$V$15,"3")))</f>
        <v>0</v>
      </c>
      <c r="L477" s="32">
        <v>0.7</v>
      </c>
      <c r="M477" s="25">
        <f t="shared" si="21"/>
        <v>0</v>
      </c>
      <c r="N477" s="39">
        <f>Invulblad!K479</f>
        <v>0</v>
      </c>
      <c r="O477" s="29" t="b">
        <f>IF(N477=kengetallen!$V$19,"1",IF(N477=kengetallen!$V$20,"2",IF(N477=kengetallen!$V$21,"3")))</f>
        <v>0</v>
      </c>
      <c r="P477" s="32">
        <v>0.3</v>
      </c>
      <c r="Q477" s="4">
        <f t="shared" si="22"/>
        <v>0</v>
      </c>
      <c r="R477" s="31">
        <f t="shared" si="23"/>
        <v>0</v>
      </c>
      <c r="S477" s="118" t="b">
        <f>IF(R477=kengetallen!$W$53,"Optimaal / zeer goed",IF(R477=kengetallen!$W$54,"Optimaal / goed",IF(R477=kengetallen!$W$55,"Voldoende / goed",IF(R477=kengetallen!$W$56,"Voldoende / redelijk",IF(R477=kengetallen!$W$57,"Voldoende",IF(R477=kengetallen!$W$58,"Matig / voldoende",IF(R477=kengetallen!$W$59,"Matig",IF(R477=kengetallen!$W$60,"Onvoldoende",IF(R477=kengetallen!$W$61,"Onvoldoende / slecht")))))))))</f>
        <v>0</v>
      </c>
    </row>
    <row r="478" spans="1:19" x14ac:dyDescent="0.3">
      <c r="A478" s="34">
        <f>Invulblad!B480</f>
        <v>476</v>
      </c>
      <c r="B478" s="28">
        <f>Invulblad!C480</f>
        <v>0</v>
      </c>
      <c r="C478" s="4">
        <f>Invulblad!D480</f>
        <v>0</v>
      </c>
      <c r="D478" s="4">
        <f>Invulblad!E480</f>
        <v>0</v>
      </c>
      <c r="E478" s="4">
        <f>Invulblad!F480</f>
        <v>0</v>
      </c>
      <c r="F478" s="4">
        <f>Invulblad!G480</f>
        <v>0</v>
      </c>
      <c r="G478" s="4">
        <f>Invulblad!H480</f>
        <v>0</v>
      </c>
      <c r="H478" s="48">
        <f>Invulblad!I480</f>
        <v>0</v>
      </c>
      <c r="I478" s="109">
        <f>Invulblad!O480</f>
        <v>0</v>
      </c>
      <c r="J478" s="31">
        <f>Invulblad!J480</f>
        <v>0</v>
      </c>
      <c r="K478" s="32" t="b">
        <f>IF(J478=kengetallen!$V$13,"1",IF(J478=kengetallen!$V$14,"2",IF(J478=kengetallen!$V$15,"3")))</f>
        <v>0</v>
      </c>
      <c r="L478" s="32">
        <v>0.7</v>
      </c>
      <c r="M478" s="25">
        <f t="shared" si="21"/>
        <v>0</v>
      </c>
      <c r="N478" s="39">
        <f>Invulblad!K480</f>
        <v>0</v>
      </c>
      <c r="O478" s="29" t="b">
        <f>IF(N478=kengetallen!$V$19,"1",IF(N478=kengetallen!$V$20,"2",IF(N478=kengetallen!$V$21,"3")))</f>
        <v>0</v>
      </c>
      <c r="P478" s="32">
        <v>0.3</v>
      </c>
      <c r="Q478" s="4">
        <f t="shared" si="22"/>
        <v>0</v>
      </c>
      <c r="R478" s="31">
        <f t="shared" si="23"/>
        <v>0</v>
      </c>
      <c r="S478" s="118" t="b">
        <f>IF(R478=kengetallen!$W$53,"Optimaal / zeer goed",IF(R478=kengetallen!$W$54,"Optimaal / goed",IF(R478=kengetallen!$W$55,"Voldoende / goed",IF(R478=kengetallen!$W$56,"Voldoende / redelijk",IF(R478=kengetallen!$W$57,"Voldoende",IF(R478=kengetallen!$W$58,"Matig / voldoende",IF(R478=kengetallen!$W$59,"Matig",IF(R478=kengetallen!$W$60,"Onvoldoende",IF(R478=kengetallen!$W$61,"Onvoldoende / slecht")))))))))</f>
        <v>0</v>
      </c>
    </row>
    <row r="479" spans="1:19" x14ac:dyDescent="0.3">
      <c r="A479" s="34">
        <f>Invulblad!B481</f>
        <v>477</v>
      </c>
      <c r="B479" s="28">
        <f>Invulblad!C481</f>
        <v>0</v>
      </c>
      <c r="C479" s="4">
        <f>Invulblad!D481</f>
        <v>0</v>
      </c>
      <c r="D479" s="4">
        <f>Invulblad!E481</f>
        <v>0</v>
      </c>
      <c r="E479" s="4">
        <f>Invulblad!F481</f>
        <v>0</v>
      </c>
      <c r="F479" s="4">
        <f>Invulblad!G481</f>
        <v>0</v>
      </c>
      <c r="G479" s="4">
        <f>Invulblad!H481</f>
        <v>0</v>
      </c>
      <c r="H479" s="48">
        <f>Invulblad!I481</f>
        <v>0</v>
      </c>
      <c r="I479" s="109">
        <f>Invulblad!O481</f>
        <v>0</v>
      </c>
      <c r="J479" s="31">
        <f>Invulblad!J481</f>
        <v>0</v>
      </c>
      <c r="K479" s="32" t="b">
        <f>IF(J479=kengetallen!$V$13,"1",IF(J479=kengetallen!$V$14,"2",IF(J479=kengetallen!$V$15,"3")))</f>
        <v>0</v>
      </c>
      <c r="L479" s="32">
        <v>0.7</v>
      </c>
      <c r="M479" s="25">
        <f t="shared" si="21"/>
        <v>0</v>
      </c>
      <c r="N479" s="39">
        <f>Invulblad!K481</f>
        <v>0</v>
      </c>
      <c r="O479" s="29" t="b">
        <f>IF(N479=kengetallen!$V$19,"1",IF(N479=kengetallen!$V$20,"2",IF(N479=kengetallen!$V$21,"3")))</f>
        <v>0</v>
      </c>
      <c r="P479" s="32">
        <v>0.3</v>
      </c>
      <c r="Q479" s="4">
        <f t="shared" si="22"/>
        <v>0</v>
      </c>
      <c r="R479" s="31">
        <f t="shared" si="23"/>
        <v>0</v>
      </c>
      <c r="S479" s="118" t="b">
        <f>IF(R479=kengetallen!$W$53,"Optimaal / zeer goed",IF(R479=kengetallen!$W$54,"Optimaal / goed",IF(R479=kengetallen!$W$55,"Voldoende / goed",IF(R479=kengetallen!$W$56,"Voldoende / redelijk",IF(R479=kengetallen!$W$57,"Voldoende",IF(R479=kengetallen!$W$58,"Matig / voldoende",IF(R479=kengetallen!$W$59,"Matig",IF(R479=kengetallen!$W$60,"Onvoldoende",IF(R479=kengetallen!$W$61,"Onvoldoende / slecht")))))))))</f>
        <v>0</v>
      </c>
    </row>
    <row r="480" spans="1:19" x14ac:dyDescent="0.3">
      <c r="A480" s="34">
        <f>Invulblad!B482</f>
        <v>478</v>
      </c>
      <c r="B480" s="28">
        <f>Invulblad!C482</f>
        <v>0</v>
      </c>
      <c r="C480" s="4">
        <f>Invulblad!D482</f>
        <v>0</v>
      </c>
      <c r="D480" s="4">
        <f>Invulblad!E482</f>
        <v>0</v>
      </c>
      <c r="E480" s="4">
        <f>Invulblad!F482</f>
        <v>0</v>
      </c>
      <c r="F480" s="4">
        <f>Invulblad!G482</f>
        <v>0</v>
      </c>
      <c r="G480" s="4">
        <f>Invulblad!H482</f>
        <v>0</v>
      </c>
      <c r="H480" s="48">
        <f>Invulblad!I482</f>
        <v>0</v>
      </c>
      <c r="I480" s="109">
        <f>Invulblad!O482</f>
        <v>0</v>
      </c>
      <c r="J480" s="31">
        <f>Invulblad!J482</f>
        <v>0</v>
      </c>
      <c r="K480" s="32" t="b">
        <f>IF(J480=kengetallen!$V$13,"1",IF(J480=kengetallen!$V$14,"2",IF(J480=kengetallen!$V$15,"3")))</f>
        <v>0</v>
      </c>
      <c r="L480" s="32">
        <v>0.7</v>
      </c>
      <c r="M480" s="25">
        <f t="shared" si="21"/>
        <v>0</v>
      </c>
      <c r="N480" s="39">
        <f>Invulblad!K482</f>
        <v>0</v>
      </c>
      <c r="O480" s="29" t="b">
        <f>IF(N480=kengetallen!$V$19,"1",IF(N480=kengetallen!$V$20,"2",IF(N480=kengetallen!$V$21,"3")))</f>
        <v>0</v>
      </c>
      <c r="P480" s="32">
        <v>0.3</v>
      </c>
      <c r="Q480" s="4">
        <f t="shared" si="22"/>
        <v>0</v>
      </c>
      <c r="R480" s="31">
        <f t="shared" si="23"/>
        <v>0</v>
      </c>
      <c r="S480" s="118" t="b">
        <f>IF(R480=kengetallen!$W$53,"Optimaal / zeer goed",IF(R480=kengetallen!$W$54,"Optimaal / goed",IF(R480=kengetallen!$W$55,"Voldoende / goed",IF(R480=kengetallen!$W$56,"Voldoende / redelijk",IF(R480=kengetallen!$W$57,"Voldoende",IF(R480=kengetallen!$W$58,"Matig / voldoende",IF(R480=kengetallen!$W$59,"Matig",IF(R480=kengetallen!$W$60,"Onvoldoende",IF(R480=kengetallen!$W$61,"Onvoldoende / slecht")))))))))</f>
        <v>0</v>
      </c>
    </row>
    <row r="481" spans="1:19" x14ac:dyDescent="0.3">
      <c r="A481" s="34">
        <f>Invulblad!B483</f>
        <v>479</v>
      </c>
      <c r="B481" s="28">
        <f>Invulblad!C483</f>
        <v>0</v>
      </c>
      <c r="C481" s="4">
        <f>Invulblad!D483</f>
        <v>0</v>
      </c>
      <c r="D481" s="4">
        <f>Invulblad!E483</f>
        <v>0</v>
      </c>
      <c r="E481" s="4">
        <f>Invulblad!F483</f>
        <v>0</v>
      </c>
      <c r="F481" s="4">
        <f>Invulblad!G483</f>
        <v>0</v>
      </c>
      <c r="G481" s="4">
        <f>Invulblad!H483</f>
        <v>0</v>
      </c>
      <c r="H481" s="48">
        <f>Invulblad!I483</f>
        <v>0</v>
      </c>
      <c r="I481" s="109">
        <f>Invulblad!O483</f>
        <v>0</v>
      </c>
      <c r="J481" s="31">
        <f>Invulblad!J483</f>
        <v>0</v>
      </c>
      <c r="K481" s="32" t="b">
        <f>IF(J481=kengetallen!$V$13,"1",IF(J481=kengetallen!$V$14,"2",IF(J481=kengetallen!$V$15,"3")))</f>
        <v>0</v>
      </c>
      <c r="L481" s="32">
        <v>0.7</v>
      </c>
      <c r="M481" s="25">
        <f t="shared" si="21"/>
        <v>0</v>
      </c>
      <c r="N481" s="39">
        <f>Invulblad!K483</f>
        <v>0</v>
      </c>
      <c r="O481" s="29" t="b">
        <f>IF(N481=kengetallen!$V$19,"1",IF(N481=kengetallen!$V$20,"2",IF(N481=kengetallen!$V$21,"3")))</f>
        <v>0</v>
      </c>
      <c r="P481" s="32">
        <v>0.3</v>
      </c>
      <c r="Q481" s="4">
        <f t="shared" si="22"/>
        <v>0</v>
      </c>
      <c r="R481" s="31">
        <f t="shared" si="23"/>
        <v>0</v>
      </c>
      <c r="S481" s="118" t="b">
        <f>IF(R481=kengetallen!$W$53,"Optimaal / zeer goed",IF(R481=kengetallen!$W$54,"Optimaal / goed",IF(R481=kengetallen!$W$55,"Voldoende / goed",IF(R481=kengetallen!$W$56,"Voldoende / redelijk",IF(R481=kengetallen!$W$57,"Voldoende",IF(R481=kengetallen!$W$58,"Matig / voldoende",IF(R481=kengetallen!$W$59,"Matig",IF(R481=kengetallen!$W$60,"Onvoldoende",IF(R481=kengetallen!$W$61,"Onvoldoende / slecht")))))))))</f>
        <v>0</v>
      </c>
    </row>
    <row r="482" spans="1:19" x14ac:dyDescent="0.3">
      <c r="A482" s="34">
        <f>Invulblad!B484</f>
        <v>480</v>
      </c>
      <c r="B482" s="28">
        <f>Invulblad!C484</f>
        <v>0</v>
      </c>
      <c r="C482" s="4">
        <f>Invulblad!D484</f>
        <v>0</v>
      </c>
      <c r="D482" s="4">
        <f>Invulblad!E484</f>
        <v>0</v>
      </c>
      <c r="E482" s="4">
        <f>Invulblad!F484</f>
        <v>0</v>
      </c>
      <c r="F482" s="4">
        <f>Invulblad!G484</f>
        <v>0</v>
      </c>
      <c r="G482" s="4">
        <f>Invulblad!H484</f>
        <v>0</v>
      </c>
      <c r="H482" s="48">
        <f>Invulblad!I484</f>
        <v>0</v>
      </c>
      <c r="I482" s="109">
        <f>Invulblad!O484</f>
        <v>0</v>
      </c>
      <c r="J482" s="31">
        <f>Invulblad!J484</f>
        <v>0</v>
      </c>
      <c r="K482" s="32" t="b">
        <f>IF(J482=kengetallen!$V$13,"1",IF(J482=kengetallen!$V$14,"2",IF(J482=kengetallen!$V$15,"3")))</f>
        <v>0</v>
      </c>
      <c r="L482" s="32">
        <v>0.7</v>
      </c>
      <c r="M482" s="25">
        <f t="shared" si="21"/>
        <v>0</v>
      </c>
      <c r="N482" s="39">
        <f>Invulblad!K484</f>
        <v>0</v>
      </c>
      <c r="O482" s="29" t="b">
        <f>IF(N482=kengetallen!$V$19,"1",IF(N482=kengetallen!$V$20,"2",IF(N482=kengetallen!$V$21,"3")))</f>
        <v>0</v>
      </c>
      <c r="P482" s="32">
        <v>0.3</v>
      </c>
      <c r="Q482" s="4">
        <f t="shared" si="22"/>
        <v>0</v>
      </c>
      <c r="R482" s="31">
        <f t="shared" si="23"/>
        <v>0</v>
      </c>
      <c r="S482" s="118" t="b">
        <f>IF(R482=kengetallen!$W$53,"Optimaal / zeer goed",IF(R482=kengetallen!$W$54,"Optimaal / goed",IF(R482=kengetallen!$W$55,"Voldoende / goed",IF(R482=kengetallen!$W$56,"Voldoende / redelijk",IF(R482=kengetallen!$W$57,"Voldoende",IF(R482=kengetallen!$W$58,"Matig / voldoende",IF(R482=kengetallen!$W$59,"Matig",IF(R482=kengetallen!$W$60,"Onvoldoende",IF(R482=kengetallen!$W$61,"Onvoldoende / slecht")))))))))</f>
        <v>0</v>
      </c>
    </row>
    <row r="483" spans="1:19" x14ac:dyDescent="0.3">
      <c r="A483" s="34">
        <f>Invulblad!B485</f>
        <v>481</v>
      </c>
      <c r="B483" s="28">
        <f>Invulblad!C485</f>
        <v>0</v>
      </c>
      <c r="C483" s="4">
        <f>Invulblad!D485</f>
        <v>0</v>
      </c>
      <c r="D483" s="4">
        <f>Invulblad!E485</f>
        <v>0</v>
      </c>
      <c r="E483" s="4">
        <f>Invulblad!F485</f>
        <v>0</v>
      </c>
      <c r="F483" s="4">
        <f>Invulblad!G485</f>
        <v>0</v>
      </c>
      <c r="G483" s="4">
        <f>Invulblad!H485</f>
        <v>0</v>
      </c>
      <c r="H483" s="48">
        <f>Invulblad!I485</f>
        <v>0</v>
      </c>
      <c r="I483" s="109">
        <f>Invulblad!O485</f>
        <v>0</v>
      </c>
      <c r="J483" s="31">
        <f>Invulblad!J485</f>
        <v>0</v>
      </c>
      <c r="K483" s="32" t="b">
        <f>IF(J483=kengetallen!$V$13,"1",IF(J483=kengetallen!$V$14,"2",IF(J483=kengetallen!$V$15,"3")))</f>
        <v>0</v>
      </c>
      <c r="L483" s="32">
        <v>0.7</v>
      </c>
      <c r="M483" s="25">
        <f t="shared" si="21"/>
        <v>0</v>
      </c>
      <c r="N483" s="39">
        <f>Invulblad!K485</f>
        <v>0</v>
      </c>
      <c r="O483" s="29" t="b">
        <f>IF(N483=kengetallen!$V$19,"1",IF(N483=kengetallen!$V$20,"2",IF(N483=kengetallen!$V$21,"3")))</f>
        <v>0</v>
      </c>
      <c r="P483" s="32">
        <v>0.3</v>
      </c>
      <c r="Q483" s="4">
        <f t="shared" si="22"/>
        <v>0</v>
      </c>
      <c r="R483" s="31">
        <f t="shared" si="23"/>
        <v>0</v>
      </c>
      <c r="S483" s="118" t="b">
        <f>IF(R483=kengetallen!$W$53,"Optimaal / zeer goed",IF(R483=kengetallen!$W$54,"Optimaal / goed",IF(R483=kengetallen!$W$55,"Voldoende / goed",IF(R483=kengetallen!$W$56,"Voldoende / redelijk",IF(R483=kengetallen!$W$57,"Voldoende",IF(R483=kengetallen!$W$58,"Matig / voldoende",IF(R483=kengetallen!$W$59,"Matig",IF(R483=kengetallen!$W$60,"Onvoldoende",IF(R483=kengetallen!$W$61,"Onvoldoende / slecht")))))))))</f>
        <v>0</v>
      </c>
    </row>
    <row r="484" spans="1:19" x14ac:dyDescent="0.3">
      <c r="A484" s="34">
        <f>Invulblad!B486</f>
        <v>482</v>
      </c>
      <c r="B484" s="28">
        <f>Invulblad!C486</f>
        <v>0</v>
      </c>
      <c r="C484" s="4">
        <f>Invulblad!D486</f>
        <v>0</v>
      </c>
      <c r="D484" s="4">
        <f>Invulblad!E486</f>
        <v>0</v>
      </c>
      <c r="E484" s="4">
        <f>Invulblad!F486</f>
        <v>0</v>
      </c>
      <c r="F484" s="4">
        <f>Invulblad!G486</f>
        <v>0</v>
      </c>
      <c r="G484" s="4">
        <f>Invulblad!H486</f>
        <v>0</v>
      </c>
      <c r="H484" s="48">
        <f>Invulblad!I486</f>
        <v>0</v>
      </c>
      <c r="I484" s="109">
        <f>Invulblad!O486</f>
        <v>0</v>
      </c>
      <c r="J484" s="31">
        <f>Invulblad!J486</f>
        <v>0</v>
      </c>
      <c r="K484" s="32" t="b">
        <f>IF(J484=kengetallen!$V$13,"1",IF(J484=kengetallen!$V$14,"2",IF(J484=kengetallen!$V$15,"3")))</f>
        <v>0</v>
      </c>
      <c r="L484" s="32">
        <v>0.7</v>
      </c>
      <c r="M484" s="25">
        <f t="shared" si="21"/>
        <v>0</v>
      </c>
      <c r="N484" s="39">
        <f>Invulblad!K486</f>
        <v>0</v>
      </c>
      <c r="O484" s="29" t="b">
        <f>IF(N484=kengetallen!$V$19,"1",IF(N484=kengetallen!$V$20,"2",IF(N484=kengetallen!$V$21,"3")))</f>
        <v>0</v>
      </c>
      <c r="P484" s="32">
        <v>0.3</v>
      </c>
      <c r="Q484" s="4">
        <f t="shared" si="22"/>
        <v>0</v>
      </c>
      <c r="R484" s="31">
        <f t="shared" si="23"/>
        <v>0</v>
      </c>
      <c r="S484" s="118" t="b">
        <f>IF(R484=kengetallen!$W$53,"Optimaal / zeer goed",IF(R484=kengetallen!$W$54,"Optimaal / goed",IF(R484=kengetallen!$W$55,"Voldoende / goed",IF(R484=kengetallen!$W$56,"Voldoende / redelijk",IF(R484=kengetallen!$W$57,"Voldoende",IF(R484=kengetallen!$W$58,"Matig / voldoende",IF(R484=kengetallen!$W$59,"Matig",IF(R484=kengetallen!$W$60,"Onvoldoende",IF(R484=kengetallen!$W$61,"Onvoldoende / slecht")))))))))</f>
        <v>0</v>
      </c>
    </row>
    <row r="485" spans="1:19" x14ac:dyDescent="0.3">
      <c r="A485" s="34">
        <f>Invulblad!B487</f>
        <v>483</v>
      </c>
      <c r="B485" s="28">
        <f>Invulblad!C487</f>
        <v>0</v>
      </c>
      <c r="C485" s="4">
        <f>Invulblad!D487</f>
        <v>0</v>
      </c>
      <c r="D485" s="4">
        <f>Invulblad!E487</f>
        <v>0</v>
      </c>
      <c r="E485" s="4">
        <f>Invulblad!F487</f>
        <v>0</v>
      </c>
      <c r="F485" s="4">
        <f>Invulblad!G487</f>
        <v>0</v>
      </c>
      <c r="G485" s="4">
        <f>Invulblad!H487</f>
        <v>0</v>
      </c>
      <c r="H485" s="48">
        <f>Invulblad!I487</f>
        <v>0</v>
      </c>
      <c r="I485" s="109">
        <f>Invulblad!O487</f>
        <v>0</v>
      </c>
      <c r="J485" s="31">
        <f>Invulblad!J487</f>
        <v>0</v>
      </c>
      <c r="K485" s="32" t="b">
        <f>IF(J485=kengetallen!$V$13,"1",IF(J485=kengetallen!$V$14,"2",IF(J485=kengetallen!$V$15,"3")))</f>
        <v>0</v>
      </c>
      <c r="L485" s="32">
        <v>0.7</v>
      </c>
      <c r="M485" s="25">
        <f t="shared" si="21"/>
        <v>0</v>
      </c>
      <c r="N485" s="39">
        <f>Invulblad!K487</f>
        <v>0</v>
      </c>
      <c r="O485" s="29" t="b">
        <f>IF(N485=kengetallen!$V$19,"1",IF(N485=kengetallen!$V$20,"2",IF(N485=kengetallen!$V$21,"3")))</f>
        <v>0</v>
      </c>
      <c r="P485" s="32">
        <v>0.3</v>
      </c>
      <c r="Q485" s="4">
        <f t="shared" si="22"/>
        <v>0</v>
      </c>
      <c r="R485" s="31">
        <f t="shared" si="23"/>
        <v>0</v>
      </c>
      <c r="S485" s="118" t="b">
        <f>IF(R485=kengetallen!$W$53,"Optimaal / zeer goed",IF(R485=kengetallen!$W$54,"Optimaal / goed",IF(R485=kengetallen!$W$55,"Voldoende / goed",IF(R485=kengetallen!$W$56,"Voldoende / redelijk",IF(R485=kengetallen!$W$57,"Voldoende",IF(R485=kengetallen!$W$58,"Matig / voldoende",IF(R485=kengetallen!$W$59,"Matig",IF(R485=kengetallen!$W$60,"Onvoldoende",IF(R485=kengetallen!$W$61,"Onvoldoende / slecht")))))))))</f>
        <v>0</v>
      </c>
    </row>
    <row r="486" spans="1:19" x14ac:dyDescent="0.3">
      <c r="A486" s="34">
        <f>Invulblad!B488</f>
        <v>484</v>
      </c>
      <c r="B486" s="28">
        <f>Invulblad!C488</f>
        <v>0</v>
      </c>
      <c r="C486" s="4">
        <f>Invulblad!D488</f>
        <v>0</v>
      </c>
      <c r="D486" s="4">
        <f>Invulblad!E488</f>
        <v>0</v>
      </c>
      <c r="E486" s="4">
        <f>Invulblad!F488</f>
        <v>0</v>
      </c>
      <c r="F486" s="4">
        <f>Invulblad!G488</f>
        <v>0</v>
      </c>
      <c r="G486" s="4">
        <f>Invulblad!H488</f>
        <v>0</v>
      </c>
      <c r="H486" s="48">
        <f>Invulblad!I488</f>
        <v>0</v>
      </c>
      <c r="I486" s="109">
        <f>Invulblad!O488</f>
        <v>0</v>
      </c>
      <c r="J486" s="31">
        <f>Invulblad!J488</f>
        <v>0</v>
      </c>
      <c r="K486" s="32" t="b">
        <f>IF(J486=kengetallen!$V$13,"1",IF(J486=kengetallen!$V$14,"2",IF(J486=kengetallen!$V$15,"3")))</f>
        <v>0</v>
      </c>
      <c r="L486" s="32">
        <v>0.7</v>
      </c>
      <c r="M486" s="25">
        <f t="shared" si="21"/>
        <v>0</v>
      </c>
      <c r="N486" s="39">
        <f>Invulblad!K488</f>
        <v>0</v>
      </c>
      <c r="O486" s="29" t="b">
        <f>IF(N486=kengetallen!$V$19,"1",IF(N486=kengetallen!$V$20,"2",IF(N486=kengetallen!$V$21,"3")))</f>
        <v>0</v>
      </c>
      <c r="P486" s="32">
        <v>0.3</v>
      </c>
      <c r="Q486" s="4">
        <f t="shared" si="22"/>
        <v>0</v>
      </c>
      <c r="R486" s="31">
        <f t="shared" si="23"/>
        <v>0</v>
      </c>
      <c r="S486" s="118" t="b">
        <f>IF(R486=kengetallen!$W$53,"Optimaal / zeer goed",IF(R486=kengetallen!$W$54,"Optimaal / goed",IF(R486=kengetallen!$W$55,"Voldoende / goed",IF(R486=kengetallen!$W$56,"Voldoende / redelijk",IF(R486=kengetallen!$W$57,"Voldoende",IF(R486=kengetallen!$W$58,"Matig / voldoende",IF(R486=kengetallen!$W$59,"Matig",IF(R486=kengetallen!$W$60,"Onvoldoende",IF(R486=kengetallen!$W$61,"Onvoldoende / slecht")))))))))</f>
        <v>0</v>
      </c>
    </row>
    <row r="487" spans="1:19" x14ac:dyDescent="0.3">
      <c r="A487" s="34">
        <f>Invulblad!B489</f>
        <v>485</v>
      </c>
      <c r="B487" s="28">
        <f>Invulblad!C489</f>
        <v>0</v>
      </c>
      <c r="C487" s="4">
        <f>Invulblad!D489</f>
        <v>0</v>
      </c>
      <c r="D487" s="4">
        <f>Invulblad!E489</f>
        <v>0</v>
      </c>
      <c r="E487" s="4">
        <f>Invulblad!F489</f>
        <v>0</v>
      </c>
      <c r="F487" s="4">
        <f>Invulblad!G489</f>
        <v>0</v>
      </c>
      <c r="G487" s="4">
        <f>Invulblad!H489</f>
        <v>0</v>
      </c>
      <c r="H487" s="48">
        <f>Invulblad!I489</f>
        <v>0</v>
      </c>
      <c r="I487" s="109">
        <f>Invulblad!O489</f>
        <v>0</v>
      </c>
      <c r="J487" s="31">
        <f>Invulblad!J489</f>
        <v>0</v>
      </c>
      <c r="K487" s="32" t="b">
        <f>IF(J487=kengetallen!$V$13,"1",IF(J487=kengetallen!$V$14,"2",IF(J487=kengetallen!$V$15,"3")))</f>
        <v>0</v>
      </c>
      <c r="L487" s="32">
        <v>0.7</v>
      </c>
      <c r="M487" s="25">
        <f t="shared" si="21"/>
        <v>0</v>
      </c>
      <c r="N487" s="39">
        <f>Invulblad!K489</f>
        <v>0</v>
      </c>
      <c r="O487" s="29" t="b">
        <f>IF(N487=kengetallen!$V$19,"1",IF(N487=kengetallen!$V$20,"2",IF(N487=kengetallen!$V$21,"3")))</f>
        <v>0</v>
      </c>
      <c r="P487" s="32">
        <v>0.3</v>
      </c>
      <c r="Q487" s="4">
        <f t="shared" si="22"/>
        <v>0</v>
      </c>
      <c r="R487" s="31">
        <f t="shared" si="23"/>
        <v>0</v>
      </c>
      <c r="S487" s="118" t="b">
        <f>IF(R487=kengetallen!$W$53,"Optimaal / zeer goed",IF(R487=kengetallen!$W$54,"Optimaal / goed",IF(R487=kengetallen!$W$55,"Voldoende / goed",IF(R487=kengetallen!$W$56,"Voldoende / redelijk",IF(R487=kengetallen!$W$57,"Voldoende",IF(R487=kengetallen!$W$58,"Matig / voldoende",IF(R487=kengetallen!$W$59,"Matig",IF(R487=kengetallen!$W$60,"Onvoldoende",IF(R487=kengetallen!$W$61,"Onvoldoende / slecht")))))))))</f>
        <v>0</v>
      </c>
    </row>
    <row r="488" spans="1:19" x14ac:dyDescent="0.3">
      <c r="A488" s="34">
        <f>Invulblad!B490</f>
        <v>486</v>
      </c>
      <c r="B488" s="28">
        <f>Invulblad!C490</f>
        <v>0</v>
      </c>
      <c r="C488" s="4">
        <f>Invulblad!D490</f>
        <v>0</v>
      </c>
      <c r="D488" s="4">
        <f>Invulblad!E490</f>
        <v>0</v>
      </c>
      <c r="E488" s="4">
        <f>Invulblad!F490</f>
        <v>0</v>
      </c>
      <c r="F488" s="4">
        <f>Invulblad!G490</f>
        <v>0</v>
      </c>
      <c r="G488" s="4">
        <f>Invulblad!H490</f>
        <v>0</v>
      </c>
      <c r="H488" s="48">
        <f>Invulblad!I490</f>
        <v>0</v>
      </c>
      <c r="I488" s="109">
        <f>Invulblad!O490</f>
        <v>0</v>
      </c>
      <c r="J488" s="31">
        <f>Invulblad!J490</f>
        <v>0</v>
      </c>
      <c r="K488" s="32" t="b">
        <f>IF(J488=kengetallen!$V$13,"1",IF(J488=kengetallen!$V$14,"2",IF(J488=kengetallen!$V$15,"3")))</f>
        <v>0</v>
      </c>
      <c r="L488" s="32">
        <v>0.7</v>
      </c>
      <c r="M488" s="25">
        <f t="shared" si="21"/>
        <v>0</v>
      </c>
      <c r="N488" s="39">
        <f>Invulblad!K490</f>
        <v>0</v>
      </c>
      <c r="O488" s="29" t="b">
        <f>IF(N488=kengetallen!$V$19,"1",IF(N488=kengetallen!$V$20,"2",IF(N488=kengetallen!$V$21,"3")))</f>
        <v>0</v>
      </c>
      <c r="P488" s="32">
        <v>0.3</v>
      </c>
      <c r="Q488" s="4">
        <f t="shared" si="22"/>
        <v>0</v>
      </c>
      <c r="R488" s="31">
        <f t="shared" si="23"/>
        <v>0</v>
      </c>
      <c r="S488" s="118" t="b">
        <f>IF(R488=kengetallen!$W$53,"Optimaal / zeer goed",IF(R488=kengetallen!$W$54,"Optimaal / goed",IF(R488=kengetallen!$W$55,"Voldoende / goed",IF(R488=kengetallen!$W$56,"Voldoende / redelijk",IF(R488=kengetallen!$W$57,"Voldoende",IF(R488=kengetallen!$W$58,"Matig / voldoende",IF(R488=kengetallen!$W$59,"Matig",IF(R488=kengetallen!$W$60,"Onvoldoende",IF(R488=kengetallen!$W$61,"Onvoldoende / slecht")))))))))</f>
        <v>0</v>
      </c>
    </row>
    <row r="489" spans="1:19" x14ac:dyDescent="0.3">
      <c r="A489" s="34">
        <f>Invulblad!B491</f>
        <v>487</v>
      </c>
      <c r="B489" s="28">
        <f>Invulblad!C491</f>
        <v>0</v>
      </c>
      <c r="C489" s="4">
        <f>Invulblad!D491</f>
        <v>0</v>
      </c>
      <c r="D489" s="4">
        <f>Invulblad!E491</f>
        <v>0</v>
      </c>
      <c r="E489" s="4">
        <f>Invulblad!F491</f>
        <v>0</v>
      </c>
      <c r="F489" s="4">
        <f>Invulblad!G491</f>
        <v>0</v>
      </c>
      <c r="G489" s="4">
        <f>Invulblad!H491</f>
        <v>0</v>
      </c>
      <c r="H489" s="48">
        <f>Invulblad!I491</f>
        <v>0</v>
      </c>
      <c r="I489" s="109">
        <f>Invulblad!O491</f>
        <v>0</v>
      </c>
      <c r="J489" s="31">
        <f>Invulblad!J491</f>
        <v>0</v>
      </c>
      <c r="K489" s="32" t="b">
        <f>IF(J489=kengetallen!$V$13,"1",IF(J489=kengetallen!$V$14,"2",IF(J489=kengetallen!$V$15,"3")))</f>
        <v>0</v>
      </c>
      <c r="L489" s="32">
        <v>0.7</v>
      </c>
      <c r="M489" s="25">
        <f t="shared" si="21"/>
        <v>0</v>
      </c>
      <c r="N489" s="39">
        <f>Invulblad!K491</f>
        <v>0</v>
      </c>
      <c r="O489" s="29" t="b">
        <f>IF(N489=kengetallen!$V$19,"1",IF(N489=kengetallen!$V$20,"2",IF(N489=kengetallen!$V$21,"3")))</f>
        <v>0</v>
      </c>
      <c r="P489" s="32">
        <v>0.3</v>
      </c>
      <c r="Q489" s="4">
        <f t="shared" si="22"/>
        <v>0</v>
      </c>
      <c r="R489" s="31">
        <f t="shared" si="23"/>
        <v>0</v>
      </c>
      <c r="S489" s="118" t="b">
        <f>IF(R489=kengetallen!$W$53,"Optimaal / zeer goed",IF(R489=kengetallen!$W$54,"Optimaal / goed",IF(R489=kengetallen!$W$55,"Voldoende / goed",IF(R489=kengetallen!$W$56,"Voldoende / redelijk",IF(R489=kengetallen!$W$57,"Voldoende",IF(R489=kengetallen!$W$58,"Matig / voldoende",IF(R489=kengetallen!$W$59,"Matig",IF(R489=kengetallen!$W$60,"Onvoldoende",IF(R489=kengetallen!$W$61,"Onvoldoende / slecht")))))))))</f>
        <v>0</v>
      </c>
    </row>
    <row r="490" spans="1:19" x14ac:dyDescent="0.3">
      <c r="A490" s="34">
        <f>Invulblad!B492</f>
        <v>488</v>
      </c>
      <c r="B490" s="28">
        <f>Invulblad!C492</f>
        <v>0</v>
      </c>
      <c r="C490" s="4">
        <f>Invulblad!D492</f>
        <v>0</v>
      </c>
      <c r="D490" s="4">
        <f>Invulblad!E492</f>
        <v>0</v>
      </c>
      <c r="E490" s="4">
        <f>Invulblad!F492</f>
        <v>0</v>
      </c>
      <c r="F490" s="4">
        <f>Invulblad!G492</f>
        <v>0</v>
      </c>
      <c r="G490" s="4">
        <f>Invulblad!H492</f>
        <v>0</v>
      </c>
      <c r="H490" s="48">
        <f>Invulblad!I492</f>
        <v>0</v>
      </c>
      <c r="I490" s="109">
        <f>Invulblad!O492</f>
        <v>0</v>
      </c>
      <c r="J490" s="31">
        <f>Invulblad!J492</f>
        <v>0</v>
      </c>
      <c r="K490" s="32" t="b">
        <f>IF(J490=kengetallen!$V$13,"1",IF(J490=kengetallen!$V$14,"2",IF(J490=kengetallen!$V$15,"3")))</f>
        <v>0</v>
      </c>
      <c r="L490" s="32">
        <v>0.7</v>
      </c>
      <c r="M490" s="25">
        <f t="shared" si="21"/>
        <v>0</v>
      </c>
      <c r="N490" s="39">
        <f>Invulblad!K492</f>
        <v>0</v>
      </c>
      <c r="O490" s="29" t="b">
        <f>IF(N490=kengetallen!$V$19,"1",IF(N490=kengetallen!$V$20,"2",IF(N490=kengetallen!$V$21,"3")))</f>
        <v>0</v>
      </c>
      <c r="P490" s="32">
        <v>0.3</v>
      </c>
      <c r="Q490" s="4">
        <f t="shared" si="22"/>
        <v>0</v>
      </c>
      <c r="R490" s="31">
        <f t="shared" si="23"/>
        <v>0</v>
      </c>
      <c r="S490" s="118" t="b">
        <f>IF(R490=kengetallen!$W$53,"Optimaal / zeer goed",IF(R490=kengetallen!$W$54,"Optimaal / goed",IF(R490=kengetallen!$W$55,"Voldoende / goed",IF(R490=kengetallen!$W$56,"Voldoende / redelijk",IF(R490=kengetallen!$W$57,"Voldoende",IF(R490=kengetallen!$W$58,"Matig / voldoende",IF(R490=kengetallen!$W$59,"Matig",IF(R490=kengetallen!$W$60,"Onvoldoende",IF(R490=kengetallen!$W$61,"Onvoldoende / slecht")))))))))</f>
        <v>0</v>
      </c>
    </row>
    <row r="491" spans="1:19" x14ac:dyDescent="0.3">
      <c r="A491" s="34">
        <f>Invulblad!B493</f>
        <v>489</v>
      </c>
      <c r="B491" s="28">
        <f>Invulblad!C493</f>
        <v>0</v>
      </c>
      <c r="C491" s="4">
        <f>Invulblad!D493</f>
        <v>0</v>
      </c>
      <c r="D491" s="4">
        <f>Invulblad!E493</f>
        <v>0</v>
      </c>
      <c r="E491" s="4">
        <f>Invulblad!F493</f>
        <v>0</v>
      </c>
      <c r="F491" s="4">
        <f>Invulblad!G493</f>
        <v>0</v>
      </c>
      <c r="G491" s="4">
        <f>Invulblad!H493</f>
        <v>0</v>
      </c>
      <c r="H491" s="48">
        <f>Invulblad!I493</f>
        <v>0</v>
      </c>
      <c r="I491" s="109">
        <f>Invulblad!O493</f>
        <v>0</v>
      </c>
      <c r="J491" s="31">
        <f>Invulblad!J493</f>
        <v>0</v>
      </c>
      <c r="K491" s="32" t="b">
        <f>IF(J491=kengetallen!$V$13,"1",IF(J491=kengetallen!$V$14,"2",IF(J491=kengetallen!$V$15,"3")))</f>
        <v>0</v>
      </c>
      <c r="L491" s="32">
        <v>0.7</v>
      </c>
      <c r="M491" s="25">
        <f t="shared" si="21"/>
        <v>0</v>
      </c>
      <c r="N491" s="39">
        <f>Invulblad!K493</f>
        <v>0</v>
      </c>
      <c r="O491" s="29" t="b">
        <f>IF(N491=kengetallen!$V$19,"1",IF(N491=kengetallen!$V$20,"2",IF(N491=kengetallen!$V$21,"3")))</f>
        <v>0</v>
      </c>
      <c r="P491" s="32">
        <v>0.3</v>
      </c>
      <c r="Q491" s="4">
        <f t="shared" si="22"/>
        <v>0</v>
      </c>
      <c r="R491" s="31">
        <f t="shared" si="23"/>
        <v>0</v>
      </c>
      <c r="S491" s="118" t="b">
        <f>IF(R491=kengetallen!$W$53,"Optimaal / zeer goed",IF(R491=kengetallen!$W$54,"Optimaal / goed",IF(R491=kengetallen!$W$55,"Voldoende / goed",IF(R491=kengetallen!$W$56,"Voldoende / redelijk",IF(R491=kengetallen!$W$57,"Voldoende",IF(R491=kengetallen!$W$58,"Matig / voldoende",IF(R491=kengetallen!$W$59,"Matig",IF(R491=kengetallen!$W$60,"Onvoldoende",IF(R491=kengetallen!$W$61,"Onvoldoende / slecht")))))))))</f>
        <v>0</v>
      </c>
    </row>
    <row r="492" spans="1:19" x14ac:dyDescent="0.3">
      <c r="A492" s="34">
        <f>Invulblad!B494</f>
        <v>490</v>
      </c>
      <c r="B492" s="28">
        <f>Invulblad!C494</f>
        <v>0</v>
      </c>
      <c r="C492" s="4">
        <f>Invulblad!D494</f>
        <v>0</v>
      </c>
      <c r="D492" s="4">
        <f>Invulblad!E494</f>
        <v>0</v>
      </c>
      <c r="E492" s="4">
        <f>Invulblad!F494</f>
        <v>0</v>
      </c>
      <c r="F492" s="4">
        <f>Invulblad!G494</f>
        <v>0</v>
      </c>
      <c r="G492" s="4">
        <f>Invulblad!H494</f>
        <v>0</v>
      </c>
      <c r="H492" s="48">
        <f>Invulblad!I494</f>
        <v>0</v>
      </c>
      <c r="I492" s="109">
        <f>Invulblad!O494</f>
        <v>0</v>
      </c>
      <c r="J492" s="31">
        <f>Invulblad!J494</f>
        <v>0</v>
      </c>
      <c r="K492" s="32" t="b">
        <f>IF(J492=kengetallen!$V$13,"1",IF(J492=kengetallen!$V$14,"2",IF(J492=kengetallen!$V$15,"3")))</f>
        <v>0</v>
      </c>
      <c r="L492" s="32">
        <v>0.7</v>
      </c>
      <c r="M492" s="25">
        <f t="shared" si="21"/>
        <v>0</v>
      </c>
      <c r="N492" s="39">
        <f>Invulblad!K494</f>
        <v>0</v>
      </c>
      <c r="O492" s="29" t="b">
        <f>IF(N492=kengetallen!$V$19,"1",IF(N492=kengetallen!$V$20,"2",IF(N492=kengetallen!$V$21,"3")))</f>
        <v>0</v>
      </c>
      <c r="P492" s="32">
        <v>0.3</v>
      </c>
      <c r="Q492" s="4">
        <f t="shared" si="22"/>
        <v>0</v>
      </c>
      <c r="R492" s="31">
        <f t="shared" si="23"/>
        <v>0</v>
      </c>
      <c r="S492" s="118" t="b">
        <f>IF(R492=kengetallen!$W$53,"Optimaal / zeer goed",IF(R492=kengetallen!$W$54,"Optimaal / goed",IF(R492=kengetallen!$W$55,"Voldoende / goed",IF(R492=kengetallen!$W$56,"Voldoende / redelijk",IF(R492=kengetallen!$W$57,"Voldoende",IF(R492=kengetallen!$W$58,"Matig / voldoende",IF(R492=kengetallen!$W$59,"Matig",IF(R492=kengetallen!$W$60,"Onvoldoende",IF(R492=kengetallen!$W$61,"Onvoldoende / slecht")))))))))</f>
        <v>0</v>
      </c>
    </row>
    <row r="493" spans="1:19" x14ac:dyDescent="0.3">
      <c r="A493" s="34">
        <f>Invulblad!B495</f>
        <v>491</v>
      </c>
      <c r="B493" s="28">
        <f>Invulblad!C495</f>
        <v>0</v>
      </c>
      <c r="C493" s="4">
        <f>Invulblad!D495</f>
        <v>0</v>
      </c>
      <c r="D493" s="4">
        <f>Invulblad!E495</f>
        <v>0</v>
      </c>
      <c r="E493" s="4">
        <f>Invulblad!F495</f>
        <v>0</v>
      </c>
      <c r="F493" s="4">
        <f>Invulblad!G495</f>
        <v>0</v>
      </c>
      <c r="G493" s="4">
        <f>Invulblad!H495</f>
        <v>0</v>
      </c>
      <c r="H493" s="48">
        <f>Invulblad!I495</f>
        <v>0</v>
      </c>
      <c r="I493" s="109">
        <f>Invulblad!O495</f>
        <v>0</v>
      </c>
      <c r="J493" s="31">
        <f>Invulblad!J495</f>
        <v>0</v>
      </c>
      <c r="K493" s="32" t="b">
        <f>IF(J493=kengetallen!$V$13,"1",IF(J493=kengetallen!$V$14,"2",IF(J493=kengetallen!$V$15,"3")))</f>
        <v>0</v>
      </c>
      <c r="L493" s="32">
        <v>0.7</v>
      </c>
      <c r="M493" s="25">
        <f t="shared" si="21"/>
        <v>0</v>
      </c>
      <c r="N493" s="39">
        <f>Invulblad!K495</f>
        <v>0</v>
      </c>
      <c r="O493" s="29" t="b">
        <f>IF(N493=kengetallen!$V$19,"1",IF(N493=kengetallen!$V$20,"2",IF(N493=kengetallen!$V$21,"3")))</f>
        <v>0</v>
      </c>
      <c r="P493" s="32">
        <v>0.3</v>
      </c>
      <c r="Q493" s="4">
        <f t="shared" si="22"/>
        <v>0</v>
      </c>
      <c r="R493" s="31">
        <f t="shared" si="23"/>
        <v>0</v>
      </c>
      <c r="S493" s="118" t="b">
        <f>IF(R493=kengetallen!$W$53,"Optimaal / zeer goed",IF(R493=kengetallen!$W$54,"Optimaal / goed",IF(R493=kengetallen!$W$55,"Voldoende / goed",IF(R493=kengetallen!$W$56,"Voldoende / redelijk",IF(R493=kengetallen!$W$57,"Voldoende",IF(R493=kengetallen!$W$58,"Matig / voldoende",IF(R493=kengetallen!$W$59,"Matig",IF(R493=kengetallen!$W$60,"Onvoldoende",IF(R493=kengetallen!$W$61,"Onvoldoende / slecht")))))))))</f>
        <v>0</v>
      </c>
    </row>
    <row r="494" spans="1:19" x14ac:dyDescent="0.3">
      <c r="A494" s="34">
        <f>Invulblad!B496</f>
        <v>492</v>
      </c>
      <c r="B494" s="28">
        <f>Invulblad!C496</f>
        <v>0</v>
      </c>
      <c r="C494" s="4">
        <f>Invulblad!D496</f>
        <v>0</v>
      </c>
      <c r="D494" s="4">
        <f>Invulblad!E496</f>
        <v>0</v>
      </c>
      <c r="E494" s="4">
        <f>Invulblad!F496</f>
        <v>0</v>
      </c>
      <c r="F494" s="4">
        <f>Invulblad!G496</f>
        <v>0</v>
      </c>
      <c r="G494" s="4">
        <f>Invulblad!H496</f>
        <v>0</v>
      </c>
      <c r="H494" s="48">
        <f>Invulblad!I496</f>
        <v>0</v>
      </c>
      <c r="I494" s="109">
        <f>Invulblad!O496</f>
        <v>0</v>
      </c>
      <c r="J494" s="31">
        <f>Invulblad!J496</f>
        <v>0</v>
      </c>
      <c r="K494" s="32" t="b">
        <f>IF(J494=kengetallen!$V$13,"1",IF(J494=kengetallen!$V$14,"2",IF(J494=kengetallen!$V$15,"3")))</f>
        <v>0</v>
      </c>
      <c r="L494" s="32">
        <v>0.7</v>
      </c>
      <c r="M494" s="25">
        <f t="shared" si="21"/>
        <v>0</v>
      </c>
      <c r="N494" s="39">
        <f>Invulblad!K496</f>
        <v>0</v>
      </c>
      <c r="O494" s="29" t="b">
        <f>IF(N494=kengetallen!$V$19,"1",IF(N494=kengetallen!$V$20,"2",IF(N494=kengetallen!$V$21,"3")))</f>
        <v>0</v>
      </c>
      <c r="P494" s="32">
        <v>0.3</v>
      </c>
      <c r="Q494" s="4">
        <f t="shared" si="22"/>
        <v>0</v>
      </c>
      <c r="R494" s="31">
        <f t="shared" si="23"/>
        <v>0</v>
      </c>
      <c r="S494" s="118" t="b">
        <f>IF(R494=kengetallen!$W$53,"Optimaal / zeer goed",IF(R494=kengetallen!$W$54,"Optimaal / goed",IF(R494=kengetallen!$W$55,"Voldoende / goed",IF(R494=kengetallen!$W$56,"Voldoende / redelijk",IF(R494=kengetallen!$W$57,"Voldoende",IF(R494=kengetallen!$W$58,"Matig / voldoende",IF(R494=kengetallen!$W$59,"Matig",IF(R494=kengetallen!$W$60,"Onvoldoende",IF(R494=kengetallen!$W$61,"Onvoldoende / slecht")))))))))</f>
        <v>0</v>
      </c>
    </row>
    <row r="495" spans="1:19" x14ac:dyDescent="0.3">
      <c r="A495" s="34">
        <f>Invulblad!B497</f>
        <v>493</v>
      </c>
      <c r="B495" s="28">
        <f>Invulblad!C497</f>
        <v>0</v>
      </c>
      <c r="C495" s="4">
        <f>Invulblad!D497</f>
        <v>0</v>
      </c>
      <c r="D495" s="4">
        <f>Invulblad!E497</f>
        <v>0</v>
      </c>
      <c r="E495" s="4">
        <f>Invulblad!F497</f>
        <v>0</v>
      </c>
      <c r="F495" s="4">
        <f>Invulblad!G497</f>
        <v>0</v>
      </c>
      <c r="G495" s="4">
        <f>Invulblad!H497</f>
        <v>0</v>
      </c>
      <c r="H495" s="48">
        <f>Invulblad!I497</f>
        <v>0</v>
      </c>
      <c r="I495" s="109">
        <f>Invulblad!O497</f>
        <v>0</v>
      </c>
      <c r="J495" s="31">
        <f>Invulblad!J497</f>
        <v>0</v>
      </c>
      <c r="K495" s="32" t="b">
        <f>IF(J495=kengetallen!$V$13,"1",IF(J495=kengetallen!$V$14,"2",IF(J495=kengetallen!$V$15,"3")))</f>
        <v>0</v>
      </c>
      <c r="L495" s="32">
        <v>0.7</v>
      </c>
      <c r="M495" s="25">
        <f t="shared" si="21"/>
        <v>0</v>
      </c>
      <c r="N495" s="39">
        <f>Invulblad!K497</f>
        <v>0</v>
      </c>
      <c r="O495" s="29" t="b">
        <f>IF(N495=kengetallen!$V$19,"1",IF(N495=kengetallen!$V$20,"2",IF(N495=kengetallen!$V$21,"3")))</f>
        <v>0</v>
      </c>
      <c r="P495" s="32">
        <v>0.3</v>
      </c>
      <c r="Q495" s="4">
        <f t="shared" si="22"/>
        <v>0</v>
      </c>
      <c r="R495" s="31">
        <f t="shared" si="23"/>
        <v>0</v>
      </c>
      <c r="S495" s="118" t="b">
        <f>IF(R495=kengetallen!$W$53,"Optimaal / zeer goed",IF(R495=kengetallen!$W$54,"Optimaal / goed",IF(R495=kengetallen!$W$55,"Voldoende / goed",IF(R495=kengetallen!$W$56,"Voldoende / redelijk",IF(R495=kengetallen!$W$57,"Voldoende",IF(R495=kengetallen!$W$58,"Matig / voldoende",IF(R495=kengetallen!$W$59,"Matig",IF(R495=kengetallen!$W$60,"Onvoldoende",IF(R495=kengetallen!$W$61,"Onvoldoende / slecht")))))))))</f>
        <v>0</v>
      </c>
    </row>
    <row r="496" spans="1:19" x14ac:dyDescent="0.3">
      <c r="A496" s="34">
        <f>Invulblad!B498</f>
        <v>494</v>
      </c>
      <c r="B496" s="28">
        <f>Invulblad!C498</f>
        <v>0</v>
      </c>
      <c r="C496" s="4">
        <f>Invulblad!D498</f>
        <v>0</v>
      </c>
      <c r="D496" s="4">
        <f>Invulblad!E498</f>
        <v>0</v>
      </c>
      <c r="E496" s="4">
        <f>Invulblad!F498</f>
        <v>0</v>
      </c>
      <c r="F496" s="4">
        <f>Invulblad!G498</f>
        <v>0</v>
      </c>
      <c r="G496" s="4">
        <f>Invulblad!H498</f>
        <v>0</v>
      </c>
      <c r="H496" s="48">
        <f>Invulblad!I498</f>
        <v>0</v>
      </c>
      <c r="I496" s="109">
        <f>Invulblad!O498</f>
        <v>0</v>
      </c>
      <c r="J496" s="31">
        <f>Invulblad!J498</f>
        <v>0</v>
      </c>
      <c r="K496" s="32" t="b">
        <f>IF(J496=kengetallen!$V$13,"1",IF(J496=kengetallen!$V$14,"2",IF(J496=kengetallen!$V$15,"3")))</f>
        <v>0</v>
      </c>
      <c r="L496" s="32">
        <v>0.7</v>
      </c>
      <c r="M496" s="25">
        <f t="shared" si="21"/>
        <v>0</v>
      </c>
      <c r="N496" s="39">
        <f>Invulblad!K498</f>
        <v>0</v>
      </c>
      <c r="O496" s="29" t="b">
        <f>IF(N496=kengetallen!$V$19,"1",IF(N496=kengetallen!$V$20,"2",IF(N496=kengetallen!$V$21,"3")))</f>
        <v>0</v>
      </c>
      <c r="P496" s="32">
        <v>0.3</v>
      </c>
      <c r="Q496" s="4">
        <f t="shared" si="22"/>
        <v>0</v>
      </c>
      <c r="R496" s="31">
        <f t="shared" si="23"/>
        <v>0</v>
      </c>
      <c r="S496" s="118" t="b">
        <f>IF(R496=kengetallen!$W$53,"Optimaal / zeer goed",IF(R496=kengetallen!$W$54,"Optimaal / goed",IF(R496=kengetallen!$W$55,"Voldoende / goed",IF(R496=kengetallen!$W$56,"Voldoende / redelijk",IF(R496=kengetallen!$W$57,"Voldoende",IF(R496=kengetallen!$W$58,"Matig / voldoende",IF(R496=kengetallen!$W$59,"Matig",IF(R496=kengetallen!$W$60,"Onvoldoende",IF(R496=kengetallen!$W$61,"Onvoldoende / slecht")))))))))</f>
        <v>0</v>
      </c>
    </row>
    <row r="497" spans="1:19" x14ac:dyDescent="0.3">
      <c r="A497" s="34">
        <f>Invulblad!B499</f>
        <v>495</v>
      </c>
      <c r="B497" s="28">
        <f>Invulblad!C499</f>
        <v>0</v>
      </c>
      <c r="C497" s="4">
        <f>Invulblad!D499</f>
        <v>0</v>
      </c>
      <c r="D497" s="4">
        <f>Invulblad!E499</f>
        <v>0</v>
      </c>
      <c r="E497" s="4">
        <f>Invulblad!F499</f>
        <v>0</v>
      </c>
      <c r="F497" s="4">
        <f>Invulblad!G499</f>
        <v>0</v>
      </c>
      <c r="G497" s="4">
        <f>Invulblad!H499</f>
        <v>0</v>
      </c>
      <c r="H497" s="48">
        <f>Invulblad!I499</f>
        <v>0</v>
      </c>
      <c r="I497" s="109">
        <f>Invulblad!O499</f>
        <v>0</v>
      </c>
      <c r="J497" s="31">
        <f>Invulblad!J499</f>
        <v>0</v>
      </c>
      <c r="K497" s="32" t="b">
        <f>IF(J497=kengetallen!$V$13,"1",IF(J497=kengetallen!$V$14,"2",IF(J497=kengetallen!$V$15,"3")))</f>
        <v>0</v>
      </c>
      <c r="L497" s="32">
        <v>0.7</v>
      </c>
      <c r="M497" s="25">
        <f t="shared" si="21"/>
        <v>0</v>
      </c>
      <c r="N497" s="39">
        <f>Invulblad!K499</f>
        <v>0</v>
      </c>
      <c r="O497" s="29" t="b">
        <f>IF(N497=kengetallen!$V$19,"1",IF(N497=kengetallen!$V$20,"2",IF(N497=kengetallen!$V$21,"3")))</f>
        <v>0</v>
      </c>
      <c r="P497" s="32">
        <v>0.3</v>
      </c>
      <c r="Q497" s="4">
        <f t="shared" si="22"/>
        <v>0</v>
      </c>
      <c r="R497" s="31">
        <f t="shared" si="23"/>
        <v>0</v>
      </c>
      <c r="S497" s="118" t="b">
        <f>IF(R497=kengetallen!$W$53,"Optimaal / zeer goed",IF(R497=kengetallen!$W$54,"Optimaal / goed",IF(R497=kengetallen!$W$55,"Voldoende / goed",IF(R497=kengetallen!$W$56,"Voldoende / redelijk",IF(R497=kengetallen!$W$57,"Voldoende",IF(R497=kengetallen!$W$58,"Matig / voldoende",IF(R497=kengetallen!$W$59,"Matig",IF(R497=kengetallen!$W$60,"Onvoldoende",IF(R497=kengetallen!$W$61,"Onvoldoende / slecht")))))))))</f>
        <v>0</v>
      </c>
    </row>
    <row r="498" spans="1:19" x14ac:dyDescent="0.3">
      <c r="A498" s="34">
        <f>Invulblad!B500</f>
        <v>496</v>
      </c>
      <c r="B498" s="28">
        <f>Invulblad!C500</f>
        <v>0</v>
      </c>
      <c r="C498" s="4">
        <f>Invulblad!D500</f>
        <v>0</v>
      </c>
      <c r="D498" s="4">
        <f>Invulblad!E500</f>
        <v>0</v>
      </c>
      <c r="E498" s="4">
        <f>Invulblad!F500</f>
        <v>0</v>
      </c>
      <c r="F498" s="4">
        <f>Invulblad!G500</f>
        <v>0</v>
      </c>
      <c r="G498" s="4">
        <f>Invulblad!H500</f>
        <v>0</v>
      </c>
      <c r="H498" s="48">
        <f>Invulblad!I500</f>
        <v>0</v>
      </c>
      <c r="I498" s="109">
        <f>Invulblad!O500</f>
        <v>0</v>
      </c>
      <c r="J498" s="31">
        <f>Invulblad!J500</f>
        <v>0</v>
      </c>
      <c r="K498" s="32" t="b">
        <f>IF(J498=kengetallen!$V$13,"1",IF(J498=kengetallen!$V$14,"2",IF(J498=kengetallen!$V$15,"3")))</f>
        <v>0</v>
      </c>
      <c r="L498" s="32">
        <v>0.7</v>
      </c>
      <c r="M498" s="25">
        <f t="shared" si="21"/>
        <v>0</v>
      </c>
      <c r="N498" s="39">
        <f>Invulblad!K500</f>
        <v>0</v>
      </c>
      <c r="O498" s="29" t="b">
        <f>IF(N498=kengetallen!$V$19,"1",IF(N498=kengetallen!$V$20,"2",IF(N498=kengetallen!$V$21,"3")))</f>
        <v>0</v>
      </c>
      <c r="P498" s="32">
        <v>0.3</v>
      </c>
      <c r="Q498" s="4">
        <f t="shared" si="22"/>
        <v>0</v>
      </c>
      <c r="R498" s="31">
        <f t="shared" si="23"/>
        <v>0</v>
      </c>
      <c r="S498" s="118" t="b">
        <f>IF(R498=kengetallen!$W$53,"Optimaal / zeer goed",IF(R498=kengetallen!$W$54,"Optimaal / goed",IF(R498=kengetallen!$W$55,"Voldoende / goed",IF(R498=kengetallen!$W$56,"Voldoende / redelijk",IF(R498=kengetallen!$W$57,"Voldoende",IF(R498=kengetallen!$W$58,"Matig / voldoende",IF(R498=kengetallen!$W$59,"Matig",IF(R498=kengetallen!$W$60,"Onvoldoende",IF(R498=kengetallen!$W$61,"Onvoldoende / slecht")))))))))</f>
        <v>0</v>
      </c>
    </row>
    <row r="499" spans="1:19" x14ac:dyDescent="0.3">
      <c r="A499" s="34">
        <f>Invulblad!B501</f>
        <v>497</v>
      </c>
      <c r="B499" s="28">
        <f>Invulblad!C501</f>
        <v>0</v>
      </c>
      <c r="C499" s="4">
        <f>Invulblad!D501</f>
        <v>0</v>
      </c>
      <c r="D499" s="4">
        <f>Invulblad!E501</f>
        <v>0</v>
      </c>
      <c r="E499" s="4">
        <f>Invulblad!F501</f>
        <v>0</v>
      </c>
      <c r="F499" s="4">
        <f>Invulblad!G501</f>
        <v>0</v>
      </c>
      <c r="G499" s="4">
        <f>Invulblad!H501</f>
        <v>0</v>
      </c>
      <c r="H499" s="48">
        <f>Invulblad!I501</f>
        <v>0</v>
      </c>
      <c r="I499" s="109">
        <f>Invulblad!O501</f>
        <v>0</v>
      </c>
      <c r="J499" s="31">
        <f>Invulblad!J501</f>
        <v>0</v>
      </c>
      <c r="K499" s="32" t="b">
        <f>IF(J499=kengetallen!$V$13,"1",IF(J499=kengetallen!$V$14,"2",IF(J499=kengetallen!$V$15,"3")))</f>
        <v>0</v>
      </c>
      <c r="L499" s="32">
        <v>0.7</v>
      </c>
      <c r="M499" s="25">
        <f t="shared" si="21"/>
        <v>0</v>
      </c>
      <c r="N499" s="39">
        <f>Invulblad!K501</f>
        <v>0</v>
      </c>
      <c r="O499" s="29" t="b">
        <f>IF(N499=kengetallen!$V$19,"1",IF(N499=kengetallen!$V$20,"2",IF(N499=kengetallen!$V$21,"3")))</f>
        <v>0</v>
      </c>
      <c r="P499" s="32">
        <v>0.3</v>
      </c>
      <c r="Q499" s="4">
        <f t="shared" si="22"/>
        <v>0</v>
      </c>
      <c r="R499" s="31">
        <f t="shared" si="23"/>
        <v>0</v>
      </c>
      <c r="S499" s="118" t="b">
        <f>IF(R499=kengetallen!$W$53,"Optimaal / zeer goed",IF(R499=kengetallen!$W$54,"Optimaal / goed",IF(R499=kengetallen!$W$55,"Voldoende / goed",IF(R499=kengetallen!$W$56,"Voldoende / redelijk",IF(R499=kengetallen!$W$57,"Voldoende",IF(R499=kengetallen!$W$58,"Matig / voldoende",IF(R499=kengetallen!$W$59,"Matig",IF(R499=kengetallen!$W$60,"Onvoldoende",IF(R499=kengetallen!$W$61,"Onvoldoende / slecht")))))))))</f>
        <v>0</v>
      </c>
    </row>
    <row r="500" spans="1:19" x14ac:dyDescent="0.3">
      <c r="A500" s="34">
        <f>Invulblad!B502</f>
        <v>498</v>
      </c>
      <c r="B500" s="28">
        <f>Invulblad!C502</f>
        <v>0</v>
      </c>
      <c r="C500" s="4">
        <f>Invulblad!D502</f>
        <v>0</v>
      </c>
      <c r="D500" s="4">
        <f>Invulblad!E502</f>
        <v>0</v>
      </c>
      <c r="E500" s="4">
        <f>Invulblad!F502</f>
        <v>0</v>
      </c>
      <c r="F500" s="4">
        <f>Invulblad!G502</f>
        <v>0</v>
      </c>
      <c r="G500" s="4">
        <f>Invulblad!H502</f>
        <v>0</v>
      </c>
      <c r="H500" s="48">
        <f>Invulblad!I502</f>
        <v>0</v>
      </c>
      <c r="I500" s="109">
        <f>Invulblad!O502</f>
        <v>0</v>
      </c>
      <c r="J500" s="31">
        <f>Invulblad!J502</f>
        <v>0</v>
      </c>
      <c r="K500" s="32" t="b">
        <f>IF(J500=kengetallen!$V$13,"1",IF(J500=kengetallen!$V$14,"2",IF(J500=kengetallen!$V$15,"3")))</f>
        <v>0</v>
      </c>
      <c r="L500" s="32">
        <v>0.7</v>
      </c>
      <c r="M500" s="25">
        <f t="shared" si="21"/>
        <v>0</v>
      </c>
      <c r="N500" s="39">
        <f>Invulblad!K502</f>
        <v>0</v>
      </c>
      <c r="O500" s="29" t="b">
        <f>IF(N500=kengetallen!$V$19,"1",IF(N500=kengetallen!$V$20,"2",IF(N500=kengetallen!$V$21,"3")))</f>
        <v>0</v>
      </c>
      <c r="P500" s="32">
        <v>0.3</v>
      </c>
      <c r="Q500" s="4">
        <f t="shared" si="22"/>
        <v>0</v>
      </c>
      <c r="R500" s="31">
        <f t="shared" si="23"/>
        <v>0</v>
      </c>
      <c r="S500" s="118" t="b">
        <f>IF(R500=kengetallen!$W$53,"Optimaal / zeer goed",IF(R500=kengetallen!$W$54,"Optimaal / goed",IF(R500=kengetallen!$W$55,"Voldoende / goed",IF(R500=kengetallen!$W$56,"Voldoende / redelijk",IF(R500=kengetallen!$W$57,"Voldoende",IF(R500=kengetallen!$W$58,"Matig / voldoende",IF(R500=kengetallen!$W$59,"Matig",IF(R500=kengetallen!$W$60,"Onvoldoende",IF(R500=kengetallen!$W$61,"Onvoldoende / slecht")))))))))</f>
        <v>0</v>
      </c>
    </row>
    <row r="501" spans="1:19" x14ac:dyDescent="0.3">
      <c r="A501" s="34">
        <f>Invulblad!B503</f>
        <v>499</v>
      </c>
      <c r="B501" s="28">
        <f>Invulblad!C503</f>
        <v>0</v>
      </c>
      <c r="C501" s="4">
        <f>Invulblad!D503</f>
        <v>0</v>
      </c>
      <c r="D501" s="4">
        <f>Invulblad!E503</f>
        <v>0</v>
      </c>
      <c r="E501" s="4">
        <f>Invulblad!F503</f>
        <v>0</v>
      </c>
      <c r="F501" s="4">
        <f>Invulblad!G503</f>
        <v>0</v>
      </c>
      <c r="G501" s="4">
        <f>Invulblad!H503</f>
        <v>0</v>
      </c>
      <c r="H501" s="48">
        <f>Invulblad!I503</f>
        <v>0</v>
      </c>
      <c r="I501" s="109">
        <f>Invulblad!O503</f>
        <v>0</v>
      </c>
      <c r="J501" s="31">
        <f>Invulblad!J503</f>
        <v>0</v>
      </c>
      <c r="K501" s="32" t="b">
        <f>IF(J501=kengetallen!$V$13,"1",IF(J501=kengetallen!$V$14,"2",IF(J501=kengetallen!$V$15,"3")))</f>
        <v>0</v>
      </c>
      <c r="L501" s="32">
        <v>0.7</v>
      </c>
      <c r="M501" s="25">
        <f t="shared" si="21"/>
        <v>0</v>
      </c>
      <c r="N501" s="39">
        <f>Invulblad!K503</f>
        <v>0</v>
      </c>
      <c r="O501" s="29" t="b">
        <f>IF(N501=kengetallen!$V$19,"1",IF(N501=kengetallen!$V$20,"2",IF(N501=kengetallen!$V$21,"3")))</f>
        <v>0</v>
      </c>
      <c r="P501" s="32">
        <v>0.3</v>
      </c>
      <c r="Q501" s="4">
        <f t="shared" si="22"/>
        <v>0</v>
      </c>
      <c r="R501" s="31">
        <f t="shared" si="23"/>
        <v>0</v>
      </c>
      <c r="S501" s="118" t="b">
        <f>IF(R501=kengetallen!$W$53,"Optimaal / zeer goed",IF(R501=kengetallen!$W$54,"Optimaal / goed",IF(R501=kengetallen!$W$55,"Voldoende / goed",IF(R501=kengetallen!$W$56,"Voldoende / redelijk",IF(R501=kengetallen!$W$57,"Voldoende",IF(R501=kengetallen!$W$58,"Matig / voldoende",IF(R501=kengetallen!$W$59,"Matig",IF(R501=kengetallen!$W$60,"Onvoldoende",IF(R501=kengetallen!$W$61,"Onvoldoende / slecht")))))))))</f>
        <v>0</v>
      </c>
    </row>
    <row r="502" spans="1:19" x14ac:dyDescent="0.3">
      <c r="A502" s="34">
        <f>Invulblad!B504</f>
        <v>500</v>
      </c>
      <c r="B502" s="28">
        <f>Invulblad!C504</f>
        <v>0</v>
      </c>
      <c r="C502" s="4">
        <f>Invulblad!D504</f>
        <v>0</v>
      </c>
      <c r="D502" s="4">
        <f>Invulblad!E504</f>
        <v>0</v>
      </c>
      <c r="E502" s="4">
        <f>Invulblad!F504</f>
        <v>0</v>
      </c>
      <c r="F502" s="4">
        <f>Invulblad!G504</f>
        <v>0</v>
      </c>
      <c r="G502" s="4">
        <f>Invulblad!H504</f>
        <v>0</v>
      </c>
      <c r="H502" s="48">
        <f>Invulblad!I504</f>
        <v>0</v>
      </c>
      <c r="I502" s="109">
        <f>Invulblad!O504</f>
        <v>0</v>
      </c>
      <c r="J502" s="31">
        <f>Invulblad!J504</f>
        <v>0</v>
      </c>
      <c r="K502" s="32" t="b">
        <f>IF(J502=kengetallen!$V$13,"1",IF(J502=kengetallen!$V$14,"2",IF(J502=kengetallen!$V$15,"3")))</f>
        <v>0</v>
      </c>
      <c r="L502" s="32">
        <v>0.7</v>
      </c>
      <c r="M502" s="25">
        <f t="shared" si="21"/>
        <v>0</v>
      </c>
      <c r="N502" s="39">
        <f>Invulblad!K504</f>
        <v>0</v>
      </c>
      <c r="O502" s="29" t="b">
        <f>IF(N502=kengetallen!$V$19,"1",IF(N502=kengetallen!$V$20,"2",IF(N502=kengetallen!$V$21,"3")))</f>
        <v>0</v>
      </c>
      <c r="P502" s="32">
        <v>0.3</v>
      </c>
      <c r="Q502" s="4">
        <f t="shared" si="22"/>
        <v>0</v>
      </c>
      <c r="R502" s="31">
        <f t="shared" si="23"/>
        <v>0</v>
      </c>
      <c r="S502" s="118" t="b">
        <f>IF(R502=kengetallen!$W$53,"Optimaal / zeer goed",IF(R502=kengetallen!$W$54,"Optimaal / goed",IF(R502=kengetallen!$W$55,"Voldoende / goed",IF(R502=kengetallen!$W$56,"Voldoende / redelijk",IF(R502=kengetallen!$W$57,"Voldoende",IF(R502=kengetallen!$W$58,"Matig / voldoende",IF(R502=kengetallen!$W$59,"Matig",IF(R502=kengetallen!$W$60,"Onvoldoende",IF(R502=kengetallen!$W$61,"Onvoldoende / slecht")))))))))</f>
        <v>0</v>
      </c>
    </row>
    <row r="503" spans="1:19" x14ac:dyDescent="0.3">
      <c r="A503" s="34">
        <f>Invulblad!B505</f>
        <v>501</v>
      </c>
      <c r="B503" s="28">
        <f>Invulblad!C505</f>
        <v>0</v>
      </c>
      <c r="C503" s="4">
        <f>Invulblad!D505</f>
        <v>0</v>
      </c>
      <c r="D503" s="4">
        <f>Invulblad!E505</f>
        <v>0</v>
      </c>
      <c r="E503" s="4">
        <f>Invulblad!F505</f>
        <v>0</v>
      </c>
      <c r="F503" s="4">
        <f>Invulblad!G505</f>
        <v>0</v>
      </c>
      <c r="G503" s="4">
        <f>Invulblad!H505</f>
        <v>0</v>
      </c>
      <c r="H503" s="48">
        <f>Invulblad!I505</f>
        <v>0</v>
      </c>
      <c r="I503" s="109">
        <f>Invulblad!O505</f>
        <v>0</v>
      </c>
      <c r="J503" s="31">
        <f>Invulblad!J505</f>
        <v>0</v>
      </c>
      <c r="K503" s="32" t="b">
        <f>IF(J503=kengetallen!$V$13,"1",IF(J503=kengetallen!$V$14,"2",IF(J503=kengetallen!$V$15,"3")))</f>
        <v>0</v>
      </c>
      <c r="L503" s="32">
        <v>0.7</v>
      </c>
      <c r="M503" s="25">
        <f t="shared" si="21"/>
        <v>0</v>
      </c>
      <c r="N503" s="39">
        <f>Invulblad!K505</f>
        <v>0</v>
      </c>
      <c r="O503" s="29" t="b">
        <f>IF(N503=kengetallen!$V$19,"1",IF(N503=kengetallen!$V$20,"2",IF(N503=kengetallen!$V$21,"3")))</f>
        <v>0</v>
      </c>
      <c r="P503" s="32">
        <v>0.3</v>
      </c>
      <c r="Q503" s="4">
        <f t="shared" si="22"/>
        <v>0</v>
      </c>
      <c r="R503" s="31">
        <f t="shared" si="23"/>
        <v>0</v>
      </c>
      <c r="S503" s="118" t="b">
        <f>IF(R503=kengetallen!$W$53,"Optimaal / zeer goed",IF(R503=kengetallen!$W$54,"Optimaal / goed",IF(R503=kengetallen!$W$55,"Voldoende / goed",IF(R503=kengetallen!$W$56,"Voldoende / redelijk",IF(R503=kengetallen!$W$57,"Voldoende",IF(R503=kengetallen!$W$58,"Matig / voldoende",IF(R503=kengetallen!$W$59,"Matig",IF(R503=kengetallen!$W$60,"Onvoldoende",IF(R503=kengetallen!$W$61,"Onvoldoende / slecht")))))))))</f>
        <v>0</v>
      </c>
    </row>
    <row r="504" spans="1:19" x14ac:dyDescent="0.3">
      <c r="A504" s="34">
        <f>Invulblad!B506</f>
        <v>502</v>
      </c>
      <c r="B504" s="28">
        <f>Invulblad!C506</f>
        <v>0</v>
      </c>
      <c r="C504" s="4">
        <f>Invulblad!D506</f>
        <v>0</v>
      </c>
      <c r="D504" s="4">
        <f>Invulblad!E506</f>
        <v>0</v>
      </c>
      <c r="E504" s="4">
        <f>Invulblad!F506</f>
        <v>0</v>
      </c>
      <c r="F504" s="4">
        <f>Invulblad!G506</f>
        <v>0</v>
      </c>
      <c r="G504" s="4">
        <f>Invulblad!H506</f>
        <v>0</v>
      </c>
      <c r="H504" s="48">
        <f>Invulblad!I506</f>
        <v>0</v>
      </c>
      <c r="I504" s="109">
        <f>Invulblad!O506</f>
        <v>0</v>
      </c>
      <c r="J504" s="31">
        <f>Invulblad!J506</f>
        <v>0</v>
      </c>
      <c r="K504" s="32" t="b">
        <f>IF(J504=kengetallen!$V$13,"1",IF(J504=kengetallen!$V$14,"2",IF(J504=kengetallen!$V$15,"3")))</f>
        <v>0</v>
      </c>
      <c r="L504" s="32">
        <v>0.7</v>
      </c>
      <c r="M504" s="25">
        <f t="shared" si="21"/>
        <v>0</v>
      </c>
      <c r="N504" s="39">
        <f>Invulblad!K506</f>
        <v>0</v>
      </c>
      <c r="O504" s="29" t="b">
        <f>IF(N504=kengetallen!$V$19,"1",IF(N504=kengetallen!$V$20,"2",IF(N504=kengetallen!$V$21,"3")))</f>
        <v>0</v>
      </c>
      <c r="P504" s="32">
        <v>0.3</v>
      </c>
      <c r="Q504" s="4">
        <f t="shared" si="22"/>
        <v>0</v>
      </c>
      <c r="R504" s="31">
        <f t="shared" si="23"/>
        <v>0</v>
      </c>
      <c r="S504" s="118" t="b">
        <f>IF(R504=kengetallen!$W$53,"Optimaal / zeer goed",IF(R504=kengetallen!$W$54,"Optimaal / goed",IF(R504=kengetallen!$W$55,"Voldoende / goed",IF(R504=kengetallen!$W$56,"Voldoende / redelijk",IF(R504=kengetallen!$W$57,"Voldoende",IF(R504=kengetallen!$W$58,"Matig / voldoende",IF(R504=kengetallen!$W$59,"Matig",IF(R504=kengetallen!$W$60,"Onvoldoende",IF(R504=kengetallen!$W$61,"Onvoldoende / slecht")))))))))</f>
        <v>0</v>
      </c>
    </row>
    <row r="505" spans="1:19" x14ac:dyDescent="0.3">
      <c r="A505" s="34">
        <f>Invulblad!B507</f>
        <v>503</v>
      </c>
      <c r="B505" s="28">
        <f>Invulblad!C507</f>
        <v>0</v>
      </c>
      <c r="C505" s="4">
        <f>Invulblad!D507</f>
        <v>0</v>
      </c>
      <c r="D505" s="4">
        <f>Invulblad!E507</f>
        <v>0</v>
      </c>
      <c r="E505" s="4">
        <f>Invulblad!F507</f>
        <v>0</v>
      </c>
      <c r="F505" s="4">
        <f>Invulblad!G507</f>
        <v>0</v>
      </c>
      <c r="G505" s="4">
        <f>Invulblad!H507</f>
        <v>0</v>
      </c>
      <c r="H505" s="48">
        <f>Invulblad!I507</f>
        <v>0</v>
      </c>
      <c r="I505" s="109">
        <f>Invulblad!O507</f>
        <v>0</v>
      </c>
      <c r="J505" s="31">
        <f>Invulblad!J507</f>
        <v>0</v>
      </c>
      <c r="K505" s="32" t="b">
        <f>IF(J505=kengetallen!$V$13,"1",IF(J505=kengetallen!$V$14,"2",IF(J505=kengetallen!$V$15,"3")))</f>
        <v>0</v>
      </c>
      <c r="L505" s="32">
        <v>0.7</v>
      </c>
      <c r="M505" s="25">
        <f t="shared" si="21"/>
        <v>0</v>
      </c>
      <c r="N505" s="39">
        <f>Invulblad!K507</f>
        <v>0</v>
      </c>
      <c r="O505" s="29" t="b">
        <f>IF(N505=kengetallen!$V$19,"1",IF(N505=kengetallen!$V$20,"2",IF(N505=kengetallen!$V$21,"3")))</f>
        <v>0</v>
      </c>
      <c r="P505" s="32">
        <v>0.3</v>
      </c>
      <c r="Q505" s="4">
        <f t="shared" si="22"/>
        <v>0</v>
      </c>
      <c r="R505" s="31">
        <f t="shared" si="23"/>
        <v>0</v>
      </c>
      <c r="S505" s="118" t="b">
        <f>IF(R505=kengetallen!$W$53,"Optimaal / zeer goed",IF(R505=kengetallen!$W$54,"Optimaal / goed",IF(R505=kengetallen!$W$55,"Voldoende / goed",IF(R505=kengetallen!$W$56,"Voldoende / redelijk",IF(R505=kengetallen!$W$57,"Voldoende",IF(R505=kengetallen!$W$58,"Matig / voldoende",IF(R505=kengetallen!$W$59,"Matig",IF(R505=kengetallen!$W$60,"Onvoldoende",IF(R505=kengetallen!$W$61,"Onvoldoende / slecht")))))))))</f>
        <v>0</v>
      </c>
    </row>
    <row r="506" spans="1:19" x14ac:dyDescent="0.3">
      <c r="A506" s="34">
        <f>Invulblad!B508</f>
        <v>504</v>
      </c>
      <c r="B506" s="28">
        <f>Invulblad!C508</f>
        <v>0</v>
      </c>
      <c r="C506" s="4">
        <f>Invulblad!D508</f>
        <v>0</v>
      </c>
      <c r="D506" s="4">
        <f>Invulblad!E508</f>
        <v>0</v>
      </c>
      <c r="E506" s="4">
        <f>Invulblad!F508</f>
        <v>0</v>
      </c>
      <c r="F506" s="4">
        <f>Invulblad!G508</f>
        <v>0</v>
      </c>
      <c r="G506" s="4">
        <f>Invulblad!H508</f>
        <v>0</v>
      </c>
      <c r="H506" s="48">
        <f>Invulblad!I508</f>
        <v>0</v>
      </c>
      <c r="I506" s="109">
        <f>Invulblad!O508</f>
        <v>0</v>
      </c>
      <c r="J506" s="31">
        <f>Invulblad!J508</f>
        <v>0</v>
      </c>
      <c r="K506" s="32" t="b">
        <f>IF(J506=kengetallen!$V$13,"1",IF(J506=kengetallen!$V$14,"2",IF(J506=kengetallen!$V$15,"3")))</f>
        <v>0</v>
      </c>
      <c r="L506" s="32">
        <v>0.7</v>
      </c>
      <c r="M506" s="25">
        <f t="shared" si="21"/>
        <v>0</v>
      </c>
      <c r="N506" s="39">
        <f>Invulblad!K508</f>
        <v>0</v>
      </c>
      <c r="O506" s="29" t="b">
        <f>IF(N506=kengetallen!$V$19,"1",IF(N506=kengetallen!$V$20,"2",IF(N506=kengetallen!$V$21,"3")))</f>
        <v>0</v>
      </c>
      <c r="P506" s="32">
        <v>0.3</v>
      </c>
      <c r="Q506" s="4">
        <f t="shared" si="22"/>
        <v>0</v>
      </c>
      <c r="R506" s="31">
        <f t="shared" si="23"/>
        <v>0</v>
      </c>
      <c r="S506" s="118" t="b">
        <f>IF(R506=kengetallen!$W$53,"Optimaal / zeer goed",IF(R506=kengetallen!$W$54,"Optimaal / goed",IF(R506=kengetallen!$W$55,"Voldoende / goed",IF(R506=kengetallen!$W$56,"Voldoende / redelijk",IF(R506=kengetallen!$W$57,"Voldoende",IF(R506=kengetallen!$W$58,"Matig / voldoende",IF(R506=kengetallen!$W$59,"Matig",IF(R506=kengetallen!$W$60,"Onvoldoende",IF(R506=kengetallen!$W$61,"Onvoldoende / slecht")))))))))</f>
        <v>0</v>
      </c>
    </row>
    <row r="507" spans="1:19" x14ac:dyDescent="0.3">
      <c r="A507" s="34">
        <f>Invulblad!B509</f>
        <v>505</v>
      </c>
      <c r="B507" s="28">
        <f>Invulblad!C509</f>
        <v>0</v>
      </c>
      <c r="C507" s="4">
        <f>Invulblad!D509</f>
        <v>0</v>
      </c>
      <c r="D507" s="4">
        <f>Invulblad!E509</f>
        <v>0</v>
      </c>
      <c r="E507" s="4">
        <f>Invulblad!F509</f>
        <v>0</v>
      </c>
      <c r="F507" s="4">
        <f>Invulblad!G509</f>
        <v>0</v>
      </c>
      <c r="G507" s="4">
        <f>Invulblad!H509</f>
        <v>0</v>
      </c>
      <c r="H507" s="48">
        <f>Invulblad!I509</f>
        <v>0</v>
      </c>
      <c r="I507" s="109">
        <f>Invulblad!O509</f>
        <v>0</v>
      </c>
      <c r="J507" s="31">
        <f>Invulblad!J509</f>
        <v>0</v>
      </c>
      <c r="K507" s="32" t="b">
        <f>IF(J507=kengetallen!$V$13,"1",IF(J507=kengetallen!$V$14,"2",IF(J507=kengetallen!$V$15,"3")))</f>
        <v>0</v>
      </c>
      <c r="L507" s="32">
        <v>0.7</v>
      </c>
      <c r="M507" s="25">
        <f t="shared" si="21"/>
        <v>0</v>
      </c>
      <c r="N507" s="39">
        <f>Invulblad!K509</f>
        <v>0</v>
      </c>
      <c r="O507" s="29" t="b">
        <f>IF(N507=kengetallen!$V$19,"1",IF(N507=kengetallen!$V$20,"2",IF(N507=kengetallen!$V$21,"3")))</f>
        <v>0</v>
      </c>
      <c r="P507" s="32">
        <v>0.3</v>
      </c>
      <c r="Q507" s="4">
        <f t="shared" si="22"/>
        <v>0</v>
      </c>
      <c r="R507" s="31">
        <f t="shared" si="23"/>
        <v>0</v>
      </c>
      <c r="S507" s="118" t="b">
        <f>IF(R507=kengetallen!$W$53,"Optimaal / zeer goed",IF(R507=kengetallen!$W$54,"Optimaal / goed",IF(R507=kengetallen!$W$55,"Voldoende / goed",IF(R507=kengetallen!$W$56,"Voldoende / redelijk",IF(R507=kengetallen!$W$57,"Voldoende",IF(R507=kengetallen!$W$58,"Matig / voldoende",IF(R507=kengetallen!$W$59,"Matig",IF(R507=kengetallen!$W$60,"Onvoldoende",IF(R507=kengetallen!$W$61,"Onvoldoende / slecht")))))))))</f>
        <v>0</v>
      </c>
    </row>
    <row r="508" spans="1:19" x14ac:dyDescent="0.3">
      <c r="A508" s="34">
        <f>Invulblad!B510</f>
        <v>506</v>
      </c>
      <c r="B508" s="28">
        <f>Invulblad!C510</f>
        <v>0</v>
      </c>
      <c r="C508" s="4">
        <f>Invulblad!D510</f>
        <v>0</v>
      </c>
      <c r="D508" s="4">
        <f>Invulblad!E510</f>
        <v>0</v>
      </c>
      <c r="E508" s="4">
        <f>Invulblad!F510</f>
        <v>0</v>
      </c>
      <c r="F508" s="4">
        <f>Invulblad!G510</f>
        <v>0</v>
      </c>
      <c r="G508" s="4">
        <f>Invulblad!H510</f>
        <v>0</v>
      </c>
      <c r="H508" s="48">
        <f>Invulblad!I510</f>
        <v>0</v>
      </c>
      <c r="I508" s="109">
        <f>Invulblad!O510</f>
        <v>0</v>
      </c>
      <c r="J508" s="31">
        <f>Invulblad!J510</f>
        <v>0</v>
      </c>
      <c r="K508" s="32" t="b">
        <f>IF(J508=kengetallen!$V$13,"1",IF(J508=kengetallen!$V$14,"2",IF(J508=kengetallen!$V$15,"3")))</f>
        <v>0</v>
      </c>
      <c r="L508" s="32">
        <v>0.7</v>
      </c>
      <c r="M508" s="25">
        <f t="shared" si="21"/>
        <v>0</v>
      </c>
      <c r="N508" s="39">
        <f>Invulblad!K510</f>
        <v>0</v>
      </c>
      <c r="O508" s="29" t="b">
        <f>IF(N508=kengetallen!$V$19,"1",IF(N508=kengetallen!$V$20,"2",IF(N508=kengetallen!$V$21,"3")))</f>
        <v>0</v>
      </c>
      <c r="P508" s="32">
        <v>0.3</v>
      </c>
      <c r="Q508" s="4">
        <f t="shared" si="22"/>
        <v>0</v>
      </c>
      <c r="R508" s="31">
        <f t="shared" si="23"/>
        <v>0</v>
      </c>
      <c r="S508" s="118" t="b">
        <f>IF(R508=kengetallen!$W$53,"Optimaal / zeer goed",IF(R508=kengetallen!$W$54,"Optimaal / goed",IF(R508=kengetallen!$W$55,"Voldoende / goed",IF(R508=kengetallen!$W$56,"Voldoende / redelijk",IF(R508=kengetallen!$W$57,"Voldoende",IF(R508=kengetallen!$W$58,"Matig / voldoende",IF(R508=kengetallen!$W$59,"Matig",IF(R508=kengetallen!$W$60,"Onvoldoende",IF(R508=kengetallen!$W$61,"Onvoldoende / slecht")))))))))</f>
        <v>0</v>
      </c>
    </row>
    <row r="509" spans="1:19" x14ac:dyDescent="0.3">
      <c r="A509" s="34">
        <f>Invulblad!B511</f>
        <v>507</v>
      </c>
      <c r="B509" s="28">
        <f>Invulblad!C511</f>
        <v>0</v>
      </c>
      <c r="C509" s="4">
        <f>Invulblad!D511</f>
        <v>0</v>
      </c>
      <c r="D509" s="4">
        <f>Invulblad!E511</f>
        <v>0</v>
      </c>
      <c r="E509" s="4">
        <f>Invulblad!F511</f>
        <v>0</v>
      </c>
      <c r="F509" s="4">
        <f>Invulblad!G511</f>
        <v>0</v>
      </c>
      <c r="G509" s="4">
        <f>Invulblad!H511</f>
        <v>0</v>
      </c>
      <c r="H509" s="48">
        <f>Invulblad!I511</f>
        <v>0</v>
      </c>
      <c r="I509" s="109">
        <f>Invulblad!O511</f>
        <v>0</v>
      </c>
      <c r="J509" s="31">
        <f>Invulblad!J511</f>
        <v>0</v>
      </c>
      <c r="K509" s="32" t="b">
        <f>IF(J509=kengetallen!$V$13,"1",IF(J509=kengetallen!$V$14,"2",IF(J509=kengetallen!$V$15,"3")))</f>
        <v>0</v>
      </c>
      <c r="L509" s="32">
        <v>0.7</v>
      </c>
      <c r="M509" s="25">
        <f t="shared" si="21"/>
        <v>0</v>
      </c>
      <c r="N509" s="39">
        <f>Invulblad!K511</f>
        <v>0</v>
      </c>
      <c r="O509" s="29" t="b">
        <f>IF(N509=kengetallen!$V$19,"1",IF(N509=kengetallen!$V$20,"2",IF(N509=kengetallen!$V$21,"3")))</f>
        <v>0</v>
      </c>
      <c r="P509" s="32">
        <v>0.3</v>
      </c>
      <c r="Q509" s="4">
        <f t="shared" si="22"/>
        <v>0</v>
      </c>
      <c r="R509" s="31">
        <f t="shared" si="23"/>
        <v>0</v>
      </c>
      <c r="S509" s="118" t="b">
        <f>IF(R509=kengetallen!$W$53,"Optimaal / zeer goed",IF(R509=kengetallen!$W$54,"Optimaal / goed",IF(R509=kengetallen!$W$55,"Voldoende / goed",IF(R509=kengetallen!$W$56,"Voldoende / redelijk",IF(R509=kengetallen!$W$57,"Voldoende",IF(R509=kengetallen!$W$58,"Matig / voldoende",IF(R509=kengetallen!$W$59,"Matig",IF(R509=kengetallen!$W$60,"Onvoldoende",IF(R509=kengetallen!$W$61,"Onvoldoende / slecht")))))))))</f>
        <v>0</v>
      </c>
    </row>
    <row r="510" spans="1:19" x14ac:dyDescent="0.3">
      <c r="A510" s="34">
        <f>Invulblad!B512</f>
        <v>508</v>
      </c>
      <c r="B510" s="28">
        <f>Invulblad!C512</f>
        <v>0</v>
      </c>
      <c r="C510" s="4">
        <f>Invulblad!D512</f>
        <v>0</v>
      </c>
      <c r="D510" s="4">
        <f>Invulblad!E512</f>
        <v>0</v>
      </c>
      <c r="E510" s="4">
        <f>Invulblad!F512</f>
        <v>0</v>
      </c>
      <c r="F510" s="4">
        <f>Invulblad!G512</f>
        <v>0</v>
      </c>
      <c r="G510" s="4">
        <f>Invulblad!H512</f>
        <v>0</v>
      </c>
      <c r="H510" s="48">
        <f>Invulblad!I512</f>
        <v>0</v>
      </c>
      <c r="I510" s="109">
        <f>Invulblad!O512</f>
        <v>0</v>
      </c>
      <c r="J510" s="31">
        <f>Invulblad!J512</f>
        <v>0</v>
      </c>
      <c r="K510" s="32" t="b">
        <f>IF(J510=kengetallen!$V$13,"1",IF(J510=kengetallen!$V$14,"2",IF(J510=kengetallen!$V$15,"3")))</f>
        <v>0</v>
      </c>
      <c r="L510" s="32">
        <v>0.7</v>
      </c>
      <c r="M510" s="25">
        <f t="shared" si="21"/>
        <v>0</v>
      </c>
      <c r="N510" s="39">
        <f>Invulblad!K512</f>
        <v>0</v>
      </c>
      <c r="O510" s="29" t="b">
        <f>IF(N510=kengetallen!$V$19,"1",IF(N510=kengetallen!$V$20,"2",IF(N510=kengetallen!$V$21,"3")))</f>
        <v>0</v>
      </c>
      <c r="P510" s="32">
        <v>0.3</v>
      </c>
      <c r="Q510" s="4">
        <f t="shared" si="22"/>
        <v>0</v>
      </c>
      <c r="R510" s="31">
        <f t="shared" si="23"/>
        <v>0</v>
      </c>
      <c r="S510" s="118" t="b">
        <f>IF(R510=kengetallen!$W$53,"Optimaal / zeer goed",IF(R510=kengetallen!$W$54,"Optimaal / goed",IF(R510=kengetallen!$W$55,"Voldoende / goed",IF(R510=kengetallen!$W$56,"Voldoende / redelijk",IF(R510=kengetallen!$W$57,"Voldoende",IF(R510=kengetallen!$W$58,"Matig / voldoende",IF(R510=kengetallen!$W$59,"Matig",IF(R510=kengetallen!$W$60,"Onvoldoende",IF(R510=kengetallen!$W$61,"Onvoldoende / slecht")))))))))</f>
        <v>0</v>
      </c>
    </row>
    <row r="511" spans="1:19" x14ac:dyDescent="0.3">
      <c r="A511" s="34">
        <f>Invulblad!B513</f>
        <v>509</v>
      </c>
      <c r="B511" s="28">
        <f>Invulblad!C513</f>
        <v>0</v>
      </c>
      <c r="C511" s="4">
        <f>Invulblad!D513</f>
        <v>0</v>
      </c>
      <c r="D511" s="4">
        <f>Invulblad!E513</f>
        <v>0</v>
      </c>
      <c r="E511" s="4">
        <f>Invulblad!F513</f>
        <v>0</v>
      </c>
      <c r="F511" s="4">
        <f>Invulblad!G513</f>
        <v>0</v>
      </c>
      <c r="G511" s="4">
        <f>Invulblad!H513</f>
        <v>0</v>
      </c>
      <c r="H511" s="48">
        <f>Invulblad!I513</f>
        <v>0</v>
      </c>
      <c r="I511" s="109">
        <f>Invulblad!O513</f>
        <v>0</v>
      </c>
      <c r="J511" s="31">
        <f>Invulblad!J513</f>
        <v>0</v>
      </c>
      <c r="K511" s="32" t="b">
        <f>IF(J511=kengetallen!$V$13,"1",IF(J511=kengetallen!$V$14,"2",IF(J511=kengetallen!$V$15,"3")))</f>
        <v>0</v>
      </c>
      <c r="L511" s="32">
        <v>0.7</v>
      </c>
      <c r="M511" s="25">
        <f t="shared" si="21"/>
        <v>0</v>
      </c>
      <c r="N511" s="39">
        <f>Invulblad!K513</f>
        <v>0</v>
      </c>
      <c r="O511" s="29" t="b">
        <f>IF(N511=kengetallen!$V$19,"1",IF(N511=kengetallen!$V$20,"2",IF(N511=kengetallen!$V$21,"3")))</f>
        <v>0</v>
      </c>
      <c r="P511" s="32">
        <v>0.3</v>
      </c>
      <c r="Q511" s="4">
        <f t="shared" si="22"/>
        <v>0</v>
      </c>
      <c r="R511" s="31">
        <f t="shared" si="23"/>
        <v>0</v>
      </c>
      <c r="S511" s="118" t="b">
        <f>IF(R511=kengetallen!$W$53,"Optimaal / zeer goed",IF(R511=kengetallen!$W$54,"Optimaal / goed",IF(R511=kengetallen!$W$55,"Voldoende / goed",IF(R511=kengetallen!$W$56,"Voldoende / redelijk",IF(R511=kengetallen!$W$57,"Voldoende",IF(R511=kengetallen!$W$58,"Matig / voldoende",IF(R511=kengetallen!$W$59,"Matig",IF(R511=kengetallen!$W$60,"Onvoldoende",IF(R511=kengetallen!$W$61,"Onvoldoende / slecht")))))))))</f>
        <v>0</v>
      </c>
    </row>
    <row r="512" spans="1:19" x14ac:dyDescent="0.3">
      <c r="A512" s="34">
        <f>Invulblad!B514</f>
        <v>510</v>
      </c>
      <c r="B512" s="28">
        <f>Invulblad!C514</f>
        <v>0</v>
      </c>
      <c r="C512" s="4">
        <f>Invulblad!D514</f>
        <v>0</v>
      </c>
      <c r="D512" s="4">
        <f>Invulblad!E514</f>
        <v>0</v>
      </c>
      <c r="E512" s="4">
        <f>Invulblad!F514</f>
        <v>0</v>
      </c>
      <c r="F512" s="4">
        <f>Invulblad!G514</f>
        <v>0</v>
      </c>
      <c r="G512" s="4">
        <f>Invulblad!H514</f>
        <v>0</v>
      </c>
      <c r="H512" s="48">
        <f>Invulblad!I514</f>
        <v>0</v>
      </c>
      <c r="I512" s="109">
        <f>Invulblad!O514</f>
        <v>0</v>
      </c>
      <c r="J512" s="31">
        <f>Invulblad!J514</f>
        <v>0</v>
      </c>
      <c r="K512" s="32" t="b">
        <f>IF(J512=kengetallen!$V$13,"1",IF(J512=kengetallen!$V$14,"2",IF(J512=kengetallen!$V$15,"3")))</f>
        <v>0</v>
      </c>
      <c r="L512" s="32">
        <v>0.7</v>
      </c>
      <c r="M512" s="25">
        <f t="shared" si="21"/>
        <v>0</v>
      </c>
      <c r="N512" s="39">
        <f>Invulblad!K514</f>
        <v>0</v>
      </c>
      <c r="O512" s="29" t="b">
        <f>IF(N512=kengetallen!$V$19,"1",IF(N512=kengetallen!$V$20,"2",IF(N512=kengetallen!$V$21,"3")))</f>
        <v>0</v>
      </c>
      <c r="P512" s="32">
        <v>0.3</v>
      </c>
      <c r="Q512" s="4">
        <f t="shared" si="22"/>
        <v>0</v>
      </c>
      <c r="R512" s="31">
        <f t="shared" si="23"/>
        <v>0</v>
      </c>
      <c r="S512" s="118" t="b">
        <f>IF(R512=kengetallen!$W$53,"Optimaal / zeer goed",IF(R512=kengetallen!$W$54,"Optimaal / goed",IF(R512=kengetallen!$W$55,"Voldoende / goed",IF(R512=kengetallen!$W$56,"Voldoende / redelijk",IF(R512=kengetallen!$W$57,"Voldoende",IF(R512=kengetallen!$W$58,"Matig / voldoende",IF(R512=kengetallen!$W$59,"Matig",IF(R512=kengetallen!$W$60,"Onvoldoende",IF(R512=kengetallen!$W$61,"Onvoldoende / slecht")))))))))</f>
        <v>0</v>
      </c>
    </row>
    <row r="513" spans="1:19" x14ac:dyDescent="0.3">
      <c r="A513" s="34">
        <f>Invulblad!B515</f>
        <v>511</v>
      </c>
      <c r="B513" s="28">
        <f>Invulblad!C515</f>
        <v>0</v>
      </c>
      <c r="C513" s="4">
        <f>Invulblad!D515</f>
        <v>0</v>
      </c>
      <c r="D513" s="4">
        <f>Invulblad!E515</f>
        <v>0</v>
      </c>
      <c r="E513" s="4">
        <f>Invulblad!F515</f>
        <v>0</v>
      </c>
      <c r="F513" s="4">
        <f>Invulblad!G515</f>
        <v>0</v>
      </c>
      <c r="G513" s="4">
        <f>Invulblad!H515</f>
        <v>0</v>
      </c>
      <c r="H513" s="48">
        <f>Invulblad!I515</f>
        <v>0</v>
      </c>
      <c r="I513" s="109">
        <f>Invulblad!O515</f>
        <v>0</v>
      </c>
      <c r="J513" s="31">
        <f>Invulblad!J515</f>
        <v>0</v>
      </c>
      <c r="K513" s="32" t="b">
        <f>IF(J513=kengetallen!$V$13,"1",IF(J513=kengetallen!$V$14,"2",IF(J513=kengetallen!$V$15,"3")))</f>
        <v>0</v>
      </c>
      <c r="L513" s="32">
        <v>0.7</v>
      </c>
      <c r="M513" s="25">
        <f t="shared" si="21"/>
        <v>0</v>
      </c>
      <c r="N513" s="39">
        <f>Invulblad!K515</f>
        <v>0</v>
      </c>
      <c r="O513" s="29" t="b">
        <f>IF(N513=kengetallen!$V$19,"1",IF(N513=kengetallen!$V$20,"2",IF(N513=kengetallen!$V$21,"3")))</f>
        <v>0</v>
      </c>
      <c r="P513" s="32">
        <v>0.3</v>
      </c>
      <c r="Q513" s="4">
        <f t="shared" si="22"/>
        <v>0</v>
      </c>
      <c r="R513" s="31">
        <f t="shared" si="23"/>
        <v>0</v>
      </c>
      <c r="S513" s="118" t="b">
        <f>IF(R513=kengetallen!$W$53,"Optimaal / zeer goed",IF(R513=kengetallen!$W$54,"Optimaal / goed",IF(R513=kengetallen!$W$55,"Voldoende / goed",IF(R513=kengetallen!$W$56,"Voldoende / redelijk",IF(R513=kengetallen!$W$57,"Voldoende",IF(R513=kengetallen!$W$58,"Matig / voldoende",IF(R513=kengetallen!$W$59,"Matig",IF(R513=kengetallen!$W$60,"Onvoldoende",IF(R513=kengetallen!$W$61,"Onvoldoende / slecht")))))))))</f>
        <v>0</v>
      </c>
    </row>
    <row r="514" spans="1:19" x14ac:dyDescent="0.3">
      <c r="A514" s="34">
        <f>Invulblad!B516</f>
        <v>512</v>
      </c>
      <c r="B514" s="28">
        <f>Invulblad!C516</f>
        <v>0</v>
      </c>
      <c r="C514" s="4">
        <f>Invulblad!D516</f>
        <v>0</v>
      </c>
      <c r="D514" s="4">
        <f>Invulblad!E516</f>
        <v>0</v>
      </c>
      <c r="E514" s="4">
        <f>Invulblad!F516</f>
        <v>0</v>
      </c>
      <c r="F514" s="4">
        <f>Invulblad!G516</f>
        <v>0</v>
      </c>
      <c r="G514" s="4">
        <f>Invulblad!H516</f>
        <v>0</v>
      </c>
      <c r="H514" s="48">
        <f>Invulblad!I516</f>
        <v>0</v>
      </c>
      <c r="I514" s="109">
        <f>Invulblad!O516</f>
        <v>0</v>
      </c>
      <c r="J514" s="31">
        <f>Invulblad!J516</f>
        <v>0</v>
      </c>
      <c r="K514" s="32" t="b">
        <f>IF(J514=kengetallen!$V$13,"1",IF(J514=kengetallen!$V$14,"2",IF(J514=kengetallen!$V$15,"3")))</f>
        <v>0</v>
      </c>
      <c r="L514" s="32">
        <v>0.7</v>
      </c>
      <c r="M514" s="25">
        <f t="shared" si="21"/>
        <v>0</v>
      </c>
      <c r="N514" s="39">
        <f>Invulblad!K516</f>
        <v>0</v>
      </c>
      <c r="O514" s="29" t="b">
        <f>IF(N514=kengetallen!$V$19,"1",IF(N514=kengetallen!$V$20,"2",IF(N514=kengetallen!$V$21,"3")))</f>
        <v>0</v>
      </c>
      <c r="P514" s="32">
        <v>0.3</v>
      </c>
      <c r="Q514" s="4">
        <f t="shared" si="22"/>
        <v>0</v>
      </c>
      <c r="R514" s="31">
        <f t="shared" si="23"/>
        <v>0</v>
      </c>
      <c r="S514" s="118" t="b">
        <f>IF(R514=kengetallen!$W$53,"Optimaal / zeer goed",IF(R514=kengetallen!$W$54,"Optimaal / goed",IF(R514=kengetallen!$W$55,"Voldoende / goed",IF(R514=kengetallen!$W$56,"Voldoende / redelijk",IF(R514=kengetallen!$W$57,"Voldoende",IF(R514=kengetallen!$W$58,"Matig / voldoende",IF(R514=kengetallen!$W$59,"Matig",IF(R514=kengetallen!$W$60,"Onvoldoende",IF(R514=kengetallen!$W$61,"Onvoldoende / slecht")))))))))</f>
        <v>0</v>
      </c>
    </row>
    <row r="515" spans="1:19" x14ac:dyDescent="0.3">
      <c r="A515" s="34">
        <f>Invulblad!B517</f>
        <v>513</v>
      </c>
      <c r="B515" s="28">
        <f>Invulblad!C517</f>
        <v>0</v>
      </c>
      <c r="C515" s="4">
        <f>Invulblad!D517</f>
        <v>0</v>
      </c>
      <c r="D515" s="4">
        <f>Invulblad!E517</f>
        <v>0</v>
      </c>
      <c r="E515" s="4">
        <f>Invulblad!F517</f>
        <v>0</v>
      </c>
      <c r="F515" s="4">
        <f>Invulblad!G517</f>
        <v>0</v>
      </c>
      <c r="G515" s="4">
        <f>Invulblad!H517</f>
        <v>0</v>
      </c>
      <c r="H515" s="48">
        <f>Invulblad!I517</f>
        <v>0</v>
      </c>
      <c r="I515" s="109">
        <f>Invulblad!O517</f>
        <v>0</v>
      </c>
      <c r="J515" s="31">
        <f>Invulblad!J517</f>
        <v>0</v>
      </c>
      <c r="K515" s="32" t="b">
        <f>IF(J515=kengetallen!$V$13,"1",IF(J515=kengetallen!$V$14,"2",IF(J515=kengetallen!$V$15,"3")))</f>
        <v>0</v>
      </c>
      <c r="L515" s="32">
        <v>0.7</v>
      </c>
      <c r="M515" s="25">
        <f t="shared" si="21"/>
        <v>0</v>
      </c>
      <c r="N515" s="39">
        <f>Invulblad!K517</f>
        <v>0</v>
      </c>
      <c r="O515" s="29" t="b">
        <f>IF(N515=kengetallen!$V$19,"1",IF(N515=kengetallen!$V$20,"2",IF(N515=kengetallen!$V$21,"3")))</f>
        <v>0</v>
      </c>
      <c r="P515" s="32">
        <v>0.3</v>
      </c>
      <c r="Q515" s="4">
        <f t="shared" si="22"/>
        <v>0</v>
      </c>
      <c r="R515" s="31">
        <f t="shared" si="23"/>
        <v>0</v>
      </c>
      <c r="S515" s="118" t="b">
        <f>IF(R515=kengetallen!$W$53,"Optimaal / zeer goed",IF(R515=kengetallen!$W$54,"Optimaal / goed",IF(R515=kengetallen!$W$55,"Voldoende / goed",IF(R515=kengetallen!$W$56,"Voldoende / redelijk",IF(R515=kengetallen!$W$57,"Voldoende",IF(R515=kengetallen!$W$58,"Matig / voldoende",IF(R515=kengetallen!$W$59,"Matig",IF(R515=kengetallen!$W$60,"Onvoldoende",IF(R515=kengetallen!$W$61,"Onvoldoende / slecht")))))))))</f>
        <v>0</v>
      </c>
    </row>
    <row r="516" spans="1:19" x14ac:dyDescent="0.3">
      <c r="A516" s="34">
        <f>Invulblad!B518</f>
        <v>514</v>
      </c>
      <c r="B516" s="28">
        <f>Invulblad!C518</f>
        <v>0</v>
      </c>
      <c r="C516" s="4">
        <f>Invulblad!D518</f>
        <v>0</v>
      </c>
      <c r="D516" s="4">
        <f>Invulblad!E518</f>
        <v>0</v>
      </c>
      <c r="E516" s="4">
        <f>Invulblad!F518</f>
        <v>0</v>
      </c>
      <c r="F516" s="4">
        <f>Invulblad!G518</f>
        <v>0</v>
      </c>
      <c r="G516" s="4">
        <f>Invulblad!H518</f>
        <v>0</v>
      </c>
      <c r="H516" s="48">
        <f>Invulblad!I518</f>
        <v>0</v>
      </c>
      <c r="I516" s="109">
        <f>Invulblad!O518</f>
        <v>0</v>
      </c>
      <c r="J516" s="31">
        <f>Invulblad!J518</f>
        <v>0</v>
      </c>
      <c r="K516" s="32" t="b">
        <f>IF(J516=kengetallen!$V$13,"1",IF(J516=kengetallen!$V$14,"2",IF(J516=kengetallen!$V$15,"3")))</f>
        <v>0</v>
      </c>
      <c r="L516" s="32">
        <v>0.7</v>
      </c>
      <c r="M516" s="25">
        <f t="shared" ref="M516:M579" si="24">K516*L516</f>
        <v>0</v>
      </c>
      <c r="N516" s="39">
        <f>Invulblad!K518</f>
        <v>0</v>
      </c>
      <c r="O516" s="29" t="b">
        <f>IF(N516=kengetallen!$V$19,"1",IF(N516=kengetallen!$V$20,"2",IF(N516=kengetallen!$V$21,"3")))</f>
        <v>0</v>
      </c>
      <c r="P516" s="32">
        <v>0.3</v>
      </c>
      <c r="Q516" s="4">
        <f t="shared" ref="Q516:Q579" si="25">O516*P516</f>
        <v>0</v>
      </c>
      <c r="R516" s="31">
        <f t="shared" ref="R516:R579" si="26">M516+Q516</f>
        <v>0</v>
      </c>
      <c r="S516" s="118" t="b">
        <f>IF(R516=kengetallen!$W$53,"Optimaal / zeer goed",IF(R516=kengetallen!$W$54,"Optimaal / goed",IF(R516=kengetallen!$W$55,"Voldoende / goed",IF(R516=kengetallen!$W$56,"Voldoende / redelijk",IF(R516=kengetallen!$W$57,"Voldoende",IF(R516=kengetallen!$W$58,"Matig / voldoende",IF(R516=kengetallen!$W$59,"Matig",IF(R516=kengetallen!$W$60,"Onvoldoende",IF(R516=kengetallen!$W$61,"Onvoldoende / slecht")))))))))</f>
        <v>0</v>
      </c>
    </row>
    <row r="517" spans="1:19" x14ac:dyDescent="0.3">
      <c r="A517" s="34">
        <f>Invulblad!B519</f>
        <v>515</v>
      </c>
      <c r="B517" s="28">
        <f>Invulblad!C519</f>
        <v>0</v>
      </c>
      <c r="C517" s="4">
        <f>Invulblad!D519</f>
        <v>0</v>
      </c>
      <c r="D517" s="4">
        <f>Invulblad!E519</f>
        <v>0</v>
      </c>
      <c r="E517" s="4">
        <f>Invulblad!F519</f>
        <v>0</v>
      </c>
      <c r="F517" s="4">
        <f>Invulblad!G519</f>
        <v>0</v>
      </c>
      <c r="G517" s="4">
        <f>Invulblad!H519</f>
        <v>0</v>
      </c>
      <c r="H517" s="48">
        <f>Invulblad!I519</f>
        <v>0</v>
      </c>
      <c r="I517" s="109">
        <f>Invulblad!O519</f>
        <v>0</v>
      </c>
      <c r="J517" s="31">
        <f>Invulblad!J519</f>
        <v>0</v>
      </c>
      <c r="K517" s="32" t="b">
        <f>IF(J517=kengetallen!$V$13,"1",IF(J517=kengetallen!$V$14,"2",IF(J517=kengetallen!$V$15,"3")))</f>
        <v>0</v>
      </c>
      <c r="L517" s="32">
        <v>0.7</v>
      </c>
      <c r="M517" s="25">
        <f t="shared" si="24"/>
        <v>0</v>
      </c>
      <c r="N517" s="39">
        <f>Invulblad!K519</f>
        <v>0</v>
      </c>
      <c r="O517" s="29" t="b">
        <f>IF(N517=kengetallen!$V$19,"1",IF(N517=kengetallen!$V$20,"2",IF(N517=kengetallen!$V$21,"3")))</f>
        <v>0</v>
      </c>
      <c r="P517" s="32">
        <v>0.3</v>
      </c>
      <c r="Q517" s="4">
        <f t="shared" si="25"/>
        <v>0</v>
      </c>
      <c r="R517" s="31">
        <f t="shared" si="26"/>
        <v>0</v>
      </c>
      <c r="S517" s="118" t="b">
        <f>IF(R517=kengetallen!$W$53,"Optimaal / zeer goed",IF(R517=kengetallen!$W$54,"Optimaal / goed",IF(R517=kengetallen!$W$55,"Voldoende / goed",IF(R517=kengetallen!$W$56,"Voldoende / redelijk",IF(R517=kengetallen!$W$57,"Voldoende",IF(R517=kengetallen!$W$58,"Matig / voldoende",IF(R517=kengetallen!$W$59,"Matig",IF(R517=kengetallen!$W$60,"Onvoldoende",IF(R517=kengetallen!$W$61,"Onvoldoende / slecht")))))))))</f>
        <v>0</v>
      </c>
    </row>
    <row r="518" spans="1:19" x14ac:dyDescent="0.3">
      <c r="A518" s="34">
        <f>Invulblad!B520</f>
        <v>516</v>
      </c>
      <c r="B518" s="28">
        <f>Invulblad!C520</f>
        <v>0</v>
      </c>
      <c r="C518" s="4">
        <f>Invulblad!D520</f>
        <v>0</v>
      </c>
      <c r="D518" s="4">
        <f>Invulblad!E520</f>
        <v>0</v>
      </c>
      <c r="E518" s="4">
        <f>Invulblad!F520</f>
        <v>0</v>
      </c>
      <c r="F518" s="4">
        <f>Invulblad!G520</f>
        <v>0</v>
      </c>
      <c r="G518" s="4">
        <f>Invulblad!H520</f>
        <v>0</v>
      </c>
      <c r="H518" s="48">
        <f>Invulblad!I520</f>
        <v>0</v>
      </c>
      <c r="I518" s="109">
        <f>Invulblad!O520</f>
        <v>0</v>
      </c>
      <c r="J518" s="31">
        <f>Invulblad!J520</f>
        <v>0</v>
      </c>
      <c r="K518" s="32" t="b">
        <f>IF(J518=kengetallen!$V$13,"1",IF(J518=kengetallen!$V$14,"2",IF(J518=kengetallen!$V$15,"3")))</f>
        <v>0</v>
      </c>
      <c r="L518" s="32">
        <v>0.7</v>
      </c>
      <c r="M518" s="25">
        <f t="shared" si="24"/>
        <v>0</v>
      </c>
      <c r="N518" s="39">
        <f>Invulblad!K520</f>
        <v>0</v>
      </c>
      <c r="O518" s="29" t="b">
        <f>IF(N518=kengetallen!$V$19,"1",IF(N518=kengetallen!$V$20,"2",IF(N518=kengetallen!$V$21,"3")))</f>
        <v>0</v>
      </c>
      <c r="P518" s="32">
        <v>0.3</v>
      </c>
      <c r="Q518" s="4">
        <f t="shared" si="25"/>
        <v>0</v>
      </c>
      <c r="R518" s="31">
        <f t="shared" si="26"/>
        <v>0</v>
      </c>
      <c r="S518" s="118" t="b">
        <f>IF(R518=kengetallen!$W$53,"Optimaal / zeer goed",IF(R518=kengetallen!$W$54,"Optimaal / goed",IF(R518=kengetallen!$W$55,"Voldoende / goed",IF(R518=kengetallen!$W$56,"Voldoende / redelijk",IF(R518=kengetallen!$W$57,"Voldoende",IF(R518=kengetallen!$W$58,"Matig / voldoende",IF(R518=kengetallen!$W$59,"Matig",IF(R518=kengetallen!$W$60,"Onvoldoende",IF(R518=kengetallen!$W$61,"Onvoldoende / slecht")))))))))</f>
        <v>0</v>
      </c>
    </row>
    <row r="519" spans="1:19" x14ac:dyDescent="0.3">
      <c r="A519" s="34">
        <f>Invulblad!B521</f>
        <v>517</v>
      </c>
      <c r="B519" s="28">
        <f>Invulblad!C521</f>
        <v>0</v>
      </c>
      <c r="C519" s="4">
        <f>Invulblad!D521</f>
        <v>0</v>
      </c>
      <c r="D519" s="4">
        <f>Invulblad!E521</f>
        <v>0</v>
      </c>
      <c r="E519" s="4">
        <f>Invulblad!F521</f>
        <v>0</v>
      </c>
      <c r="F519" s="4">
        <f>Invulblad!G521</f>
        <v>0</v>
      </c>
      <c r="G519" s="4">
        <f>Invulblad!H521</f>
        <v>0</v>
      </c>
      <c r="H519" s="48">
        <f>Invulblad!I521</f>
        <v>0</v>
      </c>
      <c r="I519" s="109">
        <f>Invulblad!O521</f>
        <v>0</v>
      </c>
      <c r="J519" s="31">
        <f>Invulblad!J521</f>
        <v>0</v>
      </c>
      <c r="K519" s="32" t="b">
        <f>IF(J519=kengetallen!$V$13,"1",IF(J519=kengetallen!$V$14,"2",IF(J519=kengetallen!$V$15,"3")))</f>
        <v>0</v>
      </c>
      <c r="L519" s="32">
        <v>0.7</v>
      </c>
      <c r="M519" s="25">
        <f t="shared" si="24"/>
        <v>0</v>
      </c>
      <c r="N519" s="39">
        <f>Invulblad!K521</f>
        <v>0</v>
      </c>
      <c r="O519" s="29" t="b">
        <f>IF(N519=kengetallen!$V$19,"1",IF(N519=kengetallen!$V$20,"2",IF(N519=kengetallen!$V$21,"3")))</f>
        <v>0</v>
      </c>
      <c r="P519" s="32">
        <v>0.3</v>
      </c>
      <c r="Q519" s="4">
        <f t="shared" si="25"/>
        <v>0</v>
      </c>
      <c r="R519" s="31">
        <f t="shared" si="26"/>
        <v>0</v>
      </c>
      <c r="S519" s="118" t="b">
        <f>IF(R519=kengetallen!$W$53,"Optimaal / zeer goed",IF(R519=kengetallen!$W$54,"Optimaal / goed",IF(R519=kengetallen!$W$55,"Voldoende / goed",IF(R519=kengetallen!$W$56,"Voldoende / redelijk",IF(R519=kengetallen!$W$57,"Voldoende",IF(R519=kengetallen!$W$58,"Matig / voldoende",IF(R519=kengetallen!$W$59,"Matig",IF(R519=kengetallen!$W$60,"Onvoldoende",IF(R519=kengetallen!$W$61,"Onvoldoende / slecht")))))))))</f>
        <v>0</v>
      </c>
    </row>
    <row r="520" spans="1:19" x14ac:dyDescent="0.3">
      <c r="A520" s="34">
        <f>Invulblad!B522</f>
        <v>518</v>
      </c>
      <c r="B520" s="28">
        <f>Invulblad!C522</f>
        <v>0</v>
      </c>
      <c r="C520" s="4">
        <f>Invulblad!D522</f>
        <v>0</v>
      </c>
      <c r="D520" s="4">
        <f>Invulblad!E522</f>
        <v>0</v>
      </c>
      <c r="E520" s="4">
        <f>Invulblad!F522</f>
        <v>0</v>
      </c>
      <c r="F520" s="4">
        <f>Invulblad!G522</f>
        <v>0</v>
      </c>
      <c r="G520" s="4">
        <f>Invulblad!H522</f>
        <v>0</v>
      </c>
      <c r="H520" s="48">
        <f>Invulblad!I522</f>
        <v>0</v>
      </c>
      <c r="I520" s="109">
        <f>Invulblad!O522</f>
        <v>0</v>
      </c>
      <c r="J520" s="31">
        <f>Invulblad!J522</f>
        <v>0</v>
      </c>
      <c r="K520" s="32" t="b">
        <f>IF(J520=kengetallen!$V$13,"1",IF(J520=kengetallen!$V$14,"2",IF(J520=kengetallen!$V$15,"3")))</f>
        <v>0</v>
      </c>
      <c r="L520" s="32">
        <v>0.7</v>
      </c>
      <c r="M520" s="25">
        <f t="shared" si="24"/>
        <v>0</v>
      </c>
      <c r="N520" s="39">
        <f>Invulblad!K522</f>
        <v>0</v>
      </c>
      <c r="O520" s="29" t="b">
        <f>IF(N520=kengetallen!$V$19,"1",IF(N520=kengetallen!$V$20,"2",IF(N520=kengetallen!$V$21,"3")))</f>
        <v>0</v>
      </c>
      <c r="P520" s="32">
        <v>0.3</v>
      </c>
      <c r="Q520" s="4">
        <f t="shared" si="25"/>
        <v>0</v>
      </c>
      <c r="R520" s="31">
        <f t="shared" si="26"/>
        <v>0</v>
      </c>
      <c r="S520" s="118" t="b">
        <f>IF(R520=kengetallen!$W$53,"Optimaal / zeer goed",IF(R520=kengetallen!$W$54,"Optimaal / goed",IF(R520=kengetallen!$W$55,"Voldoende / goed",IF(R520=kengetallen!$W$56,"Voldoende / redelijk",IF(R520=kengetallen!$W$57,"Voldoende",IF(R520=kengetallen!$W$58,"Matig / voldoende",IF(R520=kengetallen!$W$59,"Matig",IF(R520=kengetallen!$W$60,"Onvoldoende",IF(R520=kengetallen!$W$61,"Onvoldoende / slecht")))))))))</f>
        <v>0</v>
      </c>
    </row>
    <row r="521" spans="1:19" x14ac:dyDescent="0.3">
      <c r="A521" s="34">
        <f>Invulblad!B523</f>
        <v>519</v>
      </c>
      <c r="B521" s="28">
        <f>Invulblad!C523</f>
        <v>0</v>
      </c>
      <c r="C521" s="4">
        <f>Invulblad!D523</f>
        <v>0</v>
      </c>
      <c r="D521" s="4">
        <f>Invulblad!E523</f>
        <v>0</v>
      </c>
      <c r="E521" s="4">
        <f>Invulblad!F523</f>
        <v>0</v>
      </c>
      <c r="F521" s="4">
        <f>Invulblad!G523</f>
        <v>0</v>
      </c>
      <c r="G521" s="4">
        <f>Invulblad!H523</f>
        <v>0</v>
      </c>
      <c r="H521" s="48">
        <f>Invulblad!I523</f>
        <v>0</v>
      </c>
      <c r="I521" s="109">
        <f>Invulblad!O523</f>
        <v>0</v>
      </c>
      <c r="J521" s="31">
        <f>Invulblad!J523</f>
        <v>0</v>
      </c>
      <c r="K521" s="32" t="b">
        <f>IF(J521=kengetallen!$V$13,"1",IF(J521=kengetallen!$V$14,"2",IF(J521=kengetallen!$V$15,"3")))</f>
        <v>0</v>
      </c>
      <c r="L521" s="32">
        <v>0.7</v>
      </c>
      <c r="M521" s="25">
        <f t="shared" si="24"/>
        <v>0</v>
      </c>
      <c r="N521" s="39">
        <f>Invulblad!K523</f>
        <v>0</v>
      </c>
      <c r="O521" s="29" t="b">
        <f>IF(N521=kengetallen!$V$19,"1",IF(N521=kengetallen!$V$20,"2",IF(N521=kengetallen!$V$21,"3")))</f>
        <v>0</v>
      </c>
      <c r="P521" s="32">
        <v>0.3</v>
      </c>
      <c r="Q521" s="4">
        <f t="shared" si="25"/>
        <v>0</v>
      </c>
      <c r="R521" s="31">
        <f t="shared" si="26"/>
        <v>0</v>
      </c>
      <c r="S521" s="118" t="b">
        <f>IF(R521=kengetallen!$W$53,"Optimaal / zeer goed",IF(R521=kengetallen!$W$54,"Optimaal / goed",IF(R521=kengetallen!$W$55,"Voldoende / goed",IF(R521=kengetallen!$W$56,"Voldoende / redelijk",IF(R521=kengetallen!$W$57,"Voldoende",IF(R521=kengetallen!$W$58,"Matig / voldoende",IF(R521=kengetallen!$W$59,"Matig",IF(R521=kengetallen!$W$60,"Onvoldoende",IF(R521=kengetallen!$W$61,"Onvoldoende / slecht")))))))))</f>
        <v>0</v>
      </c>
    </row>
    <row r="522" spans="1:19" x14ac:dyDescent="0.3">
      <c r="A522" s="34">
        <f>Invulblad!B524</f>
        <v>520</v>
      </c>
      <c r="B522" s="28">
        <f>Invulblad!C524</f>
        <v>0</v>
      </c>
      <c r="C522" s="4">
        <f>Invulblad!D524</f>
        <v>0</v>
      </c>
      <c r="D522" s="4">
        <f>Invulblad!E524</f>
        <v>0</v>
      </c>
      <c r="E522" s="4">
        <f>Invulblad!F524</f>
        <v>0</v>
      </c>
      <c r="F522" s="4">
        <f>Invulblad!G524</f>
        <v>0</v>
      </c>
      <c r="G522" s="4">
        <f>Invulblad!H524</f>
        <v>0</v>
      </c>
      <c r="H522" s="48">
        <f>Invulblad!I524</f>
        <v>0</v>
      </c>
      <c r="I522" s="109">
        <f>Invulblad!O524</f>
        <v>0</v>
      </c>
      <c r="J522" s="31">
        <f>Invulblad!J524</f>
        <v>0</v>
      </c>
      <c r="K522" s="32" t="b">
        <f>IF(J522=kengetallen!$V$13,"1",IF(J522=kengetallen!$V$14,"2",IF(J522=kengetallen!$V$15,"3")))</f>
        <v>0</v>
      </c>
      <c r="L522" s="32">
        <v>0.7</v>
      </c>
      <c r="M522" s="25">
        <f t="shared" si="24"/>
        <v>0</v>
      </c>
      <c r="N522" s="39">
        <f>Invulblad!K524</f>
        <v>0</v>
      </c>
      <c r="O522" s="29" t="b">
        <f>IF(N522=kengetallen!$V$19,"1",IF(N522=kengetallen!$V$20,"2",IF(N522=kengetallen!$V$21,"3")))</f>
        <v>0</v>
      </c>
      <c r="P522" s="32">
        <v>0.3</v>
      </c>
      <c r="Q522" s="4">
        <f t="shared" si="25"/>
        <v>0</v>
      </c>
      <c r="R522" s="31">
        <f t="shared" si="26"/>
        <v>0</v>
      </c>
      <c r="S522" s="118" t="b">
        <f>IF(R522=kengetallen!$W$53,"Optimaal / zeer goed",IF(R522=kengetallen!$W$54,"Optimaal / goed",IF(R522=kengetallen!$W$55,"Voldoende / goed",IF(R522=kengetallen!$W$56,"Voldoende / redelijk",IF(R522=kengetallen!$W$57,"Voldoende",IF(R522=kengetallen!$W$58,"Matig / voldoende",IF(R522=kengetallen!$W$59,"Matig",IF(R522=kengetallen!$W$60,"Onvoldoende",IF(R522=kengetallen!$W$61,"Onvoldoende / slecht")))))))))</f>
        <v>0</v>
      </c>
    </row>
    <row r="523" spans="1:19" x14ac:dyDescent="0.3">
      <c r="A523" s="34">
        <f>Invulblad!B525</f>
        <v>521</v>
      </c>
      <c r="B523" s="28">
        <f>Invulblad!C525</f>
        <v>0</v>
      </c>
      <c r="C523" s="4">
        <f>Invulblad!D525</f>
        <v>0</v>
      </c>
      <c r="D523" s="4">
        <f>Invulblad!E525</f>
        <v>0</v>
      </c>
      <c r="E523" s="4">
        <f>Invulblad!F525</f>
        <v>0</v>
      </c>
      <c r="F523" s="4">
        <f>Invulblad!G525</f>
        <v>0</v>
      </c>
      <c r="G523" s="4">
        <f>Invulblad!H525</f>
        <v>0</v>
      </c>
      <c r="H523" s="48">
        <f>Invulblad!I525</f>
        <v>0</v>
      </c>
      <c r="I523" s="109">
        <f>Invulblad!O525</f>
        <v>0</v>
      </c>
      <c r="J523" s="31">
        <f>Invulblad!J525</f>
        <v>0</v>
      </c>
      <c r="K523" s="32" t="b">
        <f>IF(J523=kengetallen!$V$13,"1",IF(J523=kengetallen!$V$14,"2",IF(J523=kengetallen!$V$15,"3")))</f>
        <v>0</v>
      </c>
      <c r="L523" s="32">
        <v>0.7</v>
      </c>
      <c r="M523" s="25">
        <f t="shared" si="24"/>
        <v>0</v>
      </c>
      <c r="N523" s="39">
        <f>Invulblad!K525</f>
        <v>0</v>
      </c>
      <c r="O523" s="29" t="b">
        <f>IF(N523=kengetallen!$V$19,"1",IF(N523=kengetallen!$V$20,"2",IF(N523=kengetallen!$V$21,"3")))</f>
        <v>0</v>
      </c>
      <c r="P523" s="32">
        <v>0.3</v>
      </c>
      <c r="Q523" s="4">
        <f t="shared" si="25"/>
        <v>0</v>
      </c>
      <c r="R523" s="31">
        <f t="shared" si="26"/>
        <v>0</v>
      </c>
      <c r="S523" s="118" t="b">
        <f>IF(R523=kengetallen!$W$53,"Optimaal / zeer goed",IF(R523=kengetallen!$W$54,"Optimaal / goed",IF(R523=kengetallen!$W$55,"Voldoende / goed",IF(R523=kengetallen!$W$56,"Voldoende / redelijk",IF(R523=kengetallen!$W$57,"Voldoende",IF(R523=kengetallen!$W$58,"Matig / voldoende",IF(R523=kengetallen!$W$59,"Matig",IF(R523=kengetallen!$W$60,"Onvoldoende",IF(R523=kengetallen!$W$61,"Onvoldoende / slecht")))))))))</f>
        <v>0</v>
      </c>
    </row>
    <row r="524" spans="1:19" x14ac:dyDescent="0.3">
      <c r="A524" s="34">
        <f>Invulblad!B526</f>
        <v>522</v>
      </c>
      <c r="B524" s="28">
        <f>Invulblad!C526</f>
        <v>0</v>
      </c>
      <c r="C524" s="4">
        <f>Invulblad!D526</f>
        <v>0</v>
      </c>
      <c r="D524" s="4">
        <f>Invulblad!E526</f>
        <v>0</v>
      </c>
      <c r="E524" s="4">
        <f>Invulblad!F526</f>
        <v>0</v>
      </c>
      <c r="F524" s="4">
        <f>Invulblad!G526</f>
        <v>0</v>
      </c>
      <c r="G524" s="4">
        <f>Invulblad!H526</f>
        <v>0</v>
      </c>
      <c r="H524" s="48">
        <f>Invulblad!I526</f>
        <v>0</v>
      </c>
      <c r="I524" s="109">
        <f>Invulblad!O526</f>
        <v>0</v>
      </c>
      <c r="J524" s="31">
        <f>Invulblad!J526</f>
        <v>0</v>
      </c>
      <c r="K524" s="32" t="b">
        <f>IF(J524=kengetallen!$V$13,"1",IF(J524=kengetallen!$V$14,"2",IF(J524=kengetallen!$V$15,"3")))</f>
        <v>0</v>
      </c>
      <c r="L524" s="32">
        <v>0.7</v>
      </c>
      <c r="M524" s="25">
        <f t="shared" si="24"/>
        <v>0</v>
      </c>
      <c r="N524" s="39">
        <f>Invulblad!K526</f>
        <v>0</v>
      </c>
      <c r="O524" s="29" t="b">
        <f>IF(N524=kengetallen!$V$19,"1",IF(N524=kengetallen!$V$20,"2",IF(N524=kengetallen!$V$21,"3")))</f>
        <v>0</v>
      </c>
      <c r="P524" s="32">
        <v>0.3</v>
      </c>
      <c r="Q524" s="4">
        <f t="shared" si="25"/>
        <v>0</v>
      </c>
      <c r="R524" s="31">
        <f t="shared" si="26"/>
        <v>0</v>
      </c>
      <c r="S524" s="118" t="b">
        <f>IF(R524=kengetallen!$W$53,"Optimaal / zeer goed",IF(R524=kengetallen!$W$54,"Optimaal / goed",IF(R524=kengetallen!$W$55,"Voldoende / goed",IF(R524=kengetallen!$W$56,"Voldoende / redelijk",IF(R524=kengetallen!$W$57,"Voldoende",IF(R524=kengetallen!$W$58,"Matig / voldoende",IF(R524=kengetallen!$W$59,"Matig",IF(R524=kengetallen!$W$60,"Onvoldoende",IF(R524=kengetallen!$W$61,"Onvoldoende / slecht")))))))))</f>
        <v>0</v>
      </c>
    </row>
    <row r="525" spans="1:19" x14ac:dyDescent="0.3">
      <c r="A525" s="34">
        <f>Invulblad!B527</f>
        <v>523</v>
      </c>
      <c r="B525" s="28">
        <f>Invulblad!C527</f>
        <v>0</v>
      </c>
      <c r="C525" s="4">
        <f>Invulblad!D527</f>
        <v>0</v>
      </c>
      <c r="D525" s="4">
        <f>Invulblad!E527</f>
        <v>0</v>
      </c>
      <c r="E525" s="4">
        <f>Invulblad!F527</f>
        <v>0</v>
      </c>
      <c r="F525" s="4">
        <f>Invulblad!G527</f>
        <v>0</v>
      </c>
      <c r="G525" s="4">
        <f>Invulblad!H527</f>
        <v>0</v>
      </c>
      <c r="H525" s="48">
        <f>Invulblad!I527</f>
        <v>0</v>
      </c>
      <c r="I525" s="109">
        <f>Invulblad!O527</f>
        <v>0</v>
      </c>
      <c r="J525" s="31">
        <f>Invulblad!J527</f>
        <v>0</v>
      </c>
      <c r="K525" s="32" t="b">
        <f>IF(J525=kengetallen!$V$13,"1",IF(J525=kengetallen!$V$14,"2",IF(J525=kengetallen!$V$15,"3")))</f>
        <v>0</v>
      </c>
      <c r="L525" s="32">
        <v>0.7</v>
      </c>
      <c r="M525" s="25">
        <f t="shared" si="24"/>
        <v>0</v>
      </c>
      <c r="N525" s="39">
        <f>Invulblad!K527</f>
        <v>0</v>
      </c>
      <c r="O525" s="29" t="b">
        <f>IF(N525=kengetallen!$V$19,"1",IF(N525=kengetallen!$V$20,"2",IF(N525=kengetallen!$V$21,"3")))</f>
        <v>0</v>
      </c>
      <c r="P525" s="32">
        <v>0.3</v>
      </c>
      <c r="Q525" s="4">
        <f t="shared" si="25"/>
        <v>0</v>
      </c>
      <c r="R525" s="31">
        <f t="shared" si="26"/>
        <v>0</v>
      </c>
      <c r="S525" s="118" t="b">
        <f>IF(R525=kengetallen!$W$53,"Optimaal / zeer goed",IF(R525=kengetallen!$W$54,"Optimaal / goed",IF(R525=kengetallen!$W$55,"Voldoende / goed",IF(R525=kengetallen!$W$56,"Voldoende / redelijk",IF(R525=kengetallen!$W$57,"Voldoende",IF(R525=kengetallen!$W$58,"Matig / voldoende",IF(R525=kengetallen!$W$59,"Matig",IF(R525=kengetallen!$W$60,"Onvoldoende",IF(R525=kengetallen!$W$61,"Onvoldoende / slecht")))))))))</f>
        <v>0</v>
      </c>
    </row>
    <row r="526" spans="1:19" x14ac:dyDescent="0.3">
      <c r="A526" s="34">
        <f>Invulblad!B528</f>
        <v>524</v>
      </c>
      <c r="B526" s="28">
        <f>Invulblad!C528</f>
        <v>0</v>
      </c>
      <c r="C526" s="4">
        <f>Invulblad!D528</f>
        <v>0</v>
      </c>
      <c r="D526" s="4">
        <f>Invulblad!E528</f>
        <v>0</v>
      </c>
      <c r="E526" s="4">
        <f>Invulblad!F528</f>
        <v>0</v>
      </c>
      <c r="F526" s="4">
        <f>Invulblad!G528</f>
        <v>0</v>
      </c>
      <c r="G526" s="4">
        <f>Invulblad!H528</f>
        <v>0</v>
      </c>
      <c r="H526" s="48">
        <f>Invulblad!I528</f>
        <v>0</v>
      </c>
      <c r="I526" s="109">
        <f>Invulblad!O528</f>
        <v>0</v>
      </c>
      <c r="J526" s="31">
        <f>Invulblad!J528</f>
        <v>0</v>
      </c>
      <c r="K526" s="32" t="b">
        <f>IF(J526=kengetallen!$V$13,"1",IF(J526=kengetallen!$V$14,"2",IF(J526=kengetallen!$V$15,"3")))</f>
        <v>0</v>
      </c>
      <c r="L526" s="32">
        <v>0.7</v>
      </c>
      <c r="M526" s="25">
        <f t="shared" si="24"/>
        <v>0</v>
      </c>
      <c r="N526" s="39">
        <f>Invulblad!K528</f>
        <v>0</v>
      </c>
      <c r="O526" s="29" t="b">
        <f>IF(N526=kengetallen!$V$19,"1",IF(N526=kengetallen!$V$20,"2",IF(N526=kengetallen!$V$21,"3")))</f>
        <v>0</v>
      </c>
      <c r="P526" s="32">
        <v>0.3</v>
      </c>
      <c r="Q526" s="4">
        <f t="shared" si="25"/>
        <v>0</v>
      </c>
      <c r="R526" s="31">
        <f t="shared" si="26"/>
        <v>0</v>
      </c>
      <c r="S526" s="118" t="b">
        <f>IF(R526=kengetallen!$W$53,"Optimaal / zeer goed",IF(R526=kengetallen!$W$54,"Optimaal / goed",IF(R526=kengetallen!$W$55,"Voldoende / goed",IF(R526=kengetallen!$W$56,"Voldoende / redelijk",IF(R526=kengetallen!$W$57,"Voldoende",IF(R526=kengetallen!$W$58,"Matig / voldoende",IF(R526=kengetallen!$W$59,"Matig",IF(R526=kengetallen!$W$60,"Onvoldoende",IF(R526=kengetallen!$W$61,"Onvoldoende / slecht")))))))))</f>
        <v>0</v>
      </c>
    </row>
    <row r="527" spans="1:19" x14ac:dyDescent="0.3">
      <c r="A527" s="34">
        <f>Invulblad!B529</f>
        <v>525</v>
      </c>
      <c r="B527" s="28">
        <f>Invulblad!C529</f>
        <v>0</v>
      </c>
      <c r="C527" s="4">
        <f>Invulblad!D529</f>
        <v>0</v>
      </c>
      <c r="D527" s="4">
        <f>Invulblad!E529</f>
        <v>0</v>
      </c>
      <c r="E527" s="4">
        <f>Invulblad!F529</f>
        <v>0</v>
      </c>
      <c r="F527" s="4">
        <f>Invulblad!G529</f>
        <v>0</v>
      </c>
      <c r="G527" s="4">
        <f>Invulblad!H529</f>
        <v>0</v>
      </c>
      <c r="H527" s="48">
        <f>Invulblad!I529</f>
        <v>0</v>
      </c>
      <c r="I527" s="109">
        <f>Invulblad!O529</f>
        <v>0</v>
      </c>
      <c r="J527" s="31">
        <f>Invulblad!J529</f>
        <v>0</v>
      </c>
      <c r="K527" s="32" t="b">
        <f>IF(J527=kengetallen!$V$13,"1",IF(J527=kengetallen!$V$14,"2",IF(J527=kengetallen!$V$15,"3")))</f>
        <v>0</v>
      </c>
      <c r="L527" s="32">
        <v>0.7</v>
      </c>
      <c r="M527" s="25">
        <f t="shared" si="24"/>
        <v>0</v>
      </c>
      <c r="N527" s="39">
        <f>Invulblad!K529</f>
        <v>0</v>
      </c>
      <c r="O527" s="29" t="b">
        <f>IF(N527=kengetallen!$V$19,"1",IF(N527=kengetallen!$V$20,"2",IF(N527=kengetallen!$V$21,"3")))</f>
        <v>0</v>
      </c>
      <c r="P527" s="32">
        <v>0.3</v>
      </c>
      <c r="Q527" s="4">
        <f t="shared" si="25"/>
        <v>0</v>
      </c>
      <c r="R527" s="31">
        <f t="shared" si="26"/>
        <v>0</v>
      </c>
      <c r="S527" s="118" t="b">
        <f>IF(R527=kengetallen!$W$53,"Optimaal / zeer goed",IF(R527=kengetallen!$W$54,"Optimaal / goed",IF(R527=kengetallen!$W$55,"Voldoende / goed",IF(R527=kengetallen!$W$56,"Voldoende / redelijk",IF(R527=kengetallen!$W$57,"Voldoende",IF(R527=kengetallen!$W$58,"Matig / voldoende",IF(R527=kengetallen!$W$59,"Matig",IF(R527=kengetallen!$W$60,"Onvoldoende",IF(R527=kengetallen!$W$61,"Onvoldoende / slecht")))))))))</f>
        <v>0</v>
      </c>
    </row>
    <row r="528" spans="1:19" x14ac:dyDescent="0.3">
      <c r="A528" s="34">
        <f>Invulblad!B530</f>
        <v>526</v>
      </c>
      <c r="B528" s="28">
        <f>Invulblad!C530</f>
        <v>0</v>
      </c>
      <c r="C528" s="4">
        <f>Invulblad!D530</f>
        <v>0</v>
      </c>
      <c r="D528" s="4">
        <f>Invulblad!E530</f>
        <v>0</v>
      </c>
      <c r="E528" s="4">
        <f>Invulblad!F530</f>
        <v>0</v>
      </c>
      <c r="F528" s="4">
        <f>Invulblad!G530</f>
        <v>0</v>
      </c>
      <c r="G528" s="4">
        <f>Invulblad!H530</f>
        <v>0</v>
      </c>
      <c r="H528" s="48">
        <f>Invulblad!I530</f>
        <v>0</v>
      </c>
      <c r="I528" s="109">
        <f>Invulblad!O530</f>
        <v>0</v>
      </c>
      <c r="J528" s="31">
        <f>Invulblad!J530</f>
        <v>0</v>
      </c>
      <c r="K528" s="32" t="b">
        <f>IF(J528=kengetallen!$V$13,"1",IF(J528=kengetallen!$V$14,"2",IF(J528=kengetallen!$V$15,"3")))</f>
        <v>0</v>
      </c>
      <c r="L528" s="32">
        <v>0.7</v>
      </c>
      <c r="M528" s="25">
        <f t="shared" si="24"/>
        <v>0</v>
      </c>
      <c r="N528" s="39">
        <f>Invulblad!K530</f>
        <v>0</v>
      </c>
      <c r="O528" s="29" t="b">
        <f>IF(N528=kengetallen!$V$19,"1",IF(N528=kengetallen!$V$20,"2",IF(N528=kengetallen!$V$21,"3")))</f>
        <v>0</v>
      </c>
      <c r="P528" s="32">
        <v>0.3</v>
      </c>
      <c r="Q528" s="4">
        <f t="shared" si="25"/>
        <v>0</v>
      </c>
      <c r="R528" s="31">
        <f t="shared" si="26"/>
        <v>0</v>
      </c>
      <c r="S528" s="118" t="b">
        <f>IF(R528=kengetallen!$W$53,"Optimaal / zeer goed",IF(R528=kengetallen!$W$54,"Optimaal / goed",IF(R528=kengetallen!$W$55,"Voldoende / goed",IF(R528=kengetallen!$W$56,"Voldoende / redelijk",IF(R528=kengetallen!$W$57,"Voldoende",IF(R528=kengetallen!$W$58,"Matig / voldoende",IF(R528=kengetallen!$W$59,"Matig",IF(R528=kengetallen!$W$60,"Onvoldoende",IF(R528=kengetallen!$W$61,"Onvoldoende / slecht")))))))))</f>
        <v>0</v>
      </c>
    </row>
    <row r="529" spans="1:19" x14ac:dyDescent="0.3">
      <c r="A529" s="34">
        <f>Invulblad!B531</f>
        <v>527</v>
      </c>
      <c r="B529" s="28">
        <f>Invulblad!C531</f>
        <v>0</v>
      </c>
      <c r="C529" s="4">
        <f>Invulblad!D531</f>
        <v>0</v>
      </c>
      <c r="D529" s="4">
        <f>Invulblad!E531</f>
        <v>0</v>
      </c>
      <c r="E529" s="4">
        <f>Invulblad!F531</f>
        <v>0</v>
      </c>
      <c r="F529" s="4">
        <f>Invulblad!G531</f>
        <v>0</v>
      </c>
      <c r="G529" s="4">
        <f>Invulblad!H531</f>
        <v>0</v>
      </c>
      <c r="H529" s="48">
        <f>Invulblad!I531</f>
        <v>0</v>
      </c>
      <c r="I529" s="109">
        <f>Invulblad!O531</f>
        <v>0</v>
      </c>
      <c r="J529" s="31">
        <f>Invulblad!J531</f>
        <v>0</v>
      </c>
      <c r="K529" s="32" t="b">
        <f>IF(J529=kengetallen!$V$13,"1",IF(J529=kengetallen!$V$14,"2",IF(J529=kengetallen!$V$15,"3")))</f>
        <v>0</v>
      </c>
      <c r="L529" s="32">
        <v>0.7</v>
      </c>
      <c r="M529" s="25">
        <f t="shared" si="24"/>
        <v>0</v>
      </c>
      <c r="N529" s="39">
        <f>Invulblad!K531</f>
        <v>0</v>
      </c>
      <c r="O529" s="29" t="b">
        <f>IF(N529=kengetallen!$V$19,"1",IF(N529=kengetallen!$V$20,"2",IF(N529=kengetallen!$V$21,"3")))</f>
        <v>0</v>
      </c>
      <c r="P529" s="32">
        <v>0.3</v>
      </c>
      <c r="Q529" s="4">
        <f t="shared" si="25"/>
        <v>0</v>
      </c>
      <c r="R529" s="31">
        <f t="shared" si="26"/>
        <v>0</v>
      </c>
      <c r="S529" s="118" t="b">
        <f>IF(R529=kengetallen!$W$53,"Optimaal / zeer goed",IF(R529=kengetallen!$W$54,"Optimaal / goed",IF(R529=kengetallen!$W$55,"Voldoende / goed",IF(R529=kengetallen!$W$56,"Voldoende / redelijk",IF(R529=kengetallen!$W$57,"Voldoende",IF(R529=kengetallen!$W$58,"Matig / voldoende",IF(R529=kengetallen!$W$59,"Matig",IF(R529=kengetallen!$W$60,"Onvoldoende",IF(R529=kengetallen!$W$61,"Onvoldoende / slecht")))))))))</f>
        <v>0</v>
      </c>
    </row>
    <row r="530" spans="1:19" x14ac:dyDescent="0.3">
      <c r="A530" s="34">
        <f>Invulblad!B532</f>
        <v>528</v>
      </c>
      <c r="B530" s="28">
        <f>Invulblad!C532</f>
        <v>0</v>
      </c>
      <c r="C530" s="4">
        <f>Invulblad!D532</f>
        <v>0</v>
      </c>
      <c r="D530" s="4">
        <f>Invulblad!E532</f>
        <v>0</v>
      </c>
      <c r="E530" s="4">
        <f>Invulblad!F532</f>
        <v>0</v>
      </c>
      <c r="F530" s="4">
        <f>Invulblad!G532</f>
        <v>0</v>
      </c>
      <c r="G530" s="4">
        <f>Invulblad!H532</f>
        <v>0</v>
      </c>
      <c r="H530" s="48">
        <f>Invulblad!I532</f>
        <v>0</v>
      </c>
      <c r="I530" s="109">
        <f>Invulblad!O532</f>
        <v>0</v>
      </c>
      <c r="J530" s="31">
        <f>Invulblad!J532</f>
        <v>0</v>
      </c>
      <c r="K530" s="32" t="b">
        <f>IF(J530=kengetallen!$V$13,"1",IF(J530=kengetallen!$V$14,"2",IF(J530=kengetallen!$V$15,"3")))</f>
        <v>0</v>
      </c>
      <c r="L530" s="32">
        <v>0.7</v>
      </c>
      <c r="M530" s="25">
        <f t="shared" si="24"/>
        <v>0</v>
      </c>
      <c r="N530" s="39">
        <f>Invulblad!K532</f>
        <v>0</v>
      </c>
      <c r="O530" s="29" t="b">
        <f>IF(N530=kengetallen!$V$19,"1",IF(N530=kengetallen!$V$20,"2",IF(N530=kengetallen!$V$21,"3")))</f>
        <v>0</v>
      </c>
      <c r="P530" s="32">
        <v>0.3</v>
      </c>
      <c r="Q530" s="4">
        <f t="shared" si="25"/>
        <v>0</v>
      </c>
      <c r="R530" s="31">
        <f t="shared" si="26"/>
        <v>0</v>
      </c>
      <c r="S530" s="118" t="b">
        <f>IF(R530=kengetallen!$W$53,"Optimaal / zeer goed",IF(R530=kengetallen!$W$54,"Optimaal / goed",IF(R530=kengetallen!$W$55,"Voldoende / goed",IF(R530=kengetallen!$W$56,"Voldoende / redelijk",IF(R530=kengetallen!$W$57,"Voldoende",IF(R530=kengetallen!$W$58,"Matig / voldoende",IF(R530=kengetallen!$W$59,"Matig",IF(R530=kengetallen!$W$60,"Onvoldoende",IF(R530=kengetallen!$W$61,"Onvoldoende / slecht")))))))))</f>
        <v>0</v>
      </c>
    </row>
    <row r="531" spans="1:19" x14ac:dyDescent="0.3">
      <c r="A531" s="34">
        <f>Invulblad!B533</f>
        <v>529</v>
      </c>
      <c r="B531" s="28">
        <f>Invulblad!C533</f>
        <v>0</v>
      </c>
      <c r="C531" s="4">
        <f>Invulblad!D533</f>
        <v>0</v>
      </c>
      <c r="D531" s="4">
        <f>Invulblad!E533</f>
        <v>0</v>
      </c>
      <c r="E531" s="4">
        <f>Invulblad!F533</f>
        <v>0</v>
      </c>
      <c r="F531" s="4">
        <f>Invulblad!G533</f>
        <v>0</v>
      </c>
      <c r="G531" s="4">
        <f>Invulblad!H533</f>
        <v>0</v>
      </c>
      <c r="H531" s="48">
        <f>Invulblad!I533</f>
        <v>0</v>
      </c>
      <c r="I531" s="109">
        <f>Invulblad!O533</f>
        <v>0</v>
      </c>
      <c r="J531" s="31">
        <f>Invulblad!J533</f>
        <v>0</v>
      </c>
      <c r="K531" s="32" t="b">
        <f>IF(J531=kengetallen!$V$13,"1",IF(J531=kengetallen!$V$14,"2",IF(J531=kengetallen!$V$15,"3")))</f>
        <v>0</v>
      </c>
      <c r="L531" s="32">
        <v>0.7</v>
      </c>
      <c r="M531" s="25">
        <f t="shared" si="24"/>
        <v>0</v>
      </c>
      <c r="N531" s="39">
        <f>Invulblad!K533</f>
        <v>0</v>
      </c>
      <c r="O531" s="29" t="b">
        <f>IF(N531=kengetallen!$V$19,"1",IF(N531=kengetallen!$V$20,"2",IF(N531=kengetallen!$V$21,"3")))</f>
        <v>0</v>
      </c>
      <c r="P531" s="32">
        <v>0.3</v>
      </c>
      <c r="Q531" s="4">
        <f t="shared" si="25"/>
        <v>0</v>
      </c>
      <c r="R531" s="31">
        <f t="shared" si="26"/>
        <v>0</v>
      </c>
      <c r="S531" s="118" t="b">
        <f>IF(R531=kengetallen!$W$53,"Optimaal / zeer goed",IF(R531=kengetallen!$W$54,"Optimaal / goed",IF(R531=kengetallen!$W$55,"Voldoende / goed",IF(R531=kengetallen!$W$56,"Voldoende / redelijk",IF(R531=kengetallen!$W$57,"Voldoende",IF(R531=kengetallen!$W$58,"Matig / voldoende",IF(R531=kengetallen!$W$59,"Matig",IF(R531=kengetallen!$W$60,"Onvoldoende",IF(R531=kengetallen!$W$61,"Onvoldoende / slecht")))))))))</f>
        <v>0</v>
      </c>
    </row>
    <row r="532" spans="1:19" x14ac:dyDescent="0.3">
      <c r="A532" s="34">
        <f>Invulblad!B534</f>
        <v>530</v>
      </c>
      <c r="B532" s="28">
        <f>Invulblad!C534</f>
        <v>0</v>
      </c>
      <c r="C532" s="4">
        <f>Invulblad!D534</f>
        <v>0</v>
      </c>
      <c r="D532" s="4">
        <f>Invulblad!E534</f>
        <v>0</v>
      </c>
      <c r="E532" s="4">
        <f>Invulblad!F534</f>
        <v>0</v>
      </c>
      <c r="F532" s="4">
        <f>Invulblad!G534</f>
        <v>0</v>
      </c>
      <c r="G532" s="4">
        <f>Invulblad!H534</f>
        <v>0</v>
      </c>
      <c r="H532" s="48">
        <f>Invulblad!I534</f>
        <v>0</v>
      </c>
      <c r="I532" s="109">
        <f>Invulblad!O534</f>
        <v>0</v>
      </c>
      <c r="J532" s="31">
        <f>Invulblad!J534</f>
        <v>0</v>
      </c>
      <c r="K532" s="32" t="b">
        <f>IF(J532=kengetallen!$V$13,"1",IF(J532=kengetallen!$V$14,"2",IF(J532=kengetallen!$V$15,"3")))</f>
        <v>0</v>
      </c>
      <c r="L532" s="32">
        <v>0.7</v>
      </c>
      <c r="M532" s="25">
        <f t="shared" si="24"/>
        <v>0</v>
      </c>
      <c r="N532" s="39">
        <f>Invulblad!K534</f>
        <v>0</v>
      </c>
      <c r="O532" s="29" t="b">
        <f>IF(N532=kengetallen!$V$19,"1",IF(N532=kengetallen!$V$20,"2",IF(N532=kengetallen!$V$21,"3")))</f>
        <v>0</v>
      </c>
      <c r="P532" s="32">
        <v>0.3</v>
      </c>
      <c r="Q532" s="4">
        <f t="shared" si="25"/>
        <v>0</v>
      </c>
      <c r="R532" s="31">
        <f t="shared" si="26"/>
        <v>0</v>
      </c>
      <c r="S532" s="118" t="b">
        <f>IF(R532=kengetallen!$W$53,"Optimaal / zeer goed",IF(R532=kengetallen!$W$54,"Optimaal / goed",IF(R532=kengetallen!$W$55,"Voldoende / goed",IF(R532=kengetallen!$W$56,"Voldoende / redelijk",IF(R532=kengetallen!$W$57,"Voldoende",IF(R532=kengetallen!$W$58,"Matig / voldoende",IF(R532=kengetallen!$W$59,"Matig",IF(R532=kengetallen!$W$60,"Onvoldoende",IF(R532=kengetallen!$W$61,"Onvoldoende / slecht")))))))))</f>
        <v>0</v>
      </c>
    </row>
    <row r="533" spans="1:19" x14ac:dyDescent="0.3">
      <c r="A533" s="34">
        <f>Invulblad!B535</f>
        <v>531</v>
      </c>
      <c r="B533" s="28">
        <f>Invulblad!C535</f>
        <v>0</v>
      </c>
      <c r="C533" s="4">
        <f>Invulblad!D535</f>
        <v>0</v>
      </c>
      <c r="D533" s="4">
        <f>Invulblad!E535</f>
        <v>0</v>
      </c>
      <c r="E533" s="4">
        <f>Invulblad!F535</f>
        <v>0</v>
      </c>
      <c r="F533" s="4">
        <f>Invulblad!G535</f>
        <v>0</v>
      </c>
      <c r="G533" s="4">
        <f>Invulblad!H535</f>
        <v>0</v>
      </c>
      <c r="H533" s="48">
        <f>Invulblad!I535</f>
        <v>0</v>
      </c>
      <c r="I533" s="109">
        <f>Invulblad!O535</f>
        <v>0</v>
      </c>
      <c r="J533" s="31">
        <f>Invulblad!J535</f>
        <v>0</v>
      </c>
      <c r="K533" s="32" t="b">
        <f>IF(J533=kengetallen!$V$13,"1",IF(J533=kengetallen!$V$14,"2",IF(J533=kengetallen!$V$15,"3")))</f>
        <v>0</v>
      </c>
      <c r="L533" s="32">
        <v>0.7</v>
      </c>
      <c r="M533" s="25">
        <f t="shared" si="24"/>
        <v>0</v>
      </c>
      <c r="N533" s="39">
        <f>Invulblad!K535</f>
        <v>0</v>
      </c>
      <c r="O533" s="29" t="b">
        <f>IF(N533=kengetallen!$V$19,"1",IF(N533=kengetallen!$V$20,"2",IF(N533=kengetallen!$V$21,"3")))</f>
        <v>0</v>
      </c>
      <c r="P533" s="32">
        <v>0.3</v>
      </c>
      <c r="Q533" s="4">
        <f t="shared" si="25"/>
        <v>0</v>
      </c>
      <c r="R533" s="31">
        <f t="shared" si="26"/>
        <v>0</v>
      </c>
      <c r="S533" s="118" t="b">
        <f>IF(R533=kengetallen!$W$53,"Optimaal / zeer goed",IF(R533=kengetallen!$W$54,"Optimaal / goed",IF(R533=kengetallen!$W$55,"Voldoende / goed",IF(R533=kengetallen!$W$56,"Voldoende / redelijk",IF(R533=kengetallen!$W$57,"Voldoende",IF(R533=kengetallen!$W$58,"Matig / voldoende",IF(R533=kengetallen!$W$59,"Matig",IF(R533=kengetallen!$W$60,"Onvoldoende",IF(R533=kengetallen!$W$61,"Onvoldoende / slecht")))))))))</f>
        <v>0</v>
      </c>
    </row>
    <row r="534" spans="1:19" x14ac:dyDescent="0.3">
      <c r="A534" s="34">
        <f>Invulblad!B536</f>
        <v>532</v>
      </c>
      <c r="B534" s="28">
        <f>Invulblad!C536</f>
        <v>0</v>
      </c>
      <c r="C534" s="4">
        <f>Invulblad!D536</f>
        <v>0</v>
      </c>
      <c r="D534" s="4">
        <f>Invulblad!E536</f>
        <v>0</v>
      </c>
      <c r="E534" s="4">
        <f>Invulblad!F536</f>
        <v>0</v>
      </c>
      <c r="F534" s="4">
        <f>Invulblad!G536</f>
        <v>0</v>
      </c>
      <c r="G534" s="4">
        <f>Invulblad!H536</f>
        <v>0</v>
      </c>
      <c r="H534" s="48">
        <f>Invulblad!I536</f>
        <v>0</v>
      </c>
      <c r="I534" s="109">
        <f>Invulblad!O536</f>
        <v>0</v>
      </c>
      <c r="J534" s="31">
        <f>Invulblad!J536</f>
        <v>0</v>
      </c>
      <c r="K534" s="32" t="b">
        <f>IF(J534=kengetallen!$V$13,"1",IF(J534=kengetallen!$V$14,"2",IF(J534=kengetallen!$V$15,"3")))</f>
        <v>0</v>
      </c>
      <c r="L534" s="32">
        <v>0.7</v>
      </c>
      <c r="M534" s="25">
        <f t="shared" si="24"/>
        <v>0</v>
      </c>
      <c r="N534" s="39">
        <f>Invulblad!K536</f>
        <v>0</v>
      </c>
      <c r="O534" s="29" t="b">
        <f>IF(N534=kengetallen!$V$19,"1",IF(N534=kengetallen!$V$20,"2",IF(N534=kengetallen!$V$21,"3")))</f>
        <v>0</v>
      </c>
      <c r="P534" s="32">
        <v>0.3</v>
      </c>
      <c r="Q534" s="4">
        <f t="shared" si="25"/>
        <v>0</v>
      </c>
      <c r="R534" s="31">
        <f t="shared" si="26"/>
        <v>0</v>
      </c>
      <c r="S534" s="118" t="b">
        <f>IF(R534=kengetallen!$W$53,"Optimaal / zeer goed",IF(R534=kengetallen!$W$54,"Optimaal / goed",IF(R534=kengetallen!$W$55,"Voldoende / goed",IF(R534=kengetallen!$W$56,"Voldoende / redelijk",IF(R534=kengetallen!$W$57,"Voldoende",IF(R534=kengetallen!$W$58,"Matig / voldoende",IF(R534=kengetallen!$W$59,"Matig",IF(R534=kengetallen!$W$60,"Onvoldoende",IF(R534=kengetallen!$W$61,"Onvoldoende / slecht")))))))))</f>
        <v>0</v>
      </c>
    </row>
    <row r="535" spans="1:19" x14ac:dyDescent="0.3">
      <c r="A535" s="34">
        <f>Invulblad!B537</f>
        <v>533</v>
      </c>
      <c r="B535" s="28">
        <f>Invulblad!C537</f>
        <v>0</v>
      </c>
      <c r="C535" s="4">
        <f>Invulblad!D537</f>
        <v>0</v>
      </c>
      <c r="D535" s="4">
        <f>Invulblad!E537</f>
        <v>0</v>
      </c>
      <c r="E535" s="4">
        <f>Invulblad!F537</f>
        <v>0</v>
      </c>
      <c r="F535" s="4">
        <f>Invulblad!G537</f>
        <v>0</v>
      </c>
      <c r="G535" s="4">
        <f>Invulblad!H537</f>
        <v>0</v>
      </c>
      <c r="H535" s="48">
        <f>Invulblad!I537</f>
        <v>0</v>
      </c>
      <c r="I535" s="109">
        <f>Invulblad!O537</f>
        <v>0</v>
      </c>
      <c r="J535" s="31">
        <f>Invulblad!J537</f>
        <v>0</v>
      </c>
      <c r="K535" s="32" t="b">
        <f>IF(J535=kengetallen!$V$13,"1",IF(J535=kengetallen!$V$14,"2",IF(J535=kengetallen!$V$15,"3")))</f>
        <v>0</v>
      </c>
      <c r="L535" s="32">
        <v>0.7</v>
      </c>
      <c r="M535" s="25">
        <f t="shared" si="24"/>
        <v>0</v>
      </c>
      <c r="N535" s="39">
        <f>Invulblad!K537</f>
        <v>0</v>
      </c>
      <c r="O535" s="29" t="b">
        <f>IF(N535=kengetallen!$V$19,"1",IF(N535=kengetallen!$V$20,"2",IF(N535=kengetallen!$V$21,"3")))</f>
        <v>0</v>
      </c>
      <c r="P535" s="32">
        <v>0.3</v>
      </c>
      <c r="Q535" s="4">
        <f t="shared" si="25"/>
        <v>0</v>
      </c>
      <c r="R535" s="31">
        <f t="shared" si="26"/>
        <v>0</v>
      </c>
      <c r="S535" s="118" t="b">
        <f>IF(R535=kengetallen!$W$53,"Optimaal / zeer goed",IF(R535=kengetallen!$W$54,"Optimaal / goed",IF(R535=kengetallen!$W$55,"Voldoende / goed",IF(R535=kengetallen!$W$56,"Voldoende / redelijk",IF(R535=kengetallen!$W$57,"Voldoende",IF(R535=kengetallen!$W$58,"Matig / voldoende",IF(R535=kengetallen!$W$59,"Matig",IF(R535=kengetallen!$W$60,"Onvoldoende",IF(R535=kengetallen!$W$61,"Onvoldoende / slecht")))))))))</f>
        <v>0</v>
      </c>
    </row>
    <row r="536" spans="1:19" x14ac:dyDescent="0.3">
      <c r="A536" s="34">
        <f>Invulblad!B538</f>
        <v>534</v>
      </c>
      <c r="B536" s="28">
        <f>Invulblad!C538</f>
        <v>0</v>
      </c>
      <c r="C536" s="4">
        <f>Invulblad!D538</f>
        <v>0</v>
      </c>
      <c r="D536" s="4">
        <f>Invulblad!E538</f>
        <v>0</v>
      </c>
      <c r="E536" s="4">
        <f>Invulblad!F538</f>
        <v>0</v>
      </c>
      <c r="F536" s="4">
        <f>Invulblad!G538</f>
        <v>0</v>
      </c>
      <c r="G536" s="4">
        <f>Invulblad!H538</f>
        <v>0</v>
      </c>
      <c r="H536" s="48">
        <f>Invulblad!I538</f>
        <v>0</v>
      </c>
      <c r="I536" s="109">
        <f>Invulblad!O538</f>
        <v>0</v>
      </c>
      <c r="J536" s="31">
        <f>Invulblad!J538</f>
        <v>0</v>
      </c>
      <c r="K536" s="32" t="b">
        <f>IF(J536=kengetallen!$V$13,"1",IF(J536=kengetallen!$V$14,"2",IF(J536=kengetallen!$V$15,"3")))</f>
        <v>0</v>
      </c>
      <c r="L536" s="32">
        <v>0.7</v>
      </c>
      <c r="M536" s="25">
        <f t="shared" si="24"/>
        <v>0</v>
      </c>
      <c r="N536" s="39">
        <f>Invulblad!K538</f>
        <v>0</v>
      </c>
      <c r="O536" s="29" t="b">
        <f>IF(N536=kengetallen!$V$19,"1",IF(N536=kengetallen!$V$20,"2",IF(N536=kengetallen!$V$21,"3")))</f>
        <v>0</v>
      </c>
      <c r="P536" s="32">
        <v>0.3</v>
      </c>
      <c r="Q536" s="4">
        <f t="shared" si="25"/>
        <v>0</v>
      </c>
      <c r="R536" s="31">
        <f t="shared" si="26"/>
        <v>0</v>
      </c>
      <c r="S536" s="118" t="b">
        <f>IF(R536=kengetallen!$W$53,"Optimaal / zeer goed",IF(R536=kengetallen!$W$54,"Optimaal / goed",IF(R536=kengetallen!$W$55,"Voldoende / goed",IF(R536=kengetallen!$W$56,"Voldoende / redelijk",IF(R536=kengetallen!$W$57,"Voldoende",IF(R536=kengetallen!$W$58,"Matig / voldoende",IF(R536=kengetallen!$W$59,"Matig",IF(R536=kengetallen!$W$60,"Onvoldoende",IF(R536=kengetallen!$W$61,"Onvoldoende / slecht")))))))))</f>
        <v>0</v>
      </c>
    </row>
    <row r="537" spans="1:19" x14ac:dyDescent="0.3">
      <c r="A537" s="34">
        <f>Invulblad!B539</f>
        <v>535</v>
      </c>
      <c r="B537" s="28">
        <f>Invulblad!C539</f>
        <v>0</v>
      </c>
      <c r="C537" s="4">
        <f>Invulblad!D539</f>
        <v>0</v>
      </c>
      <c r="D537" s="4">
        <f>Invulblad!E539</f>
        <v>0</v>
      </c>
      <c r="E537" s="4">
        <f>Invulblad!F539</f>
        <v>0</v>
      </c>
      <c r="F537" s="4">
        <f>Invulblad!G539</f>
        <v>0</v>
      </c>
      <c r="G537" s="4">
        <f>Invulblad!H539</f>
        <v>0</v>
      </c>
      <c r="H537" s="48">
        <f>Invulblad!I539</f>
        <v>0</v>
      </c>
      <c r="I537" s="109">
        <f>Invulblad!O539</f>
        <v>0</v>
      </c>
      <c r="J537" s="31">
        <f>Invulblad!J539</f>
        <v>0</v>
      </c>
      <c r="K537" s="32" t="b">
        <f>IF(J537=kengetallen!$V$13,"1",IF(J537=kengetallen!$V$14,"2",IF(J537=kengetallen!$V$15,"3")))</f>
        <v>0</v>
      </c>
      <c r="L537" s="32">
        <v>0.7</v>
      </c>
      <c r="M537" s="25">
        <f t="shared" si="24"/>
        <v>0</v>
      </c>
      <c r="N537" s="39">
        <f>Invulblad!K539</f>
        <v>0</v>
      </c>
      <c r="O537" s="29" t="b">
        <f>IF(N537=kengetallen!$V$19,"1",IF(N537=kengetallen!$V$20,"2",IF(N537=kengetallen!$V$21,"3")))</f>
        <v>0</v>
      </c>
      <c r="P537" s="32">
        <v>0.3</v>
      </c>
      <c r="Q537" s="4">
        <f t="shared" si="25"/>
        <v>0</v>
      </c>
      <c r="R537" s="31">
        <f t="shared" si="26"/>
        <v>0</v>
      </c>
      <c r="S537" s="118" t="b">
        <f>IF(R537=kengetallen!$W$53,"Optimaal / zeer goed",IF(R537=kengetallen!$W$54,"Optimaal / goed",IF(R537=kengetallen!$W$55,"Voldoende / goed",IF(R537=kengetallen!$W$56,"Voldoende / redelijk",IF(R537=kengetallen!$W$57,"Voldoende",IF(R537=kengetallen!$W$58,"Matig / voldoende",IF(R537=kengetallen!$W$59,"Matig",IF(R537=kengetallen!$W$60,"Onvoldoende",IF(R537=kengetallen!$W$61,"Onvoldoende / slecht")))))))))</f>
        <v>0</v>
      </c>
    </row>
    <row r="538" spans="1:19" x14ac:dyDescent="0.3">
      <c r="A538" s="34">
        <f>Invulblad!B540</f>
        <v>536</v>
      </c>
      <c r="B538" s="28">
        <f>Invulblad!C540</f>
        <v>0</v>
      </c>
      <c r="C538" s="4">
        <f>Invulblad!D540</f>
        <v>0</v>
      </c>
      <c r="D538" s="4">
        <f>Invulblad!E540</f>
        <v>0</v>
      </c>
      <c r="E538" s="4">
        <f>Invulblad!F540</f>
        <v>0</v>
      </c>
      <c r="F538" s="4">
        <f>Invulblad!G540</f>
        <v>0</v>
      </c>
      <c r="G538" s="4">
        <f>Invulblad!H540</f>
        <v>0</v>
      </c>
      <c r="H538" s="48">
        <f>Invulblad!I540</f>
        <v>0</v>
      </c>
      <c r="I538" s="109">
        <f>Invulblad!O540</f>
        <v>0</v>
      </c>
      <c r="J538" s="31">
        <f>Invulblad!J540</f>
        <v>0</v>
      </c>
      <c r="K538" s="32" t="b">
        <f>IF(J538=kengetallen!$V$13,"1",IF(J538=kengetallen!$V$14,"2",IF(J538=kengetallen!$V$15,"3")))</f>
        <v>0</v>
      </c>
      <c r="L538" s="32">
        <v>0.7</v>
      </c>
      <c r="M538" s="25">
        <f t="shared" si="24"/>
        <v>0</v>
      </c>
      <c r="N538" s="39">
        <f>Invulblad!K540</f>
        <v>0</v>
      </c>
      <c r="O538" s="29" t="b">
        <f>IF(N538=kengetallen!$V$19,"1",IF(N538=kengetallen!$V$20,"2",IF(N538=kengetallen!$V$21,"3")))</f>
        <v>0</v>
      </c>
      <c r="P538" s="32">
        <v>0.3</v>
      </c>
      <c r="Q538" s="4">
        <f t="shared" si="25"/>
        <v>0</v>
      </c>
      <c r="R538" s="31">
        <f t="shared" si="26"/>
        <v>0</v>
      </c>
      <c r="S538" s="118" t="b">
        <f>IF(R538=kengetallen!$W$53,"Optimaal / zeer goed",IF(R538=kengetallen!$W$54,"Optimaal / goed",IF(R538=kengetallen!$W$55,"Voldoende / goed",IF(R538=kengetallen!$W$56,"Voldoende / redelijk",IF(R538=kengetallen!$W$57,"Voldoende",IF(R538=kengetallen!$W$58,"Matig / voldoende",IF(R538=kengetallen!$W$59,"Matig",IF(R538=kengetallen!$W$60,"Onvoldoende",IF(R538=kengetallen!$W$61,"Onvoldoende / slecht")))))))))</f>
        <v>0</v>
      </c>
    </row>
    <row r="539" spans="1:19" x14ac:dyDescent="0.3">
      <c r="A539" s="34">
        <f>Invulblad!B541</f>
        <v>537</v>
      </c>
      <c r="B539" s="28">
        <f>Invulblad!C541</f>
        <v>0</v>
      </c>
      <c r="C539" s="4">
        <f>Invulblad!D541</f>
        <v>0</v>
      </c>
      <c r="D539" s="4">
        <f>Invulblad!E541</f>
        <v>0</v>
      </c>
      <c r="E539" s="4">
        <f>Invulblad!F541</f>
        <v>0</v>
      </c>
      <c r="F539" s="4">
        <f>Invulblad!G541</f>
        <v>0</v>
      </c>
      <c r="G539" s="4">
        <f>Invulblad!H541</f>
        <v>0</v>
      </c>
      <c r="H539" s="48">
        <f>Invulblad!I541</f>
        <v>0</v>
      </c>
      <c r="I539" s="109">
        <f>Invulblad!O541</f>
        <v>0</v>
      </c>
      <c r="J539" s="31">
        <f>Invulblad!J541</f>
        <v>0</v>
      </c>
      <c r="K539" s="32" t="b">
        <f>IF(J539=kengetallen!$V$13,"1",IF(J539=kengetallen!$V$14,"2",IF(J539=kengetallen!$V$15,"3")))</f>
        <v>0</v>
      </c>
      <c r="L539" s="32">
        <v>0.7</v>
      </c>
      <c r="M539" s="25">
        <f t="shared" si="24"/>
        <v>0</v>
      </c>
      <c r="N539" s="39">
        <f>Invulblad!K541</f>
        <v>0</v>
      </c>
      <c r="O539" s="29" t="b">
        <f>IF(N539=kengetallen!$V$19,"1",IF(N539=kengetallen!$V$20,"2",IF(N539=kengetallen!$V$21,"3")))</f>
        <v>0</v>
      </c>
      <c r="P539" s="32">
        <v>0.3</v>
      </c>
      <c r="Q539" s="4">
        <f t="shared" si="25"/>
        <v>0</v>
      </c>
      <c r="R539" s="31">
        <f t="shared" si="26"/>
        <v>0</v>
      </c>
      <c r="S539" s="118" t="b">
        <f>IF(R539=kengetallen!$W$53,"Optimaal / zeer goed",IF(R539=kengetallen!$W$54,"Optimaal / goed",IF(R539=kengetallen!$W$55,"Voldoende / goed",IF(R539=kengetallen!$W$56,"Voldoende / redelijk",IF(R539=kengetallen!$W$57,"Voldoende",IF(R539=kengetallen!$W$58,"Matig / voldoende",IF(R539=kengetallen!$W$59,"Matig",IF(R539=kengetallen!$W$60,"Onvoldoende",IF(R539=kengetallen!$W$61,"Onvoldoende / slecht")))))))))</f>
        <v>0</v>
      </c>
    </row>
    <row r="540" spans="1:19" x14ac:dyDescent="0.3">
      <c r="A540" s="34">
        <f>Invulblad!B542</f>
        <v>538</v>
      </c>
      <c r="B540" s="28">
        <f>Invulblad!C542</f>
        <v>0</v>
      </c>
      <c r="C540" s="4">
        <f>Invulblad!D542</f>
        <v>0</v>
      </c>
      <c r="D540" s="4">
        <f>Invulblad!E542</f>
        <v>0</v>
      </c>
      <c r="E540" s="4">
        <f>Invulblad!F542</f>
        <v>0</v>
      </c>
      <c r="F540" s="4">
        <f>Invulblad!G542</f>
        <v>0</v>
      </c>
      <c r="G540" s="4">
        <f>Invulblad!H542</f>
        <v>0</v>
      </c>
      <c r="H540" s="48">
        <f>Invulblad!I542</f>
        <v>0</v>
      </c>
      <c r="I540" s="109">
        <f>Invulblad!O542</f>
        <v>0</v>
      </c>
      <c r="J540" s="31">
        <f>Invulblad!J542</f>
        <v>0</v>
      </c>
      <c r="K540" s="32" t="b">
        <f>IF(J540=kengetallen!$V$13,"1",IF(J540=kengetallen!$V$14,"2",IF(J540=kengetallen!$V$15,"3")))</f>
        <v>0</v>
      </c>
      <c r="L540" s="32">
        <v>0.7</v>
      </c>
      <c r="M540" s="25">
        <f t="shared" si="24"/>
        <v>0</v>
      </c>
      <c r="N540" s="39">
        <f>Invulblad!K542</f>
        <v>0</v>
      </c>
      <c r="O540" s="29" t="b">
        <f>IF(N540=kengetallen!$V$19,"1",IF(N540=kengetallen!$V$20,"2",IF(N540=kengetallen!$V$21,"3")))</f>
        <v>0</v>
      </c>
      <c r="P540" s="32">
        <v>0.3</v>
      </c>
      <c r="Q540" s="4">
        <f t="shared" si="25"/>
        <v>0</v>
      </c>
      <c r="R540" s="31">
        <f t="shared" si="26"/>
        <v>0</v>
      </c>
      <c r="S540" s="118" t="b">
        <f>IF(R540=kengetallen!$W$53,"Optimaal / zeer goed",IF(R540=kengetallen!$W$54,"Optimaal / goed",IF(R540=kengetallen!$W$55,"Voldoende / goed",IF(R540=kengetallen!$W$56,"Voldoende / redelijk",IF(R540=kengetallen!$W$57,"Voldoende",IF(R540=kengetallen!$W$58,"Matig / voldoende",IF(R540=kengetallen!$W$59,"Matig",IF(R540=kengetallen!$W$60,"Onvoldoende",IF(R540=kengetallen!$W$61,"Onvoldoende / slecht")))))))))</f>
        <v>0</v>
      </c>
    </row>
    <row r="541" spans="1:19" x14ac:dyDescent="0.3">
      <c r="A541" s="34">
        <f>Invulblad!B543</f>
        <v>539</v>
      </c>
      <c r="B541" s="28">
        <f>Invulblad!C543</f>
        <v>0</v>
      </c>
      <c r="C541" s="4">
        <f>Invulblad!D543</f>
        <v>0</v>
      </c>
      <c r="D541" s="4">
        <f>Invulblad!E543</f>
        <v>0</v>
      </c>
      <c r="E541" s="4">
        <f>Invulblad!F543</f>
        <v>0</v>
      </c>
      <c r="F541" s="4">
        <f>Invulblad!G543</f>
        <v>0</v>
      </c>
      <c r="G541" s="4">
        <f>Invulblad!H543</f>
        <v>0</v>
      </c>
      <c r="H541" s="48">
        <f>Invulblad!I543</f>
        <v>0</v>
      </c>
      <c r="I541" s="109">
        <f>Invulblad!O543</f>
        <v>0</v>
      </c>
      <c r="J541" s="31">
        <f>Invulblad!J543</f>
        <v>0</v>
      </c>
      <c r="K541" s="32" t="b">
        <f>IF(J541=kengetallen!$V$13,"1",IF(J541=kengetallen!$V$14,"2",IF(J541=kengetallen!$V$15,"3")))</f>
        <v>0</v>
      </c>
      <c r="L541" s="32">
        <v>0.7</v>
      </c>
      <c r="M541" s="25">
        <f t="shared" si="24"/>
        <v>0</v>
      </c>
      <c r="N541" s="39">
        <f>Invulblad!K543</f>
        <v>0</v>
      </c>
      <c r="O541" s="29" t="b">
        <f>IF(N541=kengetallen!$V$19,"1",IF(N541=kengetallen!$V$20,"2",IF(N541=kengetallen!$V$21,"3")))</f>
        <v>0</v>
      </c>
      <c r="P541" s="32">
        <v>0.3</v>
      </c>
      <c r="Q541" s="4">
        <f t="shared" si="25"/>
        <v>0</v>
      </c>
      <c r="R541" s="31">
        <f t="shared" si="26"/>
        <v>0</v>
      </c>
      <c r="S541" s="118" t="b">
        <f>IF(R541=kengetallen!$W$53,"Optimaal / zeer goed",IF(R541=kengetallen!$W$54,"Optimaal / goed",IF(R541=kengetallen!$W$55,"Voldoende / goed",IF(R541=kengetallen!$W$56,"Voldoende / redelijk",IF(R541=kengetallen!$W$57,"Voldoende",IF(R541=kengetallen!$W$58,"Matig / voldoende",IF(R541=kengetallen!$W$59,"Matig",IF(R541=kengetallen!$W$60,"Onvoldoende",IF(R541=kengetallen!$W$61,"Onvoldoende / slecht")))))))))</f>
        <v>0</v>
      </c>
    </row>
    <row r="542" spans="1:19" x14ac:dyDescent="0.3">
      <c r="A542" s="34">
        <f>Invulblad!B544</f>
        <v>540</v>
      </c>
      <c r="B542" s="28">
        <f>Invulblad!C544</f>
        <v>0</v>
      </c>
      <c r="C542" s="4">
        <f>Invulblad!D544</f>
        <v>0</v>
      </c>
      <c r="D542" s="4">
        <f>Invulblad!E544</f>
        <v>0</v>
      </c>
      <c r="E542" s="4">
        <f>Invulblad!F544</f>
        <v>0</v>
      </c>
      <c r="F542" s="4">
        <f>Invulblad!G544</f>
        <v>0</v>
      </c>
      <c r="G542" s="4">
        <f>Invulblad!H544</f>
        <v>0</v>
      </c>
      <c r="H542" s="48">
        <f>Invulblad!I544</f>
        <v>0</v>
      </c>
      <c r="I542" s="109">
        <f>Invulblad!O544</f>
        <v>0</v>
      </c>
      <c r="J542" s="31">
        <f>Invulblad!J544</f>
        <v>0</v>
      </c>
      <c r="K542" s="32" t="b">
        <f>IF(J542=kengetallen!$V$13,"1",IF(J542=kengetallen!$V$14,"2",IF(J542=kengetallen!$V$15,"3")))</f>
        <v>0</v>
      </c>
      <c r="L542" s="32">
        <v>0.7</v>
      </c>
      <c r="M542" s="25">
        <f t="shared" si="24"/>
        <v>0</v>
      </c>
      <c r="N542" s="39">
        <f>Invulblad!K544</f>
        <v>0</v>
      </c>
      <c r="O542" s="29" t="b">
        <f>IF(N542=kengetallen!$V$19,"1",IF(N542=kengetallen!$V$20,"2",IF(N542=kengetallen!$V$21,"3")))</f>
        <v>0</v>
      </c>
      <c r="P542" s="32">
        <v>0.3</v>
      </c>
      <c r="Q542" s="4">
        <f t="shared" si="25"/>
        <v>0</v>
      </c>
      <c r="R542" s="31">
        <f t="shared" si="26"/>
        <v>0</v>
      </c>
      <c r="S542" s="118" t="b">
        <f>IF(R542=kengetallen!$W$53,"Optimaal / zeer goed",IF(R542=kengetallen!$W$54,"Optimaal / goed",IF(R542=kengetallen!$W$55,"Voldoende / goed",IF(R542=kengetallen!$W$56,"Voldoende / redelijk",IF(R542=kengetallen!$W$57,"Voldoende",IF(R542=kengetallen!$W$58,"Matig / voldoende",IF(R542=kengetallen!$W$59,"Matig",IF(R542=kengetallen!$W$60,"Onvoldoende",IF(R542=kengetallen!$W$61,"Onvoldoende / slecht")))))))))</f>
        <v>0</v>
      </c>
    </row>
    <row r="543" spans="1:19" x14ac:dyDescent="0.3">
      <c r="A543" s="34">
        <f>Invulblad!B545</f>
        <v>541</v>
      </c>
      <c r="B543" s="28">
        <f>Invulblad!C545</f>
        <v>0</v>
      </c>
      <c r="C543" s="4">
        <f>Invulblad!D545</f>
        <v>0</v>
      </c>
      <c r="D543" s="4">
        <f>Invulblad!E545</f>
        <v>0</v>
      </c>
      <c r="E543" s="4">
        <f>Invulblad!F545</f>
        <v>0</v>
      </c>
      <c r="F543" s="4">
        <f>Invulblad!G545</f>
        <v>0</v>
      </c>
      <c r="G543" s="4">
        <f>Invulblad!H545</f>
        <v>0</v>
      </c>
      <c r="H543" s="48">
        <f>Invulblad!I545</f>
        <v>0</v>
      </c>
      <c r="I543" s="109">
        <f>Invulblad!O545</f>
        <v>0</v>
      </c>
      <c r="J543" s="31">
        <f>Invulblad!J545</f>
        <v>0</v>
      </c>
      <c r="K543" s="32" t="b">
        <f>IF(J543=kengetallen!$V$13,"1",IF(J543=kengetallen!$V$14,"2",IF(J543=kengetallen!$V$15,"3")))</f>
        <v>0</v>
      </c>
      <c r="L543" s="32">
        <v>0.7</v>
      </c>
      <c r="M543" s="25">
        <f t="shared" si="24"/>
        <v>0</v>
      </c>
      <c r="N543" s="39">
        <f>Invulblad!K545</f>
        <v>0</v>
      </c>
      <c r="O543" s="29" t="b">
        <f>IF(N543=kengetallen!$V$19,"1",IF(N543=kengetallen!$V$20,"2",IF(N543=kengetallen!$V$21,"3")))</f>
        <v>0</v>
      </c>
      <c r="P543" s="32">
        <v>0.3</v>
      </c>
      <c r="Q543" s="4">
        <f t="shared" si="25"/>
        <v>0</v>
      </c>
      <c r="R543" s="31">
        <f t="shared" si="26"/>
        <v>0</v>
      </c>
      <c r="S543" s="118" t="b">
        <f>IF(R543=kengetallen!$W$53,"Optimaal / zeer goed",IF(R543=kengetallen!$W$54,"Optimaal / goed",IF(R543=kengetallen!$W$55,"Voldoende / goed",IF(R543=kengetallen!$W$56,"Voldoende / redelijk",IF(R543=kengetallen!$W$57,"Voldoende",IF(R543=kengetallen!$W$58,"Matig / voldoende",IF(R543=kengetallen!$W$59,"Matig",IF(R543=kengetallen!$W$60,"Onvoldoende",IF(R543=kengetallen!$W$61,"Onvoldoende / slecht")))))))))</f>
        <v>0</v>
      </c>
    </row>
    <row r="544" spans="1:19" x14ac:dyDescent="0.3">
      <c r="A544" s="34">
        <f>Invulblad!B546</f>
        <v>542</v>
      </c>
      <c r="B544" s="28">
        <f>Invulblad!C546</f>
        <v>0</v>
      </c>
      <c r="C544" s="4">
        <f>Invulblad!D546</f>
        <v>0</v>
      </c>
      <c r="D544" s="4">
        <f>Invulblad!E546</f>
        <v>0</v>
      </c>
      <c r="E544" s="4">
        <f>Invulblad!F546</f>
        <v>0</v>
      </c>
      <c r="F544" s="4">
        <f>Invulblad!G546</f>
        <v>0</v>
      </c>
      <c r="G544" s="4">
        <f>Invulblad!H546</f>
        <v>0</v>
      </c>
      <c r="H544" s="48">
        <f>Invulblad!I546</f>
        <v>0</v>
      </c>
      <c r="I544" s="109">
        <f>Invulblad!O546</f>
        <v>0</v>
      </c>
      <c r="J544" s="31">
        <f>Invulblad!J546</f>
        <v>0</v>
      </c>
      <c r="K544" s="32" t="b">
        <f>IF(J544=kengetallen!$V$13,"1",IF(J544=kengetallen!$V$14,"2",IF(J544=kengetallen!$V$15,"3")))</f>
        <v>0</v>
      </c>
      <c r="L544" s="32">
        <v>0.7</v>
      </c>
      <c r="M544" s="25">
        <f t="shared" si="24"/>
        <v>0</v>
      </c>
      <c r="N544" s="39">
        <f>Invulblad!K546</f>
        <v>0</v>
      </c>
      <c r="O544" s="29" t="b">
        <f>IF(N544=kengetallen!$V$19,"1",IF(N544=kengetallen!$V$20,"2",IF(N544=kengetallen!$V$21,"3")))</f>
        <v>0</v>
      </c>
      <c r="P544" s="32">
        <v>0.3</v>
      </c>
      <c r="Q544" s="4">
        <f t="shared" si="25"/>
        <v>0</v>
      </c>
      <c r="R544" s="31">
        <f t="shared" si="26"/>
        <v>0</v>
      </c>
      <c r="S544" s="118" t="b">
        <f>IF(R544=kengetallen!$W$53,"Optimaal / zeer goed",IF(R544=kengetallen!$W$54,"Optimaal / goed",IF(R544=kengetallen!$W$55,"Voldoende / goed",IF(R544=kengetallen!$W$56,"Voldoende / redelijk",IF(R544=kengetallen!$W$57,"Voldoende",IF(R544=kengetallen!$W$58,"Matig / voldoende",IF(R544=kengetallen!$W$59,"Matig",IF(R544=kengetallen!$W$60,"Onvoldoende",IF(R544=kengetallen!$W$61,"Onvoldoende / slecht")))))))))</f>
        <v>0</v>
      </c>
    </row>
    <row r="545" spans="1:19" x14ac:dyDescent="0.3">
      <c r="A545" s="34">
        <f>Invulblad!B547</f>
        <v>543</v>
      </c>
      <c r="B545" s="28">
        <f>Invulblad!C547</f>
        <v>0</v>
      </c>
      <c r="C545" s="4">
        <f>Invulblad!D547</f>
        <v>0</v>
      </c>
      <c r="D545" s="4">
        <f>Invulblad!E547</f>
        <v>0</v>
      </c>
      <c r="E545" s="4">
        <f>Invulblad!F547</f>
        <v>0</v>
      </c>
      <c r="F545" s="4">
        <f>Invulblad!G547</f>
        <v>0</v>
      </c>
      <c r="G545" s="4">
        <f>Invulblad!H547</f>
        <v>0</v>
      </c>
      <c r="H545" s="48">
        <f>Invulblad!I547</f>
        <v>0</v>
      </c>
      <c r="I545" s="109">
        <f>Invulblad!O547</f>
        <v>0</v>
      </c>
      <c r="J545" s="31">
        <f>Invulblad!J547</f>
        <v>0</v>
      </c>
      <c r="K545" s="32" t="b">
        <f>IF(J545=kengetallen!$V$13,"1",IF(J545=kengetallen!$V$14,"2",IF(J545=kengetallen!$V$15,"3")))</f>
        <v>0</v>
      </c>
      <c r="L545" s="32">
        <v>0.7</v>
      </c>
      <c r="M545" s="25">
        <f t="shared" si="24"/>
        <v>0</v>
      </c>
      <c r="N545" s="39">
        <f>Invulblad!K547</f>
        <v>0</v>
      </c>
      <c r="O545" s="29" t="b">
        <f>IF(N545=kengetallen!$V$19,"1",IF(N545=kengetallen!$V$20,"2",IF(N545=kengetallen!$V$21,"3")))</f>
        <v>0</v>
      </c>
      <c r="P545" s="32">
        <v>0.3</v>
      </c>
      <c r="Q545" s="4">
        <f t="shared" si="25"/>
        <v>0</v>
      </c>
      <c r="R545" s="31">
        <f t="shared" si="26"/>
        <v>0</v>
      </c>
      <c r="S545" s="118" t="b">
        <f>IF(R545=kengetallen!$W$53,"Optimaal / zeer goed",IF(R545=kengetallen!$W$54,"Optimaal / goed",IF(R545=kengetallen!$W$55,"Voldoende / goed",IF(R545=kengetallen!$W$56,"Voldoende / redelijk",IF(R545=kengetallen!$W$57,"Voldoende",IF(R545=kengetallen!$W$58,"Matig / voldoende",IF(R545=kengetallen!$W$59,"Matig",IF(R545=kengetallen!$W$60,"Onvoldoende",IF(R545=kengetallen!$W$61,"Onvoldoende / slecht")))))))))</f>
        <v>0</v>
      </c>
    </row>
    <row r="546" spans="1:19" x14ac:dyDescent="0.3">
      <c r="A546" s="34">
        <f>Invulblad!B548</f>
        <v>544</v>
      </c>
      <c r="B546" s="28">
        <f>Invulblad!C548</f>
        <v>0</v>
      </c>
      <c r="C546" s="4">
        <f>Invulblad!D548</f>
        <v>0</v>
      </c>
      <c r="D546" s="4">
        <f>Invulblad!E548</f>
        <v>0</v>
      </c>
      <c r="E546" s="4">
        <f>Invulblad!F548</f>
        <v>0</v>
      </c>
      <c r="F546" s="4">
        <f>Invulblad!G548</f>
        <v>0</v>
      </c>
      <c r="G546" s="4">
        <f>Invulblad!H548</f>
        <v>0</v>
      </c>
      <c r="H546" s="48">
        <f>Invulblad!I548</f>
        <v>0</v>
      </c>
      <c r="I546" s="109">
        <f>Invulblad!O548</f>
        <v>0</v>
      </c>
      <c r="J546" s="31">
        <f>Invulblad!J548</f>
        <v>0</v>
      </c>
      <c r="K546" s="32" t="b">
        <f>IF(J546=kengetallen!$V$13,"1",IF(J546=kengetallen!$V$14,"2",IF(J546=kengetallen!$V$15,"3")))</f>
        <v>0</v>
      </c>
      <c r="L546" s="32">
        <v>0.7</v>
      </c>
      <c r="M546" s="25">
        <f t="shared" si="24"/>
        <v>0</v>
      </c>
      <c r="N546" s="39">
        <f>Invulblad!K548</f>
        <v>0</v>
      </c>
      <c r="O546" s="29" t="b">
        <f>IF(N546=kengetallen!$V$19,"1",IF(N546=kengetallen!$V$20,"2",IF(N546=kengetallen!$V$21,"3")))</f>
        <v>0</v>
      </c>
      <c r="P546" s="32">
        <v>0.3</v>
      </c>
      <c r="Q546" s="4">
        <f t="shared" si="25"/>
        <v>0</v>
      </c>
      <c r="R546" s="31">
        <f t="shared" si="26"/>
        <v>0</v>
      </c>
      <c r="S546" s="118" t="b">
        <f>IF(R546=kengetallen!$W$53,"Optimaal / zeer goed",IF(R546=kengetallen!$W$54,"Optimaal / goed",IF(R546=kengetallen!$W$55,"Voldoende / goed",IF(R546=kengetallen!$W$56,"Voldoende / redelijk",IF(R546=kengetallen!$W$57,"Voldoende",IF(R546=kengetallen!$W$58,"Matig / voldoende",IF(R546=kengetallen!$W$59,"Matig",IF(R546=kengetallen!$W$60,"Onvoldoende",IF(R546=kengetallen!$W$61,"Onvoldoende / slecht")))))))))</f>
        <v>0</v>
      </c>
    </row>
    <row r="547" spans="1:19" x14ac:dyDescent="0.3">
      <c r="A547" s="34">
        <f>Invulblad!B549</f>
        <v>545</v>
      </c>
      <c r="B547" s="28">
        <f>Invulblad!C549</f>
        <v>0</v>
      </c>
      <c r="C547" s="4">
        <f>Invulblad!D549</f>
        <v>0</v>
      </c>
      <c r="D547" s="4">
        <f>Invulblad!E549</f>
        <v>0</v>
      </c>
      <c r="E547" s="4">
        <f>Invulblad!F549</f>
        <v>0</v>
      </c>
      <c r="F547" s="4">
        <f>Invulblad!G549</f>
        <v>0</v>
      </c>
      <c r="G547" s="4">
        <f>Invulblad!H549</f>
        <v>0</v>
      </c>
      <c r="H547" s="48">
        <f>Invulblad!I549</f>
        <v>0</v>
      </c>
      <c r="I547" s="109">
        <f>Invulblad!O549</f>
        <v>0</v>
      </c>
      <c r="J547" s="31">
        <f>Invulblad!J549</f>
        <v>0</v>
      </c>
      <c r="K547" s="32" t="b">
        <f>IF(J547=kengetallen!$V$13,"1",IF(J547=kengetallen!$V$14,"2",IF(J547=kengetallen!$V$15,"3")))</f>
        <v>0</v>
      </c>
      <c r="L547" s="32">
        <v>0.7</v>
      </c>
      <c r="M547" s="25">
        <f t="shared" si="24"/>
        <v>0</v>
      </c>
      <c r="N547" s="39">
        <f>Invulblad!K549</f>
        <v>0</v>
      </c>
      <c r="O547" s="29" t="b">
        <f>IF(N547=kengetallen!$V$19,"1",IF(N547=kengetallen!$V$20,"2",IF(N547=kengetallen!$V$21,"3")))</f>
        <v>0</v>
      </c>
      <c r="P547" s="32">
        <v>0.3</v>
      </c>
      <c r="Q547" s="4">
        <f t="shared" si="25"/>
        <v>0</v>
      </c>
      <c r="R547" s="31">
        <f t="shared" si="26"/>
        <v>0</v>
      </c>
      <c r="S547" s="118" t="b">
        <f>IF(R547=kengetallen!$W$53,"Optimaal / zeer goed",IF(R547=kengetallen!$W$54,"Optimaal / goed",IF(R547=kengetallen!$W$55,"Voldoende / goed",IF(R547=kengetallen!$W$56,"Voldoende / redelijk",IF(R547=kengetallen!$W$57,"Voldoende",IF(R547=kengetallen!$W$58,"Matig / voldoende",IF(R547=kengetallen!$W$59,"Matig",IF(R547=kengetallen!$W$60,"Onvoldoende",IF(R547=kengetallen!$W$61,"Onvoldoende / slecht")))))))))</f>
        <v>0</v>
      </c>
    </row>
    <row r="548" spans="1:19" x14ac:dyDescent="0.3">
      <c r="A548" s="34">
        <f>Invulblad!B550</f>
        <v>546</v>
      </c>
      <c r="B548" s="28">
        <f>Invulblad!C550</f>
        <v>0</v>
      </c>
      <c r="C548" s="4">
        <f>Invulblad!D550</f>
        <v>0</v>
      </c>
      <c r="D548" s="4">
        <f>Invulblad!E550</f>
        <v>0</v>
      </c>
      <c r="E548" s="4">
        <f>Invulblad!F550</f>
        <v>0</v>
      </c>
      <c r="F548" s="4">
        <f>Invulblad!G550</f>
        <v>0</v>
      </c>
      <c r="G548" s="4">
        <f>Invulblad!H550</f>
        <v>0</v>
      </c>
      <c r="H548" s="48">
        <f>Invulblad!I550</f>
        <v>0</v>
      </c>
      <c r="I548" s="109">
        <f>Invulblad!O550</f>
        <v>0</v>
      </c>
      <c r="J548" s="31">
        <f>Invulblad!J550</f>
        <v>0</v>
      </c>
      <c r="K548" s="32" t="b">
        <f>IF(J548=kengetallen!$V$13,"1",IF(J548=kengetallen!$V$14,"2",IF(J548=kengetallen!$V$15,"3")))</f>
        <v>0</v>
      </c>
      <c r="L548" s="32">
        <v>0.7</v>
      </c>
      <c r="M548" s="25">
        <f t="shared" si="24"/>
        <v>0</v>
      </c>
      <c r="N548" s="39">
        <f>Invulblad!K550</f>
        <v>0</v>
      </c>
      <c r="O548" s="29" t="b">
        <f>IF(N548=kengetallen!$V$19,"1",IF(N548=kengetallen!$V$20,"2",IF(N548=kengetallen!$V$21,"3")))</f>
        <v>0</v>
      </c>
      <c r="P548" s="32">
        <v>0.3</v>
      </c>
      <c r="Q548" s="4">
        <f t="shared" si="25"/>
        <v>0</v>
      </c>
      <c r="R548" s="31">
        <f t="shared" si="26"/>
        <v>0</v>
      </c>
      <c r="S548" s="118" t="b">
        <f>IF(R548=kengetallen!$W$53,"Optimaal / zeer goed",IF(R548=kengetallen!$W$54,"Optimaal / goed",IF(R548=kengetallen!$W$55,"Voldoende / goed",IF(R548=kengetallen!$W$56,"Voldoende / redelijk",IF(R548=kengetallen!$W$57,"Voldoende",IF(R548=kengetallen!$W$58,"Matig / voldoende",IF(R548=kengetallen!$W$59,"Matig",IF(R548=kengetallen!$W$60,"Onvoldoende",IF(R548=kengetallen!$W$61,"Onvoldoende / slecht")))))))))</f>
        <v>0</v>
      </c>
    </row>
    <row r="549" spans="1:19" x14ac:dyDescent="0.3">
      <c r="A549" s="34">
        <f>Invulblad!B551</f>
        <v>547</v>
      </c>
      <c r="B549" s="28">
        <f>Invulblad!C551</f>
        <v>0</v>
      </c>
      <c r="C549" s="4">
        <f>Invulblad!D551</f>
        <v>0</v>
      </c>
      <c r="D549" s="4">
        <f>Invulblad!E551</f>
        <v>0</v>
      </c>
      <c r="E549" s="4">
        <f>Invulblad!F551</f>
        <v>0</v>
      </c>
      <c r="F549" s="4">
        <f>Invulblad!G551</f>
        <v>0</v>
      </c>
      <c r="G549" s="4">
        <f>Invulblad!H551</f>
        <v>0</v>
      </c>
      <c r="H549" s="48">
        <f>Invulblad!I551</f>
        <v>0</v>
      </c>
      <c r="I549" s="109">
        <f>Invulblad!O551</f>
        <v>0</v>
      </c>
      <c r="J549" s="31">
        <f>Invulblad!J551</f>
        <v>0</v>
      </c>
      <c r="K549" s="32" t="b">
        <f>IF(J549=kengetallen!$V$13,"1",IF(J549=kengetallen!$V$14,"2",IF(J549=kengetallen!$V$15,"3")))</f>
        <v>0</v>
      </c>
      <c r="L549" s="32">
        <v>0.7</v>
      </c>
      <c r="M549" s="25">
        <f t="shared" si="24"/>
        <v>0</v>
      </c>
      <c r="N549" s="39">
        <f>Invulblad!K551</f>
        <v>0</v>
      </c>
      <c r="O549" s="29" t="b">
        <f>IF(N549=kengetallen!$V$19,"1",IF(N549=kengetallen!$V$20,"2",IF(N549=kengetallen!$V$21,"3")))</f>
        <v>0</v>
      </c>
      <c r="P549" s="32">
        <v>0.3</v>
      </c>
      <c r="Q549" s="4">
        <f t="shared" si="25"/>
        <v>0</v>
      </c>
      <c r="R549" s="31">
        <f t="shared" si="26"/>
        <v>0</v>
      </c>
      <c r="S549" s="118" t="b">
        <f>IF(R549=kengetallen!$W$53,"Optimaal / zeer goed",IF(R549=kengetallen!$W$54,"Optimaal / goed",IF(R549=kengetallen!$W$55,"Voldoende / goed",IF(R549=kengetallen!$W$56,"Voldoende / redelijk",IF(R549=kengetallen!$W$57,"Voldoende",IF(R549=kengetallen!$W$58,"Matig / voldoende",IF(R549=kengetallen!$W$59,"Matig",IF(R549=kengetallen!$W$60,"Onvoldoende",IF(R549=kengetallen!$W$61,"Onvoldoende / slecht")))))))))</f>
        <v>0</v>
      </c>
    </row>
    <row r="550" spans="1:19" x14ac:dyDescent="0.3">
      <c r="A550" s="34">
        <f>Invulblad!B552</f>
        <v>548</v>
      </c>
      <c r="B550" s="28">
        <f>Invulblad!C552</f>
        <v>0</v>
      </c>
      <c r="C550" s="4">
        <f>Invulblad!D552</f>
        <v>0</v>
      </c>
      <c r="D550" s="4">
        <f>Invulblad!E552</f>
        <v>0</v>
      </c>
      <c r="E550" s="4">
        <f>Invulblad!F552</f>
        <v>0</v>
      </c>
      <c r="F550" s="4">
        <f>Invulblad!G552</f>
        <v>0</v>
      </c>
      <c r="G550" s="4">
        <f>Invulblad!H552</f>
        <v>0</v>
      </c>
      <c r="H550" s="48">
        <f>Invulblad!I552</f>
        <v>0</v>
      </c>
      <c r="I550" s="109">
        <f>Invulblad!O552</f>
        <v>0</v>
      </c>
      <c r="J550" s="31">
        <f>Invulblad!J552</f>
        <v>0</v>
      </c>
      <c r="K550" s="32" t="b">
        <f>IF(J550=kengetallen!$V$13,"1",IF(J550=kengetallen!$V$14,"2",IF(J550=kengetallen!$V$15,"3")))</f>
        <v>0</v>
      </c>
      <c r="L550" s="32">
        <v>0.7</v>
      </c>
      <c r="M550" s="25">
        <f t="shared" si="24"/>
        <v>0</v>
      </c>
      <c r="N550" s="39">
        <f>Invulblad!K552</f>
        <v>0</v>
      </c>
      <c r="O550" s="29" t="b">
        <f>IF(N550=kengetallen!$V$19,"1",IF(N550=kengetallen!$V$20,"2",IF(N550=kengetallen!$V$21,"3")))</f>
        <v>0</v>
      </c>
      <c r="P550" s="32">
        <v>0.3</v>
      </c>
      <c r="Q550" s="4">
        <f t="shared" si="25"/>
        <v>0</v>
      </c>
      <c r="R550" s="31">
        <f t="shared" si="26"/>
        <v>0</v>
      </c>
      <c r="S550" s="118" t="b">
        <f>IF(R550=kengetallen!$W$53,"Optimaal / zeer goed",IF(R550=kengetallen!$W$54,"Optimaal / goed",IF(R550=kengetallen!$W$55,"Voldoende / goed",IF(R550=kengetallen!$W$56,"Voldoende / redelijk",IF(R550=kengetallen!$W$57,"Voldoende",IF(R550=kengetallen!$W$58,"Matig / voldoende",IF(R550=kengetallen!$W$59,"Matig",IF(R550=kengetallen!$W$60,"Onvoldoende",IF(R550=kengetallen!$W$61,"Onvoldoende / slecht")))))))))</f>
        <v>0</v>
      </c>
    </row>
    <row r="551" spans="1:19" x14ac:dyDescent="0.3">
      <c r="A551" s="34">
        <f>Invulblad!B553</f>
        <v>549</v>
      </c>
      <c r="B551" s="28">
        <f>Invulblad!C553</f>
        <v>0</v>
      </c>
      <c r="C551" s="4">
        <f>Invulblad!D553</f>
        <v>0</v>
      </c>
      <c r="D551" s="4">
        <f>Invulblad!E553</f>
        <v>0</v>
      </c>
      <c r="E551" s="4">
        <f>Invulblad!F553</f>
        <v>0</v>
      </c>
      <c r="F551" s="4">
        <f>Invulblad!G553</f>
        <v>0</v>
      </c>
      <c r="G551" s="4">
        <f>Invulblad!H553</f>
        <v>0</v>
      </c>
      <c r="H551" s="48">
        <f>Invulblad!I553</f>
        <v>0</v>
      </c>
      <c r="I551" s="109">
        <f>Invulblad!O553</f>
        <v>0</v>
      </c>
      <c r="J551" s="31">
        <f>Invulblad!J553</f>
        <v>0</v>
      </c>
      <c r="K551" s="32" t="b">
        <f>IF(J551=kengetallen!$V$13,"1",IF(J551=kengetallen!$V$14,"2",IF(J551=kengetallen!$V$15,"3")))</f>
        <v>0</v>
      </c>
      <c r="L551" s="32">
        <v>0.7</v>
      </c>
      <c r="M551" s="25">
        <f t="shared" si="24"/>
        <v>0</v>
      </c>
      <c r="N551" s="39">
        <f>Invulblad!K553</f>
        <v>0</v>
      </c>
      <c r="O551" s="29" t="b">
        <f>IF(N551=kengetallen!$V$19,"1",IF(N551=kengetallen!$V$20,"2",IF(N551=kengetallen!$V$21,"3")))</f>
        <v>0</v>
      </c>
      <c r="P551" s="32">
        <v>0.3</v>
      </c>
      <c r="Q551" s="4">
        <f t="shared" si="25"/>
        <v>0</v>
      </c>
      <c r="R551" s="31">
        <f t="shared" si="26"/>
        <v>0</v>
      </c>
      <c r="S551" s="118" t="b">
        <f>IF(R551=kengetallen!$W$53,"Optimaal / zeer goed",IF(R551=kengetallen!$W$54,"Optimaal / goed",IF(R551=kengetallen!$W$55,"Voldoende / goed",IF(R551=kengetallen!$W$56,"Voldoende / redelijk",IF(R551=kengetallen!$W$57,"Voldoende",IF(R551=kengetallen!$W$58,"Matig / voldoende",IF(R551=kengetallen!$W$59,"Matig",IF(R551=kengetallen!$W$60,"Onvoldoende",IF(R551=kengetallen!$W$61,"Onvoldoende / slecht")))))))))</f>
        <v>0</v>
      </c>
    </row>
    <row r="552" spans="1:19" x14ac:dyDescent="0.3">
      <c r="A552" s="34">
        <f>Invulblad!B554</f>
        <v>550</v>
      </c>
      <c r="B552" s="28">
        <f>Invulblad!C554</f>
        <v>0</v>
      </c>
      <c r="C552" s="4">
        <f>Invulblad!D554</f>
        <v>0</v>
      </c>
      <c r="D552" s="4">
        <f>Invulblad!E554</f>
        <v>0</v>
      </c>
      <c r="E552" s="4">
        <f>Invulblad!F554</f>
        <v>0</v>
      </c>
      <c r="F552" s="4">
        <f>Invulblad!G554</f>
        <v>0</v>
      </c>
      <c r="G552" s="4">
        <f>Invulblad!H554</f>
        <v>0</v>
      </c>
      <c r="H552" s="48">
        <f>Invulblad!I554</f>
        <v>0</v>
      </c>
      <c r="I552" s="109">
        <f>Invulblad!O554</f>
        <v>0</v>
      </c>
      <c r="J552" s="31">
        <f>Invulblad!J554</f>
        <v>0</v>
      </c>
      <c r="K552" s="32" t="b">
        <f>IF(J552=kengetallen!$V$13,"1",IF(J552=kengetallen!$V$14,"2",IF(J552=kengetallen!$V$15,"3")))</f>
        <v>0</v>
      </c>
      <c r="L552" s="32">
        <v>0.7</v>
      </c>
      <c r="M552" s="25">
        <f t="shared" si="24"/>
        <v>0</v>
      </c>
      <c r="N552" s="39">
        <f>Invulblad!K554</f>
        <v>0</v>
      </c>
      <c r="O552" s="29" t="b">
        <f>IF(N552=kengetallen!$V$19,"1",IF(N552=kengetallen!$V$20,"2",IF(N552=kengetallen!$V$21,"3")))</f>
        <v>0</v>
      </c>
      <c r="P552" s="32">
        <v>0.3</v>
      </c>
      <c r="Q552" s="4">
        <f t="shared" si="25"/>
        <v>0</v>
      </c>
      <c r="R552" s="31">
        <f t="shared" si="26"/>
        <v>0</v>
      </c>
      <c r="S552" s="118" t="b">
        <f>IF(R552=kengetallen!$W$53,"Optimaal / zeer goed",IF(R552=kengetallen!$W$54,"Optimaal / goed",IF(R552=kengetallen!$W$55,"Voldoende / goed",IF(R552=kengetallen!$W$56,"Voldoende / redelijk",IF(R552=kengetallen!$W$57,"Voldoende",IF(R552=kengetallen!$W$58,"Matig / voldoende",IF(R552=kengetallen!$W$59,"Matig",IF(R552=kengetallen!$W$60,"Onvoldoende",IF(R552=kengetallen!$W$61,"Onvoldoende / slecht")))))))))</f>
        <v>0</v>
      </c>
    </row>
    <row r="553" spans="1:19" x14ac:dyDescent="0.3">
      <c r="A553" s="34">
        <f>Invulblad!B555</f>
        <v>551</v>
      </c>
      <c r="B553" s="28">
        <f>Invulblad!C555</f>
        <v>0</v>
      </c>
      <c r="C553" s="4">
        <f>Invulblad!D555</f>
        <v>0</v>
      </c>
      <c r="D553" s="4">
        <f>Invulblad!E555</f>
        <v>0</v>
      </c>
      <c r="E553" s="4">
        <f>Invulblad!F555</f>
        <v>0</v>
      </c>
      <c r="F553" s="4">
        <f>Invulblad!G555</f>
        <v>0</v>
      </c>
      <c r="G553" s="4">
        <f>Invulblad!H555</f>
        <v>0</v>
      </c>
      <c r="H553" s="48">
        <f>Invulblad!I555</f>
        <v>0</v>
      </c>
      <c r="I553" s="109">
        <f>Invulblad!O555</f>
        <v>0</v>
      </c>
      <c r="J553" s="31">
        <f>Invulblad!J555</f>
        <v>0</v>
      </c>
      <c r="K553" s="32" t="b">
        <f>IF(J553=kengetallen!$V$13,"1",IF(J553=kengetallen!$V$14,"2",IF(J553=kengetallen!$V$15,"3")))</f>
        <v>0</v>
      </c>
      <c r="L553" s="32">
        <v>0.7</v>
      </c>
      <c r="M553" s="25">
        <f t="shared" si="24"/>
        <v>0</v>
      </c>
      <c r="N553" s="39">
        <f>Invulblad!K555</f>
        <v>0</v>
      </c>
      <c r="O553" s="29" t="b">
        <f>IF(N553=kengetallen!$V$19,"1",IF(N553=kengetallen!$V$20,"2",IF(N553=kengetallen!$V$21,"3")))</f>
        <v>0</v>
      </c>
      <c r="P553" s="32">
        <v>0.3</v>
      </c>
      <c r="Q553" s="4">
        <f t="shared" si="25"/>
        <v>0</v>
      </c>
      <c r="R553" s="31">
        <f t="shared" si="26"/>
        <v>0</v>
      </c>
      <c r="S553" s="118" t="b">
        <f>IF(R553=kengetallen!$W$53,"Optimaal / zeer goed",IF(R553=kengetallen!$W$54,"Optimaal / goed",IF(R553=kengetallen!$W$55,"Voldoende / goed",IF(R553=kengetallen!$W$56,"Voldoende / redelijk",IF(R553=kengetallen!$W$57,"Voldoende",IF(R553=kengetallen!$W$58,"Matig / voldoende",IF(R553=kengetallen!$W$59,"Matig",IF(R553=kengetallen!$W$60,"Onvoldoende",IF(R553=kengetallen!$W$61,"Onvoldoende / slecht")))))))))</f>
        <v>0</v>
      </c>
    </row>
    <row r="554" spans="1:19" x14ac:dyDescent="0.3">
      <c r="A554" s="34">
        <f>Invulblad!B556</f>
        <v>552</v>
      </c>
      <c r="B554" s="28">
        <f>Invulblad!C556</f>
        <v>0</v>
      </c>
      <c r="C554" s="4">
        <f>Invulblad!D556</f>
        <v>0</v>
      </c>
      <c r="D554" s="4">
        <f>Invulblad!E556</f>
        <v>0</v>
      </c>
      <c r="E554" s="4">
        <f>Invulblad!F556</f>
        <v>0</v>
      </c>
      <c r="F554" s="4">
        <f>Invulblad!G556</f>
        <v>0</v>
      </c>
      <c r="G554" s="4">
        <f>Invulblad!H556</f>
        <v>0</v>
      </c>
      <c r="H554" s="48">
        <f>Invulblad!I556</f>
        <v>0</v>
      </c>
      <c r="I554" s="109">
        <f>Invulblad!O556</f>
        <v>0</v>
      </c>
      <c r="J554" s="31">
        <f>Invulblad!J556</f>
        <v>0</v>
      </c>
      <c r="K554" s="32" t="b">
        <f>IF(J554=kengetallen!$V$13,"1",IF(J554=kengetallen!$V$14,"2",IF(J554=kengetallen!$V$15,"3")))</f>
        <v>0</v>
      </c>
      <c r="L554" s="32">
        <v>0.7</v>
      </c>
      <c r="M554" s="25">
        <f t="shared" si="24"/>
        <v>0</v>
      </c>
      <c r="N554" s="39">
        <f>Invulblad!K556</f>
        <v>0</v>
      </c>
      <c r="O554" s="29" t="b">
        <f>IF(N554=kengetallen!$V$19,"1",IF(N554=kengetallen!$V$20,"2",IF(N554=kengetallen!$V$21,"3")))</f>
        <v>0</v>
      </c>
      <c r="P554" s="32">
        <v>0.3</v>
      </c>
      <c r="Q554" s="4">
        <f t="shared" si="25"/>
        <v>0</v>
      </c>
      <c r="R554" s="31">
        <f t="shared" si="26"/>
        <v>0</v>
      </c>
      <c r="S554" s="118" t="b">
        <f>IF(R554=kengetallen!$W$53,"Optimaal / zeer goed",IF(R554=kengetallen!$W$54,"Optimaal / goed",IF(R554=kengetallen!$W$55,"Voldoende / goed",IF(R554=kengetallen!$W$56,"Voldoende / redelijk",IF(R554=kengetallen!$W$57,"Voldoende",IF(R554=kengetallen!$W$58,"Matig / voldoende",IF(R554=kengetallen!$W$59,"Matig",IF(R554=kengetallen!$W$60,"Onvoldoende",IF(R554=kengetallen!$W$61,"Onvoldoende / slecht")))))))))</f>
        <v>0</v>
      </c>
    </row>
    <row r="555" spans="1:19" x14ac:dyDescent="0.3">
      <c r="A555" s="34">
        <f>Invulblad!B557</f>
        <v>553</v>
      </c>
      <c r="B555" s="28">
        <f>Invulblad!C557</f>
        <v>0</v>
      </c>
      <c r="C555" s="4">
        <f>Invulblad!D557</f>
        <v>0</v>
      </c>
      <c r="D555" s="4">
        <f>Invulblad!E557</f>
        <v>0</v>
      </c>
      <c r="E555" s="4">
        <f>Invulblad!F557</f>
        <v>0</v>
      </c>
      <c r="F555" s="4">
        <f>Invulblad!G557</f>
        <v>0</v>
      </c>
      <c r="G555" s="4">
        <f>Invulblad!H557</f>
        <v>0</v>
      </c>
      <c r="H555" s="48">
        <f>Invulblad!I557</f>
        <v>0</v>
      </c>
      <c r="I555" s="109">
        <f>Invulblad!O557</f>
        <v>0</v>
      </c>
      <c r="J555" s="31">
        <f>Invulblad!J557</f>
        <v>0</v>
      </c>
      <c r="K555" s="32" t="b">
        <f>IF(J555=kengetallen!$V$13,"1",IF(J555=kengetallen!$V$14,"2",IF(J555=kengetallen!$V$15,"3")))</f>
        <v>0</v>
      </c>
      <c r="L555" s="32">
        <v>0.7</v>
      </c>
      <c r="M555" s="25">
        <f t="shared" si="24"/>
        <v>0</v>
      </c>
      <c r="N555" s="39">
        <f>Invulblad!K557</f>
        <v>0</v>
      </c>
      <c r="O555" s="29" t="b">
        <f>IF(N555=kengetallen!$V$19,"1",IF(N555=kengetallen!$V$20,"2",IF(N555=kengetallen!$V$21,"3")))</f>
        <v>0</v>
      </c>
      <c r="P555" s="32">
        <v>0.3</v>
      </c>
      <c r="Q555" s="4">
        <f t="shared" si="25"/>
        <v>0</v>
      </c>
      <c r="R555" s="31">
        <f t="shared" si="26"/>
        <v>0</v>
      </c>
      <c r="S555" s="118" t="b">
        <f>IF(R555=kengetallen!$W$53,"Optimaal / zeer goed",IF(R555=kengetallen!$W$54,"Optimaal / goed",IF(R555=kengetallen!$W$55,"Voldoende / goed",IF(R555=kengetallen!$W$56,"Voldoende / redelijk",IF(R555=kengetallen!$W$57,"Voldoende",IF(R555=kengetallen!$W$58,"Matig / voldoende",IF(R555=kengetallen!$W$59,"Matig",IF(R555=kengetallen!$W$60,"Onvoldoende",IF(R555=kengetallen!$W$61,"Onvoldoende / slecht")))))))))</f>
        <v>0</v>
      </c>
    </row>
    <row r="556" spans="1:19" x14ac:dyDescent="0.3">
      <c r="A556" s="34">
        <f>Invulblad!B558</f>
        <v>554</v>
      </c>
      <c r="B556" s="28">
        <f>Invulblad!C558</f>
        <v>0</v>
      </c>
      <c r="C556" s="4">
        <f>Invulblad!D558</f>
        <v>0</v>
      </c>
      <c r="D556" s="4">
        <f>Invulblad!E558</f>
        <v>0</v>
      </c>
      <c r="E556" s="4">
        <f>Invulblad!F558</f>
        <v>0</v>
      </c>
      <c r="F556" s="4">
        <f>Invulblad!G558</f>
        <v>0</v>
      </c>
      <c r="G556" s="4">
        <f>Invulblad!H558</f>
        <v>0</v>
      </c>
      <c r="H556" s="48">
        <f>Invulblad!I558</f>
        <v>0</v>
      </c>
      <c r="I556" s="109">
        <f>Invulblad!O558</f>
        <v>0</v>
      </c>
      <c r="J556" s="31">
        <f>Invulblad!J558</f>
        <v>0</v>
      </c>
      <c r="K556" s="32" t="b">
        <f>IF(J556=kengetallen!$V$13,"1",IF(J556=kengetallen!$V$14,"2",IF(J556=kengetallen!$V$15,"3")))</f>
        <v>0</v>
      </c>
      <c r="L556" s="32">
        <v>0.7</v>
      </c>
      <c r="M556" s="25">
        <f t="shared" si="24"/>
        <v>0</v>
      </c>
      <c r="N556" s="39">
        <f>Invulblad!K558</f>
        <v>0</v>
      </c>
      <c r="O556" s="29" t="b">
        <f>IF(N556=kengetallen!$V$19,"1",IF(N556=kengetallen!$V$20,"2",IF(N556=kengetallen!$V$21,"3")))</f>
        <v>0</v>
      </c>
      <c r="P556" s="32">
        <v>0.3</v>
      </c>
      <c r="Q556" s="4">
        <f t="shared" si="25"/>
        <v>0</v>
      </c>
      <c r="R556" s="31">
        <f t="shared" si="26"/>
        <v>0</v>
      </c>
      <c r="S556" s="118" t="b">
        <f>IF(R556=kengetallen!$W$53,"Optimaal / zeer goed",IF(R556=kengetallen!$W$54,"Optimaal / goed",IF(R556=kengetallen!$W$55,"Voldoende / goed",IF(R556=kengetallen!$W$56,"Voldoende / redelijk",IF(R556=kengetallen!$W$57,"Voldoende",IF(R556=kengetallen!$W$58,"Matig / voldoende",IF(R556=kengetallen!$W$59,"Matig",IF(R556=kengetallen!$W$60,"Onvoldoende",IF(R556=kengetallen!$W$61,"Onvoldoende / slecht")))))))))</f>
        <v>0</v>
      </c>
    </row>
    <row r="557" spans="1:19" x14ac:dyDescent="0.3">
      <c r="A557" s="34">
        <f>Invulblad!B559</f>
        <v>555</v>
      </c>
      <c r="B557" s="28">
        <f>Invulblad!C559</f>
        <v>0</v>
      </c>
      <c r="C557" s="4">
        <f>Invulblad!D559</f>
        <v>0</v>
      </c>
      <c r="D557" s="4">
        <f>Invulblad!E559</f>
        <v>0</v>
      </c>
      <c r="E557" s="4">
        <f>Invulblad!F559</f>
        <v>0</v>
      </c>
      <c r="F557" s="4">
        <f>Invulblad!G559</f>
        <v>0</v>
      </c>
      <c r="G557" s="4">
        <f>Invulblad!H559</f>
        <v>0</v>
      </c>
      <c r="H557" s="48">
        <f>Invulblad!I559</f>
        <v>0</v>
      </c>
      <c r="I557" s="109">
        <f>Invulblad!O559</f>
        <v>0</v>
      </c>
      <c r="J557" s="31">
        <f>Invulblad!J559</f>
        <v>0</v>
      </c>
      <c r="K557" s="32" t="b">
        <f>IF(J557=kengetallen!$V$13,"1",IF(J557=kengetallen!$V$14,"2",IF(J557=kengetallen!$V$15,"3")))</f>
        <v>0</v>
      </c>
      <c r="L557" s="32">
        <v>0.7</v>
      </c>
      <c r="M557" s="25">
        <f t="shared" si="24"/>
        <v>0</v>
      </c>
      <c r="N557" s="39">
        <f>Invulblad!K559</f>
        <v>0</v>
      </c>
      <c r="O557" s="29" t="b">
        <f>IF(N557=kengetallen!$V$19,"1",IF(N557=kengetallen!$V$20,"2",IF(N557=kengetallen!$V$21,"3")))</f>
        <v>0</v>
      </c>
      <c r="P557" s="32">
        <v>0.3</v>
      </c>
      <c r="Q557" s="4">
        <f t="shared" si="25"/>
        <v>0</v>
      </c>
      <c r="R557" s="31">
        <f t="shared" si="26"/>
        <v>0</v>
      </c>
      <c r="S557" s="118" t="b">
        <f>IF(R557=kengetallen!$W$53,"Optimaal / zeer goed",IF(R557=kengetallen!$W$54,"Optimaal / goed",IF(R557=kengetallen!$W$55,"Voldoende / goed",IF(R557=kengetallen!$W$56,"Voldoende / redelijk",IF(R557=kengetallen!$W$57,"Voldoende",IF(R557=kengetallen!$W$58,"Matig / voldoende",IF(R557=kengetallen!$W$59,"Matig",IF(R557=kengetallen!$W$60,"Onvoldoende",IF(R557=kengetallen!$W$61,"Onvoldoende / slecht")))))))))</f>
        <v>0</v>
      </c>
    </row>
    <row r="558" spans="1:19" x14ac:dyDescent="0.3">
      <c r="A558" s="34">
        <f>Invulblad!B560</f>
        <v>556</v>
      </c>
      <c r="B558" s="28">
        <f>Invulblad!C560</f>
        <v>0</v>
      </c>
      <c r="C558" s="4">
        <f>Invulblad!D560</f>
        <v>0</v>
      </c>
      <c r="D558" s="4">
        <f>Invulblad!E560</f>
        <v>0</v>
      </c>
      <c r="E558" s="4">
        <f>Invulblad!F560</f>
        <v>0</v>
      </c>
      <c r="F558" s="4">
        <f>Invulblad!G560</f>
        <v>0</v>
      </c>
      <c r="G558" s="4">
        <f>Invulblad!H560</f>
        <v>0</v>
      </c>
      <c r="H558" s="48">
        <f>Invulblad!I560</f>
        <v>0</v>
      </c>
      <c r="I558" s="109">
        <f>Invulblad!O560</f>
        <v>0</v>
      </c>
      <c r="J558" s="31">
        <f>Invulblad!J560</f>
        <v>0</v>
      </c>
      <c r="K558" s="32" t="b">
        <f>IF(J558=kengetallen!$V$13,"1",IF(J558=kengetallen!$V$14,"2",IF(J558=kengetallen!$V$15,"3")))</f>
        <v>0</v>
      </c>
      <c r="L558" s="32">
        <v>0.7</v>
      </c>
      <c r="M558" s="25">
        <f t="shared" si="24"/>
        <v>0</v>
      </c>
      <c r="N558" s="39">
        <f>Invulblad!K560</f>
        <v>0</v>
      </c>
      <c r="O558" s="29" t="b">
        <f>IF(N558=kengetallen!$V$19,"1",IF(N558=kengetallen!$V$20,"2",IF(N558=kengetallen!$V$21,"3")))</f>
        <v>0</v>
      </c>
      <c r="P558" s="32">
        <v>0.3</v>
      </c>
      <c r="Q558" s="4">
        <f t="shared" si="25"/>
        <v>0</v>
      </c>
      <c r="R558" s="31">
        <f t="shared" si="26"/>
        <v>0</v>
      </c>
      <c r="S558" s="118" t="b">
        <f>IF(R558=kengetallen!$W$53,"Optimaal / zeer goed",IF(R558=kengetallen!$W$54,"Optimaal / goed",IF(R558=kengetallen!$W$55,"Voldoende / goed",IF(R558=kengetallen!$W$56,"Voldoende / redelijk",IF(R558=kengetallen!$W$57,"Voldoende",IF(R558=kengetallen!$W$58,"Matig / voldoende",IF(R558=kengetallen!$W$59,"Matig",IF(R558=kengetallen!$W$60,"Onvoldoende",IF(R558=kengetallen!$W$61,"Onvoldoende / slecht")))))))))</f>
        <v>0</v>
      </c>
    </row>
    <row r="559" spans="1:19" x14ac:dyDescent="0.3">
      <c r="A559" s="34">
        <f>Invulblad!B561</f>
        <v>557</v>
      </c>
      <c r="B559" s="28">
        <f>Invulblad!C561</f>
        <v>0</v>
      </c>
      <c r="C559" s="4">
        <f>Invulblad!D561</f>
        <v>0</v>
      </c>
      <c r="D559" s="4">
        <f>Invulblad!E561</f>
        <v>0</v>
      </c>
      <c r="E559" s="4">
        <f>Invulblad!F561</f>
        <v>0</v>
      </c>
      <c r="F559" s="4">
        <f>Invulblad!G561</f>
        <v>0</v>
      </c>
      <c r="G559" s="4">
        <f>Invulblad!H561</f>
        <v>0</v>
      </c>
      <c r="H559" s="48">
        <f>Invulblad!I561</f>
        <v>0</v>
      </c>
      <c r="I559" s="109">
        <f>Invulblad!O561</f>
        <v>0</v>
      </c>
      <c r="J559" s="31">
        <f>Invulblad!J561</f>
        <v>0</v>
      </c>
      <c r="K559" s="32" t="b">
        <f>IF(J559=kengetallen!$V$13,"1",IF(J559=kengetallen!$V$14,"2",IF(J559=kengetallen!$V$15,"3")))</f>
        <v>0</v>
      </c>
      <c r="L559" s="32">
        <v>0.7</v>
      </c>
      <c r="M559" s="25">
        <f t="shared" si="24"/>
        <v>0</v>
      </c>
      <c r="N559" s="39">
        <f>Invulblad!K561</f>
        <v>0</v>
      </c>
      <c r="O559" s="29" t="b">
        <f>IF(N559=kengetallen!$V$19,"1",IF(N559=kengetallen!$V$20,"2",IF(N559=kengetallen!$V$21,"3")))</f>
        <v>0</v>
      </c>
      <c r="P559" s="32">
        <v>0.3</v>
      </c>
      <c r="Q559" s="4">
        <f t="shared" si="25"/>
        <v>0</v>
      </c>
      <c r="R559" s="31">
        <f t="shared" si="26"/>
        <v>0</v>
      </c>
      <c r="S559" s="118" t="b">
        <f>IF(R559=kengetallen!$W$53,"Optimaal / zeer goed",IF(R559=kengetallen!$W$54,"Optimaal / goed",IF(R559=kengetallen!$W$55,"Voldoende / goed",IF(R559=kengetallen!$W$56,"Voldoende / redelijk",IF(R559=kengetallen!$W$57,"Voldoende",IF(R559=kengetallen!$W$58,"Matig / voldoende",IF(R559=kengetallen!$W$59,"Matig",IF(R559=kengetallen!$W$60,"Onvoldoende",IF(R559=kengetallen!$W$61,"Onvoldoende / slecht")))))))))</f>
        <v>0</v>
      </c>
    </row>
    <row r="560" spans="1:19" x14ac:dyDescent="0.3">
      <c r="A560" s="34">
        <f>Invulblad!B562</f>
        <v>558</v>
      </c>
      <c r="B560" s="28">
        <f>Invulblad!C562</f>
        <v>0</v>
      </c>
      <c r="C560" s="4">
        <f>Invulblad!D562</f>
        <v>0</v>
      </c>
      <c r="D560" s="4">
        <f>Invulblad!E562</f>
        <v>0</v>
      </c>
      <c r="E560" s="4">
        <f>Invulblad!F562</f>
        <v>0</v>
      </c>
      <c r="F560" s="4">
        <f>Invulblad!G562</f>
        <v>0</v>
      </c>
      <c r="G560" s="4">
        <f>Invulblad!H562</f>
        <v>0</v>
      </c>
      <c r="H560" s="48">
        <f>Invulblad!I562</f>
        <v>0</v>
      </c>
      <c r="I560" s="109">
        <f>Invulblad!O562</f>
        <v>0</v>
      </c>
      <c r="J560" s="31">
        <f>Invulblad!J562</f>
        <v>0</v>
      </c>
      <c r="K560" s="32" t="b">
        <f>IF(J560=kengetallen!$V$13,"1",IF(J560=kengetallen!$V$14,"2",IF(J560=kengetallen!$V$15,"3")))</f>
        <v>0</v>
      </c>
      <c r="L560" s="32">
        <v>0.7</v>
      </c>
      <c r="M560" s="25">
        <f t="shared" si="24"/>
        <v>0</v>
      </c>
      <c r="N560" s="39">
        <f>Invulblad!K562</f>
        <v>0</v>
      </c>
      <c r="O560" s="29" t="b">
        <f>IF(N560=kengetallen!$V$19,"1",IF(N560=kengetallen!$V$20,"2",IF(N560=kengetallen!$V$21,"3")))</f>
        <v>0</v>
      </c>
      <c r="P560" s="32">
        <v>0.3</v>
      </c>
      <c r="Q560" s="4">
        <f t="shared" si="25"/>
        <v>0</v>
      </c>
      <c r="R560" s="31">
        <f t="shared" si="26"/>
        <v>0</v>
      </c>
      <c r="S560" s="118" t="b">
        <f>IF(R560=kengetallen!$W$53,"Optimaal / zeer goed",IF(R560=kengetallen!$W$54,"Optimaal / goed",IF(R560=kengetallen!$W$55,"Voldoende / goed",IF(R560=kengetallen!$W$56,"Voldoende / redelijk",IF(R560=kengetallen!$W$57,"Voldoende",IF(R560=kengetallen!$W$58,"Matig / voldoende",IF(R560=kengetallen!$W$59,"Matig",IF(R560=kengetallen!$W$60,"Onvoldoende",IF(R560=kengetallen!$W$61,"Onvoldoende / slecht")))))))))</f>
        <v>0</v>
      </c>
    </row>
    <row r="561" spans="1:19" x14ac:dyDescent="0.3">
      <c r="A561" s="34">
        <f>Invulblad!B563</f>
        <v>559</v>
      </c>
      <c r="B561" s="28">
        <f>Invulblad!C563</f>
        <v>0</v>
      </c>
      <c r="C561" s="4">
        <f>Invulblad!D563</f>
        <v>0</v>
      </c>
      <c r="D561" s="4">
        <f>Invulblad!E563</f>
        <v>0</v>
      </c>
      <c r="E561" s="4">
        <f>Invulblad!F563</f>
        <v>0</v>
      </c>
      <c r="F561" s="4">
        <f>Invulblad!G563</f>
        <v>0</v>
      </c>
      <c r="G561" s="4">
        <f>Invulblad!H563</f>
        <v>0</v>
      </c>
      <c r="H561" s="48">
        <f>Invulblad!I563</f>
        <v>0</v>
      </c>
      <c r="I561" s="109">
        <f>Invulblad!O563</f>
        <v>0</v>
      </c>
      <c r="J561" s="31">
        <f>Invulblad!J563</f>
        <v>0</v>
      </c>
      <c r="K561" s="32" t="b">
        <f>IF(J561=kengetallen!$V$13,"1",IF(J561=kengetallen!$V$14,"2",IF(J561=kengetallen!$V$15,"3")))</f>
        <v>0</v>
      </c>
      <c r="L561" s="32">
        <v>0.7</v>
      </c>
      <c r="M561" s="25">
        <f t="shared" si="24"/>
        <v>0</v>
      </c>
      <c r="N561" s="39">
        <f>Invulblad!K563</f>
        <v>0</v>
      </c>
      <c r="O561" s="29" t="b">
        <f>IF(N561=kengetallen!$V$19,"1",IF(N561=kengetallen!$V$20,"2",IF(N561=kengetallen!$V$21,"3")))</f>
        <v>0</v>
      </c>
      <c r="P561" s="32">
        <v>0.3</v>
      </c>
      <c r="Q561" s="4">
        <f t="shared" si="25"/>
        <v>0</v>
      </c>
      <c r="R561" s="31">
        <f t="shared" si="26"/>
        <v>0</v>
      </c>
      <c r="S561" s="118" t="b">
        <f>IF(R561=kengetallen!$W$53,"Optimaal / zeer goed",IF(R561=kengetallen!$W$54,"Optimaal / goed",IF(R561=kengetallen!$W$55,"Voldoende / goed",IF(R561=kengetallen!$W$56,"Voldoende / redelijk",IF(R561=kengetallen!$W$57,"Voldoende",IF(R561=kengetallen!$W$58,"Matig / voldoende",IF(R561=kengetallen!$W$59,"Matig",IF(R561=kengetallen!$W$60,"Onvoldoende",IF(R561=kengetallen!$W$61,"Onvoldoende / slecht")))))))))</f>
        <v>0</v>
      </c>
    </row>
    <row r="562" spans="1:19" x14ac:dyDescent="0.3">
      <c r="A562" s="34">
        <f>Invulblad!B564</f>
        <v>560</v>
      </c>
      <c r="B562" s="28">
        <f>Invulblad!C564</f>
        <v>0</v>
      </c>
      <c r="C562" s="4">
        <f>Invulblad!D564</f>
        <v>0</v>
      </c>
      <c r="D562" s="4">
        <f>Invulblad!E564</f>
        <v>0</v>
      </c>
      <c r="E562" s="4">
        <f>Invulblad!F564</f>
        <v>0</v>
      </c>
      <c r="F562" s="4">
        <f>Invulblad!G564</f>
        <v>0</v>
      </c>
      <c r="G562" s="4">
        <f>Invulblad!H564</f>
        <v>0</v>
      </c>
      <c r="H562" s="48">
        <f>Invulblad!I564</f>
        <v>0</v>
      </c>
      <c r="I562" s="109">
        <f>Invulblad!O564</f>
        <v>0</v>
      </c>
      <c r="J562" s="31">
        <f>Invulblad!J564</f>
        <v>0</v>
      </c>
      <c r="K562" s="32" t="b">
        <f>IF(J562=kengetallen!$V$13,"1",IF(J562=kengetallen!$V$14,"2",IF(J562=kengetallen!$V$15,"3")))</f>
        <v>0</v>
      </c>
      <c r="L562" s="32">
        <v>0.7</v>
      </c>
      <c r="M562" s="25">
        <f t="shared" si="24"/>
        <v>0</v>
      </c>
      <c r="N562" s="39">
        <f>Invulblad!K564</f>
        <v>0</v>
      </c>
      <c r="O562" s="29" t="b">
        <f>IF(N562=kengetallen!$V$19,"1",IF(N562=kengetallen!$V$20,"2",IF(N562=kengetallen!$V$21,"3")))</f>
        <v>0</v>
      </c>
      <c r="P562" s="32">
        <v>0.3</v>
      </c>
      <c r="Q562" s="4">
        <f t="shared" si="25"/>
        <v>0</v>
      </c>
      <c r="R562" s="31">
        <f t="shared" si="26"/>
        <v>0</v>
      </c>
      <c r="S562" s="118" t="b">
        <f>IF(R562=kengetallen!$W$53,"Optimaal / zeer goed",IF(R562=kengetallen!$W$54,"Optimaal / goed",IF(R562=kengetallen!$W$55,"Voldoende / goed",IF(R562=kengetallen!$W$56,"Voldoende / redelijk",IF(R562=kengetallen!$W$57,"Voldoende",IF(R562=kengetallen!$W$58,"Matig / voldoende",IF(R562=kengetallen!$W$59,"Matig",IF(R562=kengetallen!$W$60,"Onvoldoende",IF(R562=kengetallen!$W$61,"Onvoldoende / slecht")))))))))</f>
        <v>0</v>
      </c>
    </row>
    <row r="563" spans="1:19" x14ac:dyDescent="0.3">
      <c r="A563" s="34">
        <f>Invulblad!B565</f>
        <v>561</v>
      </c>
      <c r="B563" s="28">
        <f>Invulblad!C565</f>
        <v>0</v>
      </c>
      <c r="C563" s="4">
        <f>Invulblad!D565</f>
        <v>0</v>
      </c>
      <c r="D563" s="4">
        <f>Invulblad!E565</f>
        <v>0</v>
      </c>
      <c r="E563" s="4">
        <f>Invulblad!F565</f>
        <v>0</v>
      </c>
      <c r="F563" s="4">
        <f>Invulblad!G565</f>
        <v>0</v>
      </c>
      <c r="G563" s="4">
        <f>Invulblad!H565</f>
        <v>0</v>
      </c>
      <c r="H563" s="48">
        <f>Invulblad!I565</f>
        <v>0</v>
      </c>
      <c r="I563" s="109">
        <f>Invulblad!O565</f>
        <v>0</v>
      </c>
      <c r="J563" s="31">
        <f>Invulblad!J565</f>
        <v>0</v>
      </c>
      <c r="K563" s="32" t="b">
        <f>IF(J563=kengetallen!$V$13,"1",IF(J563=kengetallen!$V$14,"2",IF(J563=kengetallen!$V$15,"3")))</f>
        <v>0</v>
      </c>
      <c r="L563" s="32">
        <v>0.7</v>
      </c>
      <c r="M563" s="25">
        <f t="shared" si="24"/>
        <v>0</v>
      </c>
      <c r="N563" s="39">
        <f>Invulblad!K565</f>
        <v>0</v>
      </c>
      <c r="O563" s="29" t="b">
        <f>IF(N563=kengetallen!$V$19,"1",IF(N563=kengetallen!$V$20,"2",IF(N563=kengetallen!$V$21,"3")))</f>
        <v>0</v>
      </c>
      <c r="P563" s="32">
        <v>0.3</v>
      </c>
      <c r="Q563" s="4">
        <f t="shared" si="25"/>
        <v>0</v>
      </c>
      <c r="R563" s="31">
        <f t="shared" si="26"/>
        <v>0</v>
      </c>
      <c r="S563" s="118" t="b">
        <f>IF(R563=kengetallen!$W$53,"Optimaal / zeer goed",IF(R563=kengetallen!$W$54,"Optimaal / goed",IF(R563=kengetallen!$W$55,"Voldoende / goed",IF(R563=kengetallen!$W$56,"Voldoende / redelijk",IF(R563=kengetallen!$W$57,"Voldoende",IF(R563=kengetallen!$W$58,"Matig / voldoende",IF(R563=kengetallen!$W$59,"Matig",IF(R563=kengetallen!$W$60,"Onvoldoende",IF(R563=kengetallen!$W$61,"Onvoldoende / slecht")))))))))</f>
        <v>0</v>
      </c>
    </row>
    <row r="564" spans="1:19" x14ac:dyDescent="0.3">
      <c r="A564" s="34">
        <f>Invulblad!B566</f>
        <v>562</v>
      </c>
      <c r="B564" s="28">
        <f>Invulblad!C566</f>
        <v>0</v>
      </c>
      <c r="C564" s="4">
        <f>Invulblad!D566</f>
        <v>0</v>
      </c>
      <c r="D564" s="4">
        <f>Invulblad!E566</f>
        <v>0</v>
      </c>
      <c r="E564" s="4">
        <f>Invulblad!F566</f>
        <v>0</v>
      </c>
      <c r="F564" s="4">
        <f>Invulblad!G566</f>
        <v>0</v>
      </c>
      <c r="G564" s="4">
        <f>Invulblad!H566</f>
        <v>0</v>
      </c>
      <c r="H564" s="48">
        <f>Invulblad!I566</f>
        <v>0</v>
      </c>
      <c r="I564" s="109">
        <f>Invulblad!O566</f>
        <v>0</v>
      </c>
      <c r="J564" s="31">
        <f>Invulblad!J566</f>
        <v>0</v>
      </c>
      <c r="K564" s="32" t="b">
        <f>IF(J564=kengetallen!$V$13,"1",IF(J564=kengetallen!$V$14,"2",IF(J564=kengetallen!$V$15,"3")))</f>
        <v>0</v>
      </c>
      <c r="L564" s="32">
        <v>0.7</v>
      </c>
      <c r="M564" s="25">
        <f t="shared" si="24"/>
        <v>0</v>
      </c>
      <c r="N564" s="39">
        <f>Invulblad!K566</f>
        <v>0</v>
      </c>
      <c r="O564" s="29" t="b">
        <f>IF(N564=kengetallen!$V$19,"1",IF(N564=kengetallen!$V$20,"2",IF(N564=kengetallen!$V$21,"3")))</f>
        <v>0</v>
      </c>
      <c r="P564" s="32">
        <v>0.3</v>
      </c>
      <c r="Q564" s="4">
        <f t="shared" si="25"/>
        <v>0</v>
      </c>
      <c r="R564" s="31">
        <f t="shared" si="26"/>
        <v>0</v>
      </c>
      <c r="S564" s="118" t="b">
        <f>IF(R564=kengetallen!$W$53,"Optimaal / zeer goed",IF(R564=kengetallen!$W$54,"Optimaal / goed",IF(R564=kengetallen!$W$55,"Voldoende / goed",IF(R564=kengetallen!$W$56,"Voldoende / redelijk",IF(R564=kengetallen!$W$57,"Voldoende",IF(R564=kengetallen!$W$58,"Matig / voldoende",IF(R564=kengetallen!$W$59,"Matig",IF(R564=kengetallen!$W$60,"Onvoldoende",IF(R564=kengetallen!$W$61,"Onvoldoende / slecht")))))))))</f>
        <v>0</v>
      </c>
    </row>
    <row r="565" spans="1:19" x14ac:dyDescent="0.3">
      <c r="A565" s="34">
        <f>Invulblad!B567</f>
        <v>563</v>
      </c>
      <c r="B565" s="28">
        <f>Invulblad!C567</f>
        <v>0</v>
      </c>
      <c r="C565" s="4">
        <f>Invulblad!D567</f>
        <v>0</v>
      </c>
      <c r="D565" s="4">
        <f>Invulblad!E567</f>
        <v>0</v>
      </c>
      <c r="E565" s="4">
        <f>Invulblad!F567</f>
        <v>0</v>
      </c>
      <c r="F565" s="4">
        <f>Invulblad!G567</f>
        <v>0</v>
      </c>
      <c r="G565" s="4">
        <f>Invulblad!H567</f>
        <v>0</v>
      </c>
      <c r="H565" s="48">
        <f>Invulblad!I567</f>
        <v>0</v>
      </c>
      <c r="I565" s="109">
        <f>Invulblad!O567</f>
        <v>0</v>
      </c>
      <c r="J565" s="31">
        <f>Invulblad!J567</f>
        <v>0</v>
      </c>
      <c r="K565" s="32" t="b">
        <f>IF(J565=kengetallen!$V$13,"1",IF(J565=kengetallen!$V$14,"2",IF(J565=kengetallen!$V$15,"3")))</f>
        <v>0</v>
      </c>
      <c r="L565" s="32">
        <v>0.7</v>
      </c>
      <c r="M565" s="25">
        <f t="shared" si="24"/>
        <v>0</v>
      </c>
      <c r="N565" s="39">
        <f>Invulblad!K567</f>
        <v>0</v>
      </c>
      <c r="O565" s="29" t="b">
        <f>IF(N565=kengetallen!$V$19,"1",IF(N565=kengetallen!$V$20,"2",IF(N565=kengetallen!$V$21,"3")))</f>
        <v>0</v>
      </c>
      <c r="P565" s="32">
        <v>0.3</v>
      </c>
      <c r="Q565" s="4">
        <f t="shared" si="25"/>
        <v>0</v>
      </c>
      <c r="R565" s="31">
        <f t="shared" si="26"/>
        <v>0</v>
      </c>
      <c r="S565" s="118" t="b">
        <f>IF(R565=kengetallen!$W$53,"Optimaal / zeer goed",IF(R565=kengetallen!$W$54,"Optimaal / goed",IF(R565=kengetallen!$W$55,"Voldoende / goed",IF(R565=kengetallen!$W$56,"Voldoende / redelijk",IF(R565=kengetallen!$W$57,"Voldoende",IF(R565=kengetallen!$W$58,"Matig / voldoende",IF(R565=kengetallen!$W$59,"Matig",IF(R565=kengetallen!$W$60,"Onvoldoende",IF(R565=kengetallen!$W$61,"Onvoldoende / slecht")))))))))</f>
        <v>0</v>
      </c>
    </row>
    <row r="566" spans="1:19" x14ac:dyDescent="0.3">
      <c r="A566" s="34">
        <f>Invulblad!B568</f>
        <v>564</v>
      </c>
      <c r="B566" s="28">
        <f>Invulblad!C568</f>
        <v>0</v>
      </c>
      <c r="C566" s="4">
        <f>Invulblad!D568</f>
        <v>0</v>
      </c>
      <c r="D566" s="4">
        <f>Invulblad!E568</f>
        <v>0</v>
      </c>
      <c r="E566" s="4">
        <f>Invulblad!F568</f>
        <v>0</v>
      </c>
      <c r="F566" s="4">
        <f>Invulblad!G568</f>
        <v>0</v>
      </c>
      <c r="G566" s="4">
        <f>Invulblad!H568</f>
        <v>0</v>
      </c>
      <c r="H566" s="48">
        <f>Invulblad!I568</f>
        <v>0</v>
      </c>
      <c r="I566" s="109">
        <f>Invulblad!O568</f>
        <v>0</v>
      </c>
      <c r="J566" s="31">
        <f>Invulblad!J568</f>
        <v>0</v>
      </c>
      <c r="K566" s="32" t="b">
        <f>IF(J566=kengetallen!$V$13,"1",IF(J566=kengetallen!$V$14,"2",IF(J566=kengetallen!$V$15,"3")))</f>
        <v>0</v>
      </c>
      <c r="L566" s="32">
        <v>0.7</v>
      </c>
      <c r="M566" s="25">
        <f t="shared" si="24"/>
        <v>0</v>
      </c>
      <c r="N566" s="39">
        <f>Invulblad!K568</f>
        <v>0</v>
      </c>
      <c r="O566" s="29" t="b">
        <f>IF(N566=kengetallen!$V$19,"1",IF(N566=kengetallen!$V$20,"2",IF(N566=kengetallen!$V$21,"3")))</f>
        <v>0</v>
      </c>
      <c r="P566" s="32">
        <v>0.3</v>
      </c>
      <c r="Q566" s="4">
        <f t="shared" si="25"/>
        <v>0</v>
      </c>
      <c r="R566" s="31">
        <f t="shared" si="26"/>
        <v>0</v>
      </c>
      <c r="S566" s="118" t="b">
        <f>IF(R566=kengetallen!$W$53,"Optimaal / zeer goed",IF(R566=kengetallen!$W$54,"Optimaal / goed",IF(R566=kengetallen!$W$55,"Voldoende / goed",IF(R566=kengetallen!$W$56,"Voldoende / redelijk",IF(R566=kengetallen!$W$57,"Voldoende",IF(R566=kengetallen!$W$58,"Matig / voldoende",IF(R566=kengetallen!$W$59,"Matig",IF(R566=kengetallen!$W$60,"Onvoldoende",IF(R566=kengetallen!$W$61,"Onvoldoende / slecht")))))))))</f>
        <v>0</v>
      </c>
    </row>
    <row r="567" spans="1:19" x14ac:dyDescent="0.3">
      <c r="A567" s="34">
        <f>Invulblad!B569</f>
        <v>565</v>
      </c>
      <c r="B567" s="28">
        <f>Invulblad!C569</f>
        <v>0</v>
      </c>
      <c r="C567" s="4">
        <f>Invulblad!D569</f>
        <v>0</v>
      </c>
      <c r="D567" s="4">
        <f>Invulblad!E569</f>
        <v>0</v>
      </c>
      <c r="E567" s="4">
        <f>Invulblad!F569</f>
        <v>0</v>
      </c>
      <c r="F567" s="4">
        <f>Invulblad!G569</f>
        <v>0</v>
      </c>
      <c r="G567" s="4">
        <f>Invulblad!H569</f>
        <v>0</v>
      </c>
      <c r="H567" s="48">
        <f>Invulblad!I569</f>
        <v>0</v>
      </c>
      <c r="I567" s="109">
        <f>Invulblad!O569</f>
        <v>0</v>
      </c>
      <c r="J567" s="31">
        <f>Invulblad!J569</f>
        <v>0</v>
      </c>
      <c r="K567" s="32" t="b">
        <f>IF(J567=kengetallen!$V$13,"1",IF(J567=kengetallen!$V$14,"2",IF(J567=kengetallen!$V$15,"3")))</f>
        <v>0</v>
      </c>
      <c r="L567" s="32">
        <v>0.7</v>
      </c>
      <c r="M567" s="25">
        <f t="shared" si="24"/>
        <v>0</v>
      </c>
      <c r="N567" s="39">
        <f>Invulblad!K569</f>
        <v>0</v>
      </c>
      <c r="O567" s="29" t="b">
        <f>IF(N567=kengetallen!$V$19,"1",IF(N567=kengetallen!$V$20,"2",IF(N567=kengetallen!$V$21,"3")))</f>
        <v>0</v>
      </c>
      <c r="P567" s="32">
        <v>0.3</v>
      </c>
      <c r="Q567" s="4">
        <f t="shared" si="25"/>
        <v>0</v>
      </c>
      <c r="R567" s="31">
        <f t="shared" si="26"/>
        <v>0</v>
      </c>
      <c r="S567" s="118" t="b">
        <f>IF(R567=kengetallen!$W$53,"Optimaal / zeer goed",IF(R567=kengetallen!$W$54,"Optimaal / goed",IF(R567=kengetallen!$W$55,"Voldoende / goed",IF(R567=kengetallen!$W$56,"Voldoende / redelijk",IF(R567=kengetallen!$W$57,"Voldoende",IF(R567=kengetallen!$W$58,"Matig / voldoende",IF(R567=kengetallen!$W$59,"Matig",IF(R567=kengetallen!$W$60,"Onvoldoende",IF(R567=kengetallen!$W$61,"Onvoldoende / slecht")))))))))</f>
        <v>0</v>
      </c>
    </row>
    <row r="568" spans="1:19" x14ac:dyDescent="0.3">
      <c r="A568" s="34">
        <f>Invulblad!B570</f>
        <v>566</v>
      </c>
      <c r="B568" s="28">
        <f>Invulblad!C570</f>
        <v>0</v>
      </c>
      <c r="C568" s="4">
        <f>Invulblad!D570</f>
        <v>0</v>
      </c>
      <c r="D568" s="4">
        <f>Invulblad!E570</f>
        <v>0</v>
      </c>
      <c r="E568" s="4">
        <f>Invulblad!F570</f>
        <v>0</v>
      </c>
      <c r="F568" s="4">
        <f>Invulblad!G570</f>
        <v>0</v>
      </c>
      <c r="G568" s="4">
        <f>Invulblad!H570</f>
        <v>0</v>
      </c>
      <c r="H568" s="48">
        <f>Invulblad!I570</f>
        <v>0</v>
      </c>
      <c r="I568" s="109">
        <f>Invulblad!O570</f>
        <v>0</v>
      </c>
      <c r="J568" s="31">
        <f>Invulblad!J570</f>
        <v>0</v>
      </c>
      <c r="K568" s="32" t="b">
        <f>IF(J568=kengetallen!$V$13,"1",IF(J568=kengetallen!$V$14,"2",IF(J568=kengetallen!$V$15,"3")))</f>
        <v>0</v>
      </c>
      <c r="L568" s="32">
        <v>0.7</v>
      </c>
      <c r="M568" s="25">
        <f t="shared" si="24"/>
        <v>0</v>
      </c>
      <c r="N568" s="39">
        <f>Invulblad!K570</f>
        <v>0</v>
      </c>
      <c r="O568" s="29" t="b">
        <f>IF(N568=kengetallen!$V$19,"1",IF(N568=kengetallen!$V$20,"2",IF(N568=kengetallen!$V$21,"3")))</f>
        <v>0</v>
      </c>
      <c r="P568" s="32">
        <v>0.3</v>
      </c>
      <c r="Q568" s="4">
        <f t="shared" si="25"/>
        <v>0</v>
      </c>
      <c r="R568" s="31">
        <f t="shared" si="26"/>
        <v>0</v>
      </c>
      <c r="S568" s="118" t="b">
        <f>IF(R568=kengetallen!$W$53,"Optimaal / zeer goed",IF(R568=kengetallen!$W$54,"Optimaal / goed",IF(R568=kengetallen!$W$55,"Voldoende / goed",IF(R568=kengetallen!$W$56,"Voldoende / redelijk",IF(R568=kengetallen!$W$57,"Voldoende",IF(R568=kengetallen!$W$58,"Matig / voldoende",IF(R568=kengetallen!$W$59,"Matig",IF(R568=kengetallen!$W$60,"Onvoldoende",IF(R568=kengetallen!$W$61,"Onvoldoende / slecht")))))))))</f>
        <v>0</v>
      </c>
    </row>
    <row r="569" spans="1:19" x14ac:dyDescent="0.3">
      <c r="A569" s="34">
        <f>Invulblad!B571</f>
        <v>567</v>
      </c>
      <c r="B569" s="28">
        <f>Invulblad!C571</f>
        <v>0</v>
      </c>
      <c r="C569" s="4">
        <f>Invulblad!D571</f>
        <v>0</v>
      </c>
      <c r="D569" s="4">
        <f>Invulblad!E571</f>
        <v>0</v>
      </c>
      <c r="E569" s="4">
        <f>Invulblad!F571</f>
        <v>0</v>
      </c>
      <c r="F569" s="4">
        <f>Invulblad!G571</f>
        <v>0</v>
      </c>
      <c r="G569" s="4">
        <f>Invulblad!H571</f>
        <v>0</v>
      </c>
      <c r="H569" s="48">
        <f>Invulblad!I571</f>
        <v>0</v>
      </c>
      <c r="I569" s="109">
        <f>Invulblad!O571</f>
        <v>0</v>
      </c>
      <c r="J569" s="31">
        <f>Invulblad!J571</f>
        <v>0</v>
      </c>
      <c r="K569" s="32" t="b">
        <f>IF(J569=kengetallen!$V$13,"1",IF(J569=kengetallen!$V$14,"2",IF(J569=kengetallen!$V$15,"3")))</f>
        <v>0</v>
      </c>
      <c r="L569" s="32">
        <v>0.7</v>
      </c>
      <c r="M569" s="25">
        <f t="shared" si="24"/>
        <v>0</v>
      </c>
      <c r="N569" s="39">
        <f>Invulblad!K571</f>
        <v>0</v>
      </c>
      <c r="O569" s="29" t="b">
        <f>IF(N569=kengetallen!$V$19,"1",IF(N569=kengetallen!$V$20,"2",IF(N569=kengetallen!$V$21,"3")))</f>
        <v>0</v>
      </c>
      <c r="P569" s="32">
        <v>0.3</v>
      </c>
      <c r="Q569" s="4">
        <f t="shared" si="25"/>
        <v>0</v>
      </c>
      <c r="R569" s="31">
        <f t="shared" si="26"/>
        <v>0</v>
      </c>
      <c r="S569" s="118" t="b">
        <f>IF(R569=kengetallen!$W$53,"Optimaal / zeer goed",IF(R569=kengetallen!$W$54,"Optimaal / goed",IF(R569=kengetallen!$W$55,"Voldoende / goed",IF(R569=kengetallen!$W$56,"Voldoende / redelijk",IF(R569=kengetallen!$W$57,"Voldoende",IF(R569=kengetallen!$W$58,"Matig / voldoende",IF(R569=kengetallen!$W$59,"Matig",IF(R569=kengetallen!$W$60,"Onvoldoende",IF(R569=kengetallen!$W$61,"Onvoldoende / slecht")))))))))</f>
        <v>0</v>
      </c>
    </row>
    <row r="570" spans="1:19" x14ac:dyDescent="0.3">
      <c r="A570" s="34">
        <f>Invulblad!B572</f>
        <v>568</v>
      </c>
      <c r="B570" s="28">
        <f>Invulblad!C572</f>
        <v>0</v>
      </c>
      <c r="C570" s="4">
        <f>Invulblad!D572</f>
        <v>0</v>
      </c>
      <c r="D570" s="4">
        <f>Invulblad!E572</f>
        <v>0</v>
      </c>
      <c r="E570" s="4">
        <f>Invulblad!F572</f>
        <v>0</v>
      </c>
      <c r="F570" s="4">
        <f>Invulblad!G572</f>
        <v>0</v>
      </c>
      <c r="G570" s="4">
        <f>Invulblad!H572</f>
        <v>0</v>
      </c>
      <c r="H570" s="48">
        <f>Invulblad!I572</f>
        <v>0</v>
      </c>
      <c r="I570" s="109">
        <f>Invulblad!O572</f>
        <v>0</v>
      </c>
      <c r="J570" s="31">
        <f>Invulblad!J572</f>
        <v>0</v>
      </c>
      <c r="K570" s="32" t="b">
        <f>IF(J570=kengetallen!$V$13,"1",IF(J570=kengetallen!$V$14,"2",IF(J570=kengetallen!$V$15,"3")))</f>
        <v>0</v>
      </c>
      <c r="L570" s="32">
        <v>0.7</v>
      </c>
      <c r="M570" s="25">
        <f t="shared" si="24"/>
        <v>0</v>
      </c>
      <c r="N570" s="39">
        <f>Invulblad!K572</f>
        <v>0</v>
      </c>
      <c r="O570" s="29" t="b">
        <f>IF(N570=kengetallen!$V$19,"1",IF(N570=kengetallen!$V$20,"2",IF(N570=kengetallen!$V$21,"3")))</f>
        <v>0</v>
      </c>
      <c r="P570" s="32">
        <v>0.3</v>
      </c>
      <c r="Q570" s="4">
        <f t="shared" si="25"/>
        <v>0</v>
      </c>
      <c r="R570" s="31">
        <f t="shared" si="26"/>
        <v>0</v>
      </c>
      <c r="S570" s="118" t="b">
        <f>IF(R570=kengetallen!$W$53,"Optimaal / zeer goed",IF(R570=kengetallen!$W$54,"Optimaal / goed",IF(R570=kengetallen!$W$55,"Voldoende / goed",IF(R570=kengetallen!$W$56,"Voldoende / redelijk",IF(R570=kengetallen!$W$57,"Voldoende",IF(R570=kengetallen!$W$58,"Matig / voldoende",IF(R570=kengetallen!$W$59,"Matig",IF(R570=kengetallen!$W$60,"Onvoldoende",IF(R570=kengetallen!$W$61,"Onvoldoende / slecht")))))))))</f>
        <v>0</v>
      </c>
    </row>
    <row r="571" spans="1:19" x14ac:dyDescent="0.3">
      <c r="A571" s="34">
        <f>Invulblad!B573</f>
        <v>569</v>
      </c>
      <c r="B571" s="28">
        <f>Invulblad!C573</f>
        <v>0</v>
      </c>
      <c r="C571" s="4">
        <f>Invulblad!D573</f>
        <v>0</v>
      </c>
      <c r="D571" s="4">
        <f>Invulblad!E573</f>
        <v>0</v>
      </c>
      <c r="E571" s="4">
        <f>Invulblad!F573</f>
        <v>0</v>
      </c>
      <c r="F571" s="4">
        <f>Invulblad!G573</f>
        <v>0</v>
      </c>
      <c r="G571" s="4">
        <f>Invulblad!H573</f>
        <v>0</v>
      </c>
      <c r="H571" s="48">
        <f>Invulblad!I573</f>
        <v>0</v>
      </c>
      <c r="I571" s="109">
        <f>Invulblad!O573</f>
        <v>0</v>
      </c>
      <c r="J571" s="31">
        <f>Invulblad!J573</f>
        <v>0</v>
      </c>
      <c r="K571" s="32" t="b">
        <f>IF(J571=kengetallen!$V$13,"1",IF(J571=kengetallen!$V$14,"2",IF(J571=kengetallen!$V$15,"3")))</f>
        <v>0</v>
      </c>
      <c r="L571" s="32">
        <v>0.7</v>
      </c>
      <c r="M571" s="25">
        <f t="shared" si="24"/>
        <v>0</v>
      </c>
      <c r="N571" s="39">
        <f>Invulblad!K573</f>
        <v>0</v>
      </c>
      <c r="O571" s="29" t="b">
        <f>IF(N571=kengetallen!$V$19,"1",IF(N571=kengetallen!$V$20,"2",IF(N571=kengetallen!$V$21,"3")))</f>
        <v>0</v>
      </c>
      <c r="P571" s="32">
        <v>0.3</v>
      </c>
      <c r="Q571" s="4">
        <f t="shared" si="25"/>
        <v>0</v>
      </c>
      <c r="R571" s="31">
        <f t="shared" si="26"/>
        <v>0</v>
      </c>
      <c r="S571" s="118" t="b">
        <f>IF(R571=kengetallen!$W$53,"Optimaal / zeer goed",IF(R571=kengetallen!$W$54,"Optimaal / goed",IF(R571=kengetallen!$W$55,"Voldoende / goed",IF(R571=kengetallen!$W$56,"Voldoende / redelijk",IF(R571=kengetallen!$W$57,"Voldoende",IF(R571=kengetallen!$W$58,"Matig / voldoende",IF(R571=kengetallen!$W$59,"Matig",IF(R571=kengetallen!$W$60,"Onvoldoende",IF(R571=kengetallen!$W$61,"Onvoldoende / slecht")))))))))</f>
        <v>0</v>
      </c>
    </row>
    <row r="572" spans="1:19" x14ac:dyDescent="0.3">
      <c r="A572" s="34">
        <f>Invulblad!B574</f>
        <v>570</v>
      </c>
      <c r="B572" s="28">
        <f>Invulblad!C574</f>
        <v>0</v>
      </c>
      <c r="C572" s="4">
        <f>Invulblad!D574</f>
        <v>0</v>
      </c>
      <c r="D572" s="4">
        <f>Invulblad!E574</f>
        <v>0</v>
      </c>
      <c r="E572" s="4">
        <f>Invulblad!F574</f>
        <v>0</v>
      </c>
      <c r="F572" s="4">
        <f>Invulblad!G574</f>
        <v>0</v>
      </c>
      <c r="G572" s="4">
        <f>Invulblad!H574</f>
        <v>0</v>
      </c>
      <c r="H572" s="48">
        <f>Invulblad!I574</f>
        <v>0</v>
      </c>
      <c r="I572" s="109">
        <f>Invulblad!O574</f>
        <v>0</v>
      </c>
      <c r="J572" s="31">
        <f>Invulblad!J574</f>
        <v>0</v>
      </c>
      <c r="K572" s="32" t="b">
        <f>IF(J572=kengetallen!$V$13,"1",IF(J572=kengetallen!$V$14,"2",IF(J572=kengetallen!$V$15,"3")))</f>
        <v>0</v>
      </c>
      <c r="L572" s="32">
        <v>0.7</v>
      </c>
      <c r="M572" s="25">
        <f t="shared" si="24"/>
        <v>0</v>
      </c>
      <c r="N572" s="39">
        <f>Invulblad!K574</f>
        <v>0</v>
      </c>
      <c r="O572" s="29" t="b">
        <f>IF(N572=kengetallen!$V$19,"1",IF(N572=kengetallen!$V$20,"2",IF(N572=kengetallen!$V$21,"3")))</f>
        <v>0</v>
      </c>
      <c r="P572" s="32">
        <v>0.3</v>
      </c>
      <c r="Q572" s="4">
        <f t="shared" si="25"/>
        <v>0</v>
      </c>
      <c r="R572" s="31">
        <f t="shared" si="26"/>
        <v>0</v>
      </c>
      <c r="S572" s="118" t="b">
        <f>IF(R572=kengetallen!$W$53,"Optimaal / zeer goed",IF(R572=kengetallen!$W$54,"Optimaal / goed",IF(R572=kengetallen!$W$55,"Voldoende / goed",IF(R572=kengetallen!$W$56,"Voldoende / redelijk",IF(R572=kengetallen!$W$57,"Voldoende",IF(R572=kengetallen!$W$58,"Matig / voldoende",IF(R572=kengetallen!$W$59,"Matig",IF(R572=kengetallen!$W$60,"Onvoldoende",IF(R572=kengetallen!$W$61,"Onvoldoende / slecht")))))))))</f>
        <v>0</v>
      </c>
    </row>
    <row r="573" spans="1:19" x14ac:dyDescent="0.3">
      <c r="A573" s="34">
        <f>Invulblad!B575</f>
        <v>571</v>
      </c>
      <c r="B573" s="28">
        <f>Invulblad!C575</f>
        <v>0</v>
      </c>
      <c r="C573" s="4">
        <f>Invulblad!D575</f>
        <v>0</v>
      </c>
      <c r="D573" s="4">
        <f>Invulblad!E575</f>
        <v>0</v>
      </c>
      <c r="E573" s="4">
        <f>Invulblad!F575</f>
        <v>0</v>
      </c>
      <c r="F573" s="4">
        <f>Invulblad!G575</f>
        <v>0</v>
      </c>
      <c r="G573" s="4">
        <f>Invulblad!H575</f>
        <v>0</v>
      </c>
      <c r="H573" s="48">
        <f>Invulblad!I575</f>
        <v>0</v>
      </c>
      <c r="I573" s="109">
        <f>Invulblad!O575</f>
        <v>0</v>
      </c>
      <c r="J573" s="31">
        <f>Invulblad!J575</f>
        <v>0</v>
      </c>
      <c r="K573" s="32" t="b">
        <f>IF(J573=kengetallen!$V$13,"1",IF(J573=kengetallen!$V$14,"2",IF(J573=kengetallen!$V$15,"3")))</f>
        <v>0</v>
      </c>
      <c r="L573" s="32">
        <v>0.7</v>
      </c>
      <c r="M573" s="25">
        <f t="shared" si="24"/>
        <v>0</v>
      </c>
      <c r="N573" s="39">
        <f>Invulblad!K575</f>
        <v>0</v>
      </c>
      <c r="O573" s="29" t="b">
        <f>IF(N573=kengetallen!$V$19,"1",IF(N573=kengetallen!$V$20,"2",IF(N573=kengetallen!$V$21,"3")))</f>
        <v>0</v>
      </c>
      <c r="P573" s="32">
        <v>0.3</v>
      </c>
      <c r="Q573" s="4">
        <f t="shared" si="25"/>
        <v>0</v>
      </c>
      <c r="R573" s="31">
        <f t="shared" si="26"/>
        <v>0</v>
      </c>
      <c r="S573" s="118" t="b">
        <f>IF(R573=kengetallen!$W$53,"Optimaal / zeer goed",IF(R573=kengetallen!$W$54,"Optimaal / goed",IF(R573=kengetallen!$W$55,"Voldoende / goed",IF(R573=kengetallen!$W$56,"Voldoende / redelijk",IF(R573=kengetallen!$W$57,"Voldoende",IF(R573=kengetallen!$W$58,"Matig / voldoende",IF(R573=kengetallen!$W$59,"Matig",IF(R573=kengetallen!$W$60,"Onvoldoende",IF(R573=kengetallen!$W$61,"Onvoldoende / slecht")))))))))</f>
        <v>0</v>
      </c>
    </row>
    <row r="574" spans="1:19" x14ac:dyDescent="0.3">
      <c r="A574" s="34">
        <f>Invulblad!B576</f>
        <v>572</v>
      </c>
      <c r="B574" s="28">
        <f>Invulblad!C576</f>
        <v>0</v>
      </c>
      <c r="C574" s="4">
        <f>Invulblad!D576</f>
        <v>0</v>
      </c>
      <c r="D574" s="4">
        <f>Invulblad!E576</f>
        <v>0</v>
      </c>
      <c r="E574" s="4">
        <f>Invulblad!F576</f>
        <v>0</v>
      </c>
      <c r="F574" s="4">
        <f>Invulblad!G576</f>
        <v>0</v>
      </c>
      <c r="G574" s="4">
        <f>Invulblad!H576</f>
        <v>0</v>
      </c>
      <c r="H574" s="48">
        <f>Invulblad!I576</f>
        <v>0</v>
      </c>
      <c r="I574" s="109">
        <f>Invulblad!O576</f>
        <v>0</v>
      </c>
      <c r="J574" s="31">
        <f>Invulblad!J576</f>
        <v>0</v>
      </c>
      <c r="K574" s="32" t="b">
        <f>IF(J574=kengetallen!$V$13,"1",IF(J574=kengetallen!$V$14,"2",IF(J574=kengetallen!$V$15,"3")))</f>
        <v>0</v>
      </c>
      <c r="L574" s="32">
        <v>0.7</v>
      </c>
      <c r="M574" s="25">
        <f t="shared" si="24"/>
        <v>0</v>
      </c>
      <c r="N574" s="39">
        <f>Invulblad!K576</f>
        <v>0</v>
      </c>
      <c r="O574" s="29" t="b">
        <f>IF(N574=kengetallen!$V$19,"1",IF(N574=kengetallen!$V$20,"2",IF(N574=kengetallen!$V$21,"3")))</f>
        <v>0</v>
      </c>
      <c r="P574" s="32">
        <v>0.3</v>
      </c>
      <c r="Q574" s="4">
        <f t="shared" si="25"/>
        <v>0</v>
      </c>
      <c r="R574" s="31">
        <f t="shared" si="26"/>
        <v>0</v>
      </c>
      <c r="S574" s="118" t="b">
        <f>IF(R574=kengetallen!$W$53,"Optimaal / zeer goed",IF(R574=kengetallen!$W$54,"Optimaal / goed",IF(R574=kengetallen!$W$55,"Voldoende / goed",IF(R574=kengetallen!$W$56,"Voldoende / redelijk",IF(R574=kengetallen!$W$57,"Voldoende",IF(R574=kengetallen!$W$58,"Matig / voldoende",IF(R574=kengetallen!$W$59,"Matig",IF(R574=kengetallen!$W$60,"Onvoldoende",IF(R574=kengetallen!$W$61,"Onvoldoende / slecht")))))))))</f>
        <v>0</v>
      </c>
    </row>
    <row r="575" spans="1:19" x14ac:dyDescent="0.3">
      <c r="A575" s="34">
        <f>Invulblad!B577</f>
        <v>573</v>
      </c>
      <c r="B575" s="28">
        <f>Invulblad!C577</f>
        <v>0</v>
      </c>
      <c r="C575" s="4">
        <f>Invulblad!D577</f>
        <v>0</v>
      </c>
      <c r="D575" s="4">
        <f>Invulblad!E577</f>
        <v>0</v>
      </c>
      <c r="E575" s="4">
        <f>Invulblad!F577</f>
        <v>0</v>
      </c>
      <c r="F575" s="4">
        <f>Invulblad!G577</f>
        <v>0</v>
      </c>
      <c r="G575" s="4">
        <f>Invulblad!H577</f>
        <v>0</v>
      </c>
      <c r="H575" s="48">
        <f>Invulblad!I577</f>
        <v>0</v>
      </c>
      <c r="I575" s="109">
        <f>Invulblad!O577</f>
        <v>0</v>
      </c>
      <c r="J575" s="31">
        <f>Invulblad!J577</f>
        <v>0</v>
      </c>
      <c r="K575" s="32" t="b">
        <f>IF(J575=kengetallen!$V$13,"1",IF(J575=kengetallen!$V$14,"2",IF(J575=kengetallen!$V$15,"3")))</f>
        <v>0</v>
      </c>
      <c r="L575" s="32">
        <v>0.7</v>
      </c>
      <c r="M575" s="25">
        <f t="shared" si="24"/>
        <v>0</v>
      </c>
      <c r="N575" s="39">
        <f>Invulblad!K577</f>
        <v>0</v>
      </c>
      <c r="O575" s="29" t="b">
        <f>IF(N575=kengetallen!$V$19,"1",IF(N575=kengetallen!$V$20,"2",IF(N575=kengetallen!$V$21,"3")))</f>
        <v>0</v>
      </c>
      <c r="P575" s="32">
        <v>0.3</v>
      </c>
      <c r="Q575" s="4">
        <f t="shared" si="25"/>
        <v>0</v>
      </c>
      <c r="R575" s="31">
        <f t="shared" si="26"/>
        <v>0</v>
      </c>
      <c r="S575" s="118" t="b">
        <f>IF(R575=kengetallen!$W$53,"Optimaal / zeer goed",IF(R575=kengetallen!$W$54,"Optimaal / goed",IF(R575=kengetallen!$W$55,"Voldoende / goed",IF(R575=kengetallen!$W$56,"Voldoende / redelijk",IF(R575=kengetallen!$W$57,"Voldoende",IF(R575=kengetallen!$W$58,"Matig / voldoende",IF(R575=kengetallen!$W$59,"Matig",IF(R575=kengetallen!$W$60,"Onvoldoende",IF(R575=kengetallen!$W$61,"Onvoldoende / slecht")))))))))</f>
        <v>0</v>
      </c>
    </row>
    <row r="576" spans="1:19" x14ac:dyDescent="0.3">
      <c r="A576" s="34">
        <f>Invulblad!B578</f>
        <v>574</v>
      </c>
      <c r="B576" s="28">
        <f>Invulblad!C578</f>
        <v>0</v>
      </c>
      <c r="C576" s="4">
        <f>Invulblad!D578</f>
        <v>0</v>
      </c>
      <c r="D576" s="4">
        <f>Invulblad!E578</f>
        <v>0</v>
      </c>
      <c r="E576" s="4">
        <f>Invulblad!F578</f>
        <v>0</v>
      </c>
      <c r="F576" s="4">
        <f>Invulblad!G578</f>
        <v>0</v>
      </c>
      <c r="G576" s="4">
        <f>Invulblad!H578</f>
        <v>0</v>
      </c>
      <c r="H576" s="48">
        <f>Invulblad!I578</f>
        <v>0</v>
      </c>
      <c r="I576" s="109">
        <f>Invulblad!O578</f>
        <v>0</v>
      </c>
      <c r="J576" s="31">
        <f>Invulblad!J578</f>
        <v>0</v>
      </c>
      <c r="K576" s="32" t="b">
        <f>IF(J576=kengetallen!$V$13,"1",IF(J576=kengetallen!$V$14,"2",IF(J576=kengetallen!$V$15,"3")))</f>
        <v>0</v>
      </c>
      <c r="L576" s="32">
        <v>0.7</v>
      </c>
      <c r="M576" s="25">
        <f t="shared" si="24"/>
        <v>0</v>
      </c>
      <c r="N576" s="39">
        <f>Invulblad!K578</f>
        <v>0</v>
      </c>
      <c r="O576" s="29" t="b">
        <f>IF(N576=kengetallen!$V$19,"1",IF(N576=kengetallen!$V$20,"2",IF(N576=kengetallen!$V$21,"3")))</f>
        <v>0</v>
      </c>
      <c r="P576" s="32">
        <v>0.3</v>
      </c>
      <c r="Q576" s="4">
        <f t="shared" si="25"/>
        <v>0</v>
      </c>
      <c r="R576" s="31">
        <f t="shared" si="26"/>
        <v>0</v>
      </c>
      <c r="S576" s="118" t="b">
        <f>IF(R576=kengetallen!$W$53,"Optimaal / zeer goed",IF(R576=kengetallen!$W$54,"Optimaal / goed",IF(R576=kengetallen!$W$55,"Voldoende / goed",IF(R576=kengetallen!$W$56,"Voldoende / redelijk",IF(R576=kengetallen!$W$57,"Voldoende",IF(R576=kengetallen!$W$58,"Matig / voldoende",IF(R576=kengetallen!$W$59,"Matig",IF(R576=kengetallen!$W$60,"Onvoldoende",IF(R576=kengetallen!$W$61,"Onvoldoende / slecht")))))))))</f>
        <v>0</v>
      </c>
    </row>
    <row r="577" spans="1:19" x14ac:dyDescent="0.3">
      <c r="A577" s="34">
        <f>Invulblad!B579</f>
        <v>575</v>
      </c>
      <c r="B577" s="28">
        <f>Invulblad!C579</f>
        <v>0</v>
      </c>
      <c r="C577" s="4">
        <f>Invulblad!D579</f>
        <v>0</v>
      </c>
      <c r="D577" s="4">
        <f>Invulblad!E579</f>
        <v>0</v>
      </c>
      <c r="E577" s="4">
        <f>Invulblad!F579</f>
        <v>0</v>
      </c>
      <c r="F577" s="4">
        <f>Invulblad!G579</f>
        <v>0</v>
      </c>
      <c r="G577" s="4">
        <f>Invulblad!H579</f>
        <v>0</v>
      </c>
      <c r="H577" s="48">
        <f>Invulblad!I579</f>
        <v>0</v>
      </c>
      <c r="I577" s="109">
        <f>Invulblad!O579</f>
        <v>0</v>
      </c>
      <c r="J577" s="31">
        <f>Invulblad!J579</f>
        <v>0</v>
      </c>
      <c r="K577" s="32" t="b">
        <f>IF(J577=kengetallen!$V$13,"1",IF(J577=kengetallen!$V$14,"2",IF(J577=kengetallen!$V$15,"3")))</f>
        <v>0</v>
      </c>
      <c r="L577" s="32">
        <v>0.7</v>
      </c>
      <c r="M577" s="25">
        <f t="shared" si="24"/>
        <v>0</v>
      </c>
      <c r="N577" s="39">
        <f>Invulblad!K579</f>
        <v>0</v>
      </c>
      <c r="O577" s="29" t="b">
        <f>IF(N577=kengetallen!$V$19,"1",IF(N577=kengetallen!$V$20,"2",IF(N577=kengetallen!$V$21,"3")))</f>
        <v>0</v>
      </c>
      <c r="P577" s="32">
        <v>0.3</v>
      </c>
      <c r="Q577" s="4">
        <f t="shared" si="25"/>
        <v>0</v>
      </c>
      <c r="R577" s="31">
        <f t="shared" si="26"/>
        <v>0</v>
      </c>
      <c r="S577" s="118" t="b">
        <f>IF(R577=kengetallen!$W$53,"Optimaal / zeer goed",IF(R577=kengetallen!$W$54,"Optimaal / goed",IF(R577=kengetallen!$W$55,"Voldoende / goed",IF(R577=kengetallen!$W$56,"Voldoende / redelijk",IF(R577=kengetallen!$W$57,"Voldoende",IF(R577=kengetallen!$W$58,"Matig / voldoende",IF(R577=kengetallen!$W$59,"Matig",IF(R577=kengetallen!$W$60,"Onvoldoende",IF(R577=kengetallen!$W$61,"Onvoldoende / slecht")))))))))</f>
        <v>0</v>
      </c>
    </row>
    <row r="578" spans="1:19" x14ac:dyDescent="0.3">
      <c r="A578" s="34">
        <f>Invulblad!B580</f>
        <v>576</v>
      </c>
      <c r="B578" s="28">
        <f>Invulblad!C580</f>
        <v>0</v>
      </c>
      <c r="C578" s="4">
        <f>Invulblad!D580</f>
        <v>0</v>
      </c>
      <c r="D578" s="4">
        <f>Invulblad!E580</f>
        <v>0</v>
      </c>
      <c r="E578" s="4">
        <f>Invulblad!F580</f>
        <v>0</v>
      </c>
      <c r="F578" s="4">
        <f>Invulblad!G580</f>
        <v>0</v>
      </c>
      <c r="G578" s="4">
        <f>Invulblad!H580</f>
        <v>0</v>
      </c>
      <c r="H578" s="48">
        <f>Invulblad!I580</f>
        <v>0</v>
      </c>
      <c r="I578" s="109">
        <f>Invulblad!O580</f>
        <v>0</v>
      </c>
      <c r="J578" s="31">
        <f>Invulblad!J580</f>
        <v>0</v>
      </c>
      <c r="K578" s="32" t="b">
        <f>IF(J578=kengetallen!$V$13,"1",IF(J578=kengetallen!$V$14,"2",IF(J578=kengetallen!$V$15,"3")))</f>
        <v>0</v>
      </c>
      <c r="L578" s="32">
        <v>0.7</v>
      </c>
      <c r="M578" s="25">
        <f t="shared" si="24"/>
        <v>0</v>
      </c>
      <c r="N578" s="39">
        <f>Invulblad!K580</f>
        <v>0</v>
      </c>
      <c r="O578" s="29" t="b">
        <f>IF(N578=kengetallen!$V$19,"1",IF(N578=kengetallen!$V$20,"2",IF(N578=kengetallen!$V$21,"3")))</f>
        <v>0</v>
      </c>
      <c r="P578" s="32">
        <v>0.3</v>
      </c>
      <c r="Q578" s="4">
        <f t="shared" si="25"/>
        <v>0</v>
      </c>
      <c r="R578" s="31">
        <f t="shared" si="26"/>
        <v>0</v>
      </c>
      <c r="S578" s="118" t="b">
        <f>IF(R578=kengetallen!$W$53,"Optimaal / zeer goed",IF(R578=kengetallen!$W$54,"Optimaal / goed",IF(R578=kengetallen!$W$55,"Voldoende / goed",IF(R578=kengetallen!$W$56,"Voldoende / redelijk",IF(R578=kengetallen!$W$57,"Voldoende",IF(R578=kengetallen!$W$58,"Matig / voldoende",IF(R578=kengetallen!$W$59,"Matig",IF(R578=kengetallen!$W$60,"Onvoldoende",IF(R578=kengetallen!$W$61,"Onvoldoende / slecht")))))))))</f>
        <v>0</v>
      </c>
    </row>
    <row r="579" spans="1:19" x14ac:dyDescent="0.3">
      <c r="A579" s="34">
        <f>Invulblad!B581</f>
        <v>577</v>
      </c>
      <c r="B579" s="28">
        <f>Invulblad!C581</f>
        <v>0</v>
      </c>
      <c r="C579" s="4">
        <f>Invulblad!D581</f>
        <v>0</v>
      </c>
      <c r="D579" s="4">
        <f>Invulblad!E581</f>
        <v>0</v>
      </c>
      <c r="E579" s="4">
        <f>Invulblad!F581</f>
        <v>0</v>
      </c>
      <c r="F579" s="4">
        <f>Invulblad!G581</f>
        <v>0</v>
      </c>
      <c r="G579" s="4">
        <f>Invulblad!H581</f>
        <v>0</v>
      </c>
      <c r="H579" s="48">
        <f>Invulblad!I581</f>
        <v>0</v>
      </c>
      <c r="I579" s="109">
        <f>Invulblad!O581</f>
        <v>0</v>
      </c>
      <c r="J579" s="31">
        <f>Invulblad!J581</f>
        <v>0</v>
      </c>
      <c r="K579" s="32" t="b">
        <f>IF(J579=kengetallen!$V$13,"1",IF(J579=kengetallen!$V$14,"2",IF(J579=kengetallen!$V$15,"3")))</f>
        <v>0</v>
      </c>
      <c r="L579" s="32">
        <v>0.7</v>
      </c>
      <c r="M579" s="25">
        <f t="shared" si="24"/>
        <v>0</v>
      </c>
      <c r="N579" s="39">
        <f>Invulblad!K581</f>
        <v>0</v>
      </c>
      <c r="O579" s="29" t="b">
        <f>IF(N579=kengetallen!$V$19,"1",IF(N579=kengetallen!$V$20,"2",IF(N579=kengetallen!$V$21,"3")))</f>
        <v>0</v>
      </c>
      <c r="P579" s="32">
        <v>0.3</v>
      </c>
      <c r="Q579" s="4">
        <f t="shared" si="25"/>
        <v>0</v>
      </c>
      <c r="R579" s="31">
        <f t="shared" si="26"/>
        <v>0</v>
      </c>
      <c r="S579" s="118" t="b">
        <f>IF(R579=kengetallen!$W$53,"Optimaal / zeer goed",IF(R579=kengetallen!$W$54,"Optimaal / goed",IF(R579=kengetallen!$W$55,"Voldoende / goed",IF(R579=kengetallen!$W$56,"Voldoende / redelijk",IF(R579=kengetallen!$W$57,"Voldoende",IF(R579=kengetallen!$W$58,"Matig / voldoende",IF(R579=kengetallen!$W$59,"Matig",IF(R579=kengetallen!$W$60,"Onvoldoende",IF(R579=kengetallen!$W$61,"Onvoldoende / slecht")))))))))</f>
        <v>0</v>
      </c>
    </row>
    <row r="580" spans="1:19" x14ac:dyDescent="0.3">
      <c r="A580" s="34">
        <f>Invulblad!B582</f>
        <v>578</v>
      </c>
      <c r="B580" s="28">
        <f>Invulblad!C582</f>
        <v>0</v>
      </c>
      <c r="C580" s="4">
        <f>Invulblad!D582</f>
        <v>0</v>
      </c>
      <c r="D580" s="4">
        <f>Invulblad!E582</f>
        <v>0</v>
      </c>
      <c r="E580" s="4">
        <f>Invulblad!F582</f>
        <v>0</v>
      </c>
      <c r="F580" s="4">
        <f>Invulblad!G582</f>
        <v>0</v>
      </c>
      <c r="G580" s="4">
        <f>Invulblad!H582</f>
        <v>0</v>
      </c>
      <c r="H580" s="48">
        <f>Invulblad!I582</f>
        <v>0</v>
      </c>
      <c r="I580" s="109">
        <f>Invulblad!O582</f>
        <v>0</v>
      </c>
      <c r="J580" s="31">
        <f>Invulblad!J582</f>
        <v>0</v>
      </c>
      <c r="K580" s="32" t="b">
        <f>IF(J580=kengetallen!$V$13,"1",IF(J580=kengetallen!$V$14,"2",IF(J580=kengetallen!$V$15,"3")))</f>
        <v>0</v>
      </c>
      <c r="L580" s="32">
        <v>0.7</v>
      </c>
      <c r="M580" s="25">
        <f t="shared" ref="M580:M643" si="27">K580*L580</f>
        <v>0</v>
      </c>
      <c r="N580" s="39">
        <f>Invulblad!K582</f>
        <v>0</v>
      </c>
      <c r="O580" s="29" t="b">
        <f>IF(N580=kengetallen!$V$19,"1",IF(N580=kengetallen!$V$20,"2",IF(N580=kengetallen!$V$21,"3")))</f>
        <v>0</v>
      </c>
      <c r="P580" s="32">
        <v>0.3</v>
      </c>
      <c r="Q580" s="4">
        <f t="shared" ref="Q580:Q643" si="28">O580*P580</f>
        <v>0</v>
      </c>
      <c r="R580" s="31">
        <f t="shared" ref="R580:R643" si="29">M580+Q580</f>
        <v>0</v>
      </c>
      <c r="S580" s="118" t="b">
        <f>IF(R580=kengetallen!$W$53,"Optimaal / zeer goed",IF(R580=kengetallen!$W$54,"Optimaal / goed",IF(R580=kengetallen!$W$55,"Voldoende / goed",IF(R580=kengetallen!$W$56,"Voldoende / redelijk",IF(R580=kengetallen!$W$57,"Voldoende",IF(R580=kengetallen!$W$58,"Matig / voldoende",IF(R580=kengetallen!$W$59,"Matig",IF(R580=kengetallen!$W$60,"Onvoldoende",IF(R580=kengetallen!$W$61,"Onvoldoende / slecht")))))))))</f>
        <v>0</v>
      </c>
    </row>
    <row r="581" spans="1:19" x14ac:dyDescent="0.3">
      <c r="A581" s="34">
        <f>Invulblad!B583</f>
        <v>579</v>
      </c>
      <c r="B581" s="28">
        <f>Invulblad!C583</f>
        <v>0</v>
      </c>
      <c r="C581" s="4">
        <f>Invulblad!D583</f>
        <v>0</v>
      </c>
      <c r="D581" s="4">
        <f>Invulblad!E583</f>
        <v>0</v>
      </c>
      <c r="E581" s="4">
        <f>Invulblad!F583</f>
        <v>0</v>
      </c>
      <c r="F581" s="4">
        <f>Invulblad!G583</f>
        <v>0</v>
      </c>
      <c r="G581" s="4">
        <f>Invulblad!H583</f>
        <v>0</v>
      </c>
      <c r="H581" s="48">
        <f>Invulblad!I583</f>
        <v>0</v>
      </c>
      <c r="I581" s="109">
        <f>Invulblad!O583</f>
        <v>0</v>
      </c>
      <c r="J581" s="31">
        <f>Invulblad!J583</f>
        <v>0</v>
      </c>
      <c r="K581" s="32" t="b">
        <f>IF(J581=kengetallen!$V$13,"1",IF(J581=kengetallen!$V$14,"2",IF(J581=kengetallen!$V$15,"3")))</f>
        <v>0</v>
      </c>
      <c r="L581" s="32">
        <v>0.7</v>
      </c>
      <c r="M581" s="25">
        <f t="shared" si="27"/>
        <v>0</v>
      </c>
      <c r="N581" s="39">
        <f>Invulblad!K583</f>
        <v>0</v>
      </c>
      <c r="O581" s="29" t="b">
        <f>IF(N581=kengetallen!$V$19,"1",IF(N581=kengetallen!$V$20,"2",IF(N581=kengetallen!$V$21,"3")))</f>
        <v>0</v>
      </c>
      <c r="P581" s="32">
        <v>0.3</v>
      </c>
      <c r="Q581" s="4">
        <f t="shared" si="28"/>
        <v>0</v>
      </c>
      <c r="R581" s="31">
        <f t="shared" si="29"/>
        <v>0</v>
      </c>
      <c r="S581" s="118" t="b">
        <f>IF(R581=kengetallen!$W$53,"Optimaal / zeer goed",IF(R581=kengetallen!$W$54,"Optimaal / goed",IF(R581=kengetallen!$W$55,"Voldoende / goed",IF(R581=kengetallen!$W$56,"Voldoende / redelijk",IF(R581=kengetallen!$W$57,"Voldoende",IF(R581=kengetallen!$W$58,"Matig / voldoende",IF(R581=kengetallen!$W$59,"Matig",IF(R581=kengetallen!$W$60,"Onvoldoende",IF(R581=kengetallen!$W$61,"Onvoldoende / slecht")))))))))</f>
        <v>0</v>
      </c>
    </row>
    <row r="582" spans="1:19" x14ac:dyDescent="0.3">
      <c r="A582" s="34">
        <f>Invulblad!B584</f>
        <v>580</v>
      </c>
      <c r="B582" s="28">
        <f>Invulblad!C584</f>
        <v>0</v>
      </c>
      <c r="C582" s="4">
        <f>Invulblad!D584</f>
        <v>0</v>
      </c>
      <c r="D582" s="4">
        <f>Invulblad!E584</f>
        <v>0</v>
      </c>
      <c r="E582" s="4">
        <f>Invulblad!F584</f>
        <v>0</v>
      </c>
      <c r="F582" s="4">
        <f>Invulblad!G584</f>
        <v>0</v>
      </c>
      <c r="G582" s="4">
        <f>Invulblad!H584</f>
        <v>0</v>
      </c>
      <c r="H582" s="48">
        <f>Invulblad!I584</f>
        <v>0</v>
      </c>
      <c r="I582" s="109">
        <f>Invulblad!O584</f>
        <v>0</v>
      </c>
      <c r="J582" s="31">
        <f>Invulblad!J584</f>
        <v>0</v>
      </c>
      <c r="K582" s="32" t="b">
        <f>IF(J582=kengetallen!$V$13,"1",IF(J582=kengetallen!$V$14,"2",IF(J582=kengetallen!$V$15,"3")))</f>
        <v>0</v>
      </c>
      <c r="L582" s="32">
        <v>0.7</v>
      </c>
      <c r="M582" s="25">
        <f t="shared" si="27"/>
        <v>0</v>
      </c>
      <c r="N582" s="39">
        <f>Invulblad!K584</f>
        <v>0</v>
      </c>
      <c r="O582" s="29" t="b">
        <f>IF(N582=kengetallen!$V$19,"1",IF(N582=kengetallen!$V$20,"2",IF(N582=kengetallen!$V$21,"3")))</f>
        <v>0</v>
      </c>
      <c r="P582" s="32">
        <v>0.3</v>
      </c>
      <c r="Q582" s="4">
        <f t="shared" si="28"/>
        <v>0</v>
      </c>
      <c r="R582" s="31">
        <f t="shared" si="29"/>
        <v>0</v>
      </c>
      <c r="S582" s="118" t="b">
        <f>IF(R582=kengetallen!$W$53,"Optimaal / zeer goed",IF(R582=kengetallen!$W$54,"Optimaal / goed",IF(R582=kengetallen!$W$55,"Voldoende / goed",IF(R582=kengetallen!$W$56,"Voldoende / redelijk",IF(R582=kengetallen!$W$57,"Voldoende",IF(R582=kengetallen!$W$58,"Matig / voldoende",IF(R582=kengetallen!$W$59,"Matig",IF(R582=kengetallen!$W$60,"Onvoldoende",IF(R582=kengetallen!$W$61,"Onvoldoende / slecht")))))))))</f>
        <v>0</v>
      </c>
    </row>
    <row r="583" spans="1:19" x14ac:dyDescent="0.3">
      <c r="A583" s="34">
        <f>Invulblad!B585</f>
        <v>581</v>
      </c>
      <c r="B583" s="28">
        <f>Invulblad!C585</f>
        <v>0</v>
      </c>
      <c r="C583" s="4">
        <f>Invulblad!D585</f>
        <v>0</v>
      </c>
      <c r="D583" s="4">
        <f>Invulblad!E585</f>
        <v>0</v>
      </c>
      <c r="E583" s="4">
        <f>Invulblad!F585</f>
        <v>0</v>
      </c>
      <c r="F583" s="4">
        <f>Invulblad!G585</f>
        <v>0</v>
      </c>
      <c r="G583" s="4">
        <f>Invulblad!H585</f>
        <v>0</v>
      </c>
      <c r="H583" s="48">
        <f>Invulblad!I585</f>
        <v>0</v>
      </c>
      <c r="I583" s="109">
        <f>Invulblad!O585</f>
        <v>0</v>
      </c>
      <c r="J583" s="31">
        <f>Invulblad!J585</f>
        <v>0</v>
      </c>
      <c r="K583" s="32" t="b">
        <f>IF(J583=kengetallen!$V$13,"1",IF(J583=kengetallen!$V$14,"2",IF(J583=kengetallen!$V$15,"3")))</f>
        <v>0</v>
      </c>
      <c r="L583" s="32">
        <v>0.7</v>
      </c>
      <c r="M583" s="25">
        <f t="shared" si="27"/>
        <v>0</v>
      </c>
      <c r="N583" s="39">
        <f>Invulblad!K585</f>
        <v>0</v>
      </c>
      <c r="O583" s="29" t="b">
        <f>IF(N583=kengetallen!$V$19,"1",IF(N583=kengetallen!$V$20,"2",IF(N583=kengetallen!$V$21,"3")))</f>
        <v>0</v>
      </c>
      <c r="P583" s="32">
        <v>0.3</v>
      </c>
      <c r="Q583" s="4">
        <f t="shared" si="28"/>
        <v>0</v>
      </c>
      <c r="R583" s="31">
        <f t="shared" si="29"/>
        <v>0</v>
      </c>
      <c r="S583" s="118" t="b">
        <f>IF(R583=kengetallen!$W$53,"Optimaal / zeer goed",IF(R583=kengetallen!$W$54,"Optimaal / goed",IF(R583=kengetallen!$W$55,"Voldoende / goed",IF(R583=kengetallen!$W$56,"Voldoende / redelijk",IF(R583=kengetallen!$W$57,"Voldoende",IF(R583=kengetallen!$W$58,"Matig / voldoende",IF(R583=kengetallen!$W$59,"Matig",IF(R583=kengetallen!$W$60,"Onvoldoende",IF(R583=kengetallen!$W$61,"Onvoldoende / slecht")))))))))</f>
        <v>0</v>
      </c>
    </row>
    <row r="584" spans="1:19" x14ac:dyDescent="0.3">
      <c r="A584" s="34">
        <f>Invulblad!B586</f>
        <v>582</v>
      </c>
      <c r="B584" s="28">
        <f>Invulblad!C586</f>
        <v>0</v>
      </c>
      <c r="C584" s="4">
        <f>Invulblad!D586</f>
        <v>0</v>
      </c>
      <c r="D584" s="4">
        <f>Invulblad!E586</f>
        <v>0</v>
      </c>
      <c r="E584" s="4">
        <f>Invulblad!F586</f>
        <v>0</v>
      </c>
      <c r="F584" s="4">
        <f>Invulblad!G586</f>
        <v>0</v>
      </c>
      <c r="G584" s="4">
        <f>Invulblad!H586</f>
        <v>0</v>
      </c>
      <c r="H584" s="48">
        <f>Invulblad!I586</f>
        <v>0</v>
      </c>
      <c r="I584" s="109">
        <f>Invulblad!O586</f>
        <v>0</v>
      </c>
      <c r="J584" s="31">
        <f>Invulblad!J586</f>
        <v>0</v>
      </c>
      <c r="K584" s="32" t="b">
        <f>IF(J584=kengetallen!$V$13,"1",IF(J584=kengetallen!$V$14,"2",IF(J584=kengetallen!$V$15,"3")))</f>
        <v>0</v>
      </c>
      <c r="L584" s="32">
        <v>0.7</v>
      </c>
      <c r="M584" s="25">
        <f t="shared" si="27"/>
        <v>0</v>
      </c>
      <c r="N584" s="39">
        <f>Invulblad!K586</f>
        <v>0</v>
      </c>
      <c r="O584" s="29" t="b">
        <f>IF(N584=kengetallen!$V$19,"1",IF(N584=kengetallen!$V$20,"2",IF(N584=kengetallen!$V$21,"3")))</f>
        <v>0</v>
      </c>
      <c r="P584" s="32">
        <v>0.3</v>
      </c>
      <c r="Q584" s="4">
        <f t="shared" si="28"/>
        <v>0</v>
      </c>
      <c r="R584" s="31">
        <f t="shared" si="29"/>
        <v>0</v>
      </c>
      <c r="S584" s="118" t="b">
        <f>IF(R584=kengetallen!$W$53,"Optimaal / zeer goed",IF(R584=kengetallen!$W$54,"Optimaal / goed",IF(R584=kengetallen!$W$55,"Voldoende / goed",IF(R584=kengetallen!$W$56,"Voldoende / redelijk",IF(R584=kengetallen!$W$57,"Voldoende",IF(R584=kengetallen!$W$58,"Matig / voldoende",IF(R584=kengetallen!$W$59,"Matig",IF(R584=kengetallen!$W$60,"Onvoldoende",IF(R584=kengetallen!$W$61,"Onvoldoende / slecht")))))))))</f>
        <v>0</v>
      </c>
    </row>
    <row r="585" spans="1:19" x14ac:dyDescent="0.3">
      <c r="A585" s="34">
        <f>Invulblad!B587</f>
        <v>583</v>
      </c>
      <c r="B585" s="28">
        <f>Invulblad!C587</f>
        <v>0</v>
      </c>
      <c r="C585" s="4">
        <f>Invulblad!D587</f>
        <v>0</v>
      </c>
      <c r="D585" s="4">
        <f>Invulblad!E587</f>
        <v>0</v>
      </c>
      <c r="E585" s="4">
        <f>Invulblad!F587</f>
        <v>0</v>
      </c>
      <c r="F585" s="4">
        <f>Invulblad!G587</f>
        <v>0</v>
      </c>
      <c r="G585" s="4">
        <f>Invulblad!H587</f>
        <v>0</v>
      </c>
      <c r="H585" s="48">
        <f>Invulblad!I587</f>
        <v>0</v>
      </c>
      <c r="I585" s="109">
        <f>Invulblad!O587</f>
        <v>0</v>
      </c>
      <c r="J585" s="31">
        <f>Invulblad!J587</f>
        <v>0</v>
      </c>
      <c r="K585" s="32" t="b">
        <f>IF(J585=kengetallen!$V$13,"1",IF(J585=kengetallen!$V$14,"2",IF(J585=kengetallen!$V$15,"3")))</f>
        <v>0</v>
      </c>
      <c r="L585" s="32">
        <v>0.7</v>
      </c>
      <c r="M585" s="25">
        <f t="shared" si="27"/>
        <v>0</v>
      </c>
      <c r="N585" s="39">
        <f>Invulblad!K587</f>
        <v>0</v>
      </c>
      <c r="O585" s="29" t="b">
        <f>IF(N585=kengetallen!$V$19,"1",IF(N585=kengetallen!$V$20,"2",IF(N585=kengetallen!$V$21,"3")))</f>
        <v>0</v>
      </c>
      <c r="P585" s="32">
        <v>0.3</v>
      </c>
      <c r="Q585" s="4">
        <f t="shared" si="28"/>
        <v>0</v>
      </c>
      <c r="R585" s="31">
        <f t="shared" si="29"/>
        <v>0</v>
      </c>
      <c r="S585" s="118" t="b">
        <f>IF(R585=kengetallen!$W$53,"Optimaal / zeer goed",IF(R585=kengetallen!$W$54,"Optimaal / goed",IF(R585=kengetallen!$W$55,"Voldoende / goed",IF(R585=kengetallen!$W$56,"Voldoende / redelijk",IF(R585=kengetallen!$W$57,"Voldoende",IF(R585=kengetallen!$W$58,"Matig / voldoende",IF(R585=kengetallen!$W$59,"Matig",IF(R585=kengetallen!$W$60,"Onvoldoende",IF(R585=kengetallen!$W$61,"Onvoldoende / slecht")))))))))</f>
        <v>0</v>
      </c>
    </row>
    <row r="586" spans="1:19" x14ac:dyDescent="0.3">
      <c r="A586" s="34">
        <f>Invulblad!B588</f>
        <v>584</v>
      </c>
      <c r="B586" s="28">
        <f>Invulblad!C588</f>
        <v>0</v>
      </c>
      <c r="C586" s="4">
        <f>Invulblad!D588</f>
        <v>0</v>
      </c>
      <c r="D586" s="4">
        <f>Invulblad!E588</f>
        <v>0</v>
      </c>
      <c r="E586" s="4">
        <f>Invulblad!F588</f>
        <v>0</v>
      </c>
      <c r="F586" s="4">
        <f>Invulblad!G588</f>
        <v>0</v>
      </c>
      <c r="G586" s="4">
        <f>Invulblad!H588</f>
        <v>0</v>
      </c>
      <c r="H586" s="48">
        <f>Invulblad!I588</f>
        <v>0</v>
      </c>
      <c r="I586" s="109">
        <f>Invulblad!O588</f>
        <v>0</v>
      </c>
      <c r="J586" s="31">
        <f>Invulblad!J588</f>
        <v>0</v>
      </c>
      <c r="K586" s="32" t="b">
        <f>IF(J586=kengetallen!$V$13,"1",IF(J586=kengetallen!$V$14,"2",IF(J586=kengetallen!$V$15,"3")))</f>
        <v>0</v>
      </c>
      <c r="L586" s="32">
        <v>0.7</v>
      </c>
      <c r="M586" s="25">
        <f t="shared" si="27"/>
        <v>0</v>
      </c>
      <c r="N586" s="39">
        <f>Invulblad!K588</f>
        <v>0</v>
      </c>
      <c r="O586" s="29" t="b">
        <f>IF(N586=kengetallen!$V$19,"1",IF(N586=kengetallen!$V$20,"2",IF(N586=kengetallen!$V$21,"3")))</f>
        <v>0</v>
      </c>
      <c r="P586" s="32">
        <v>0.3</v>
      </c>
      <c r="Q586" s="4">
        <f t="shared" si="28"/>
        <v>0</v>
      </c>
      <c r="R586" s="31">
        <f t="shared" si="29"/>
        <v>0</v>
      </c>
      <c r="S586" s="118" t="b">
        <f>IF(R586=kengetallen!$W$53,"Optimaal / zeer goed",IF(R586=kengetallen!$W$54,"Optimaal / goed",IF(R586=kengetallen!$W$55,"Voldoende / goed",IF(R586=kengetallen!$W$56,"Voldoende / redelijk",IF(R586=kengetallen!$W$57,"Voldoende",IF(R586=kengetallen!$W$58,"Matig / voldoende",IF(R586=kengetallen!$W$59,"Matig",IF(R586=kengetallen!$W$60,"Onvoldoende",IF(R586=kengetallen!$W$61,"Onvoldoende / slecht")))))))))</f>
        <v>0</v>
      </c>
    </row>
    <row r="587" spans="1:19" x14ac:dyDescent="0.3">
      <c r="A587" s="34">
        <f>Invulblad!B589</f>
        <v>585</v>
      </c>
      <c r="B587" s="28">
        <f>Invulblad!C589</f>
        <v>0</v>
      </c>
      <c r="C587" s="4">
        <f>Invulblad!D589</f>
        <v>0</v>
      </c>
      <c r="D587" s="4">
        <f>Invulblad!E589</f>
        <v>0</v>
      </c>
      <c r="E587" s="4">
        <f>Invulblad!F589</f>
        <v>0</v>
      </c>
      <c r="F587" s="4">
        <f>Invulblad!G589</f>
        <v>0</v>
      </c>
      <c r="G587" s="4">
        <f>Invulblad!H589</f>
        <v>0</v>
      </c>
      <c r="H587" s="48">
        <f>Invulblad!I589</f>
        <v>0</v>
      </c>
      <c r="I587" s="109">
        <f>Invulblad!O589</f>
        <v>0</v>
      </c>
      <c r="J587" s="31">
        <f>Invulblad!J589</f>
        <v>0</v>
      </c>
      <c r="K587" s="32" t="b">
        <f>IF(J587=kengetallen!$V$13,"1",IF(J587=kengetallen!$V$14,"2",IF(J587=kengetallen!$V$15,"3")))</f>
        <v>0</v>
      </c>
      <c r="L587" s="32">
        <v>0.7</v>
      </c>
      <c r="M587" s="25">
        <f t="shared" si="27"/>
        <v>0</v>
      </c>
      <c r="N587" s="39">
        <f>Invulblad!K589</f>
        <v>0</v>
      </c>
      <c r="O587" s="29" t="b">
        <f>IF(N587=kengetallen!$V$19,"1",IF(N587=kengetallen!$V$20,"2",IF(N587=kengetallen!$V$21,"3")))</f>
        <v>0</v>
      </c>
      <c r="P587" s="32">
        <v>0.3</v>
      </c>
      <c r="Q587" s="4">
        <f t="shared" si="28"/>
        <v>0</v>
      </c>
      <c r="R587" s="31">
        <f t="shared" si="29"/>
        <v>0</v>
      </c>
      <c r="S587" s="118" t="b">
        <f>IF(R587=kengetallen!$W$53,"Optimaal / zeer goed",IF(R587=kengetallen!$W$54,"Optimaal / goed",IF(R587=kengetallen!$W$55,"Voldoende / goed",IF(R587=kengetallen!$W$56,"Voldoende / redelijk",IF(R587=kengetallen!$W$57,"Voldoende",IF(R587=kengetallen!$W$58,"Matig / voldoende",IF(R587=kengetallen!$W$59,"Matig",IF(R587=kengetallen!$W$60,"Onvoldoende",IF(R587=kengetallen!$W$61,"Onvoldoende / slecht")))))))))</f>
        <v>0</v>
      </c>
    </row>
    <row r="588" spans="1:19" x14ac:dyDescent="0.3">
      <c r="A588" s="34">
        <f>Invulblad!B590</f>
        <v>586</v>
      </c>
      <c r="B588" s="28">
        <f>Invulblad!C590</f>
        <v>0</v>
      </c>
      <c r="C588" s="4">
        <f>Invulblad!D590</f>
        <v>0</v>
      </c>
      <c r="D588" s="4">
        <f>Invulblad!E590</f>
        <v>0</v>
      </c>
      <c r="E588" s="4">
        <f>Invulblad!F590</f>
        <v>0</v>
      </c>
      <c r="F588" s="4">
        <f>Invulblad!G590</f>
        <v>0</v>
      </c>
      <c r="G588" s="4">
        <f>Invulblad!H590</f>
        <v>0</v>
      </c>
      <c r="H588" s="48">
        <f>Invulblad!I590</f>
        <v>0</v>
      </c>
      <c r="I588" s="109">
        <f>Invulblad!O590</f>
        <v>0</v>
      </c>
      <c r="J588" s="31">
        <f>Invulblad!J590</f>
        <v>0</v>
      </c>
      <c r="K588" s="32" t="b">
        <f>IF(J588=kengetallen!$V$13,"1",IF(J588=kengetallen!$V$14,"2",IF(J588=kengetallen!$V$15,"3")))</f>
        <v>0</v>
      </c>
      <c r="L588" s="32">
        <v>0.7</v>
      </c>
      <c r="M588" s="25">
        <f t="shared" si="27"/>
        <v>0</v>
      </c>
      <c r="N588" s="39">
        <f>Invulblad!K590</f>
        <v>0</v>
      </c>
      <c r="O588" s="29" t="b">
        <f>IF(N588=kengetallen!$V$19,"1",IF(N588=kengetallen!$V$20,"2",IF(N588=kengetallen!$V$21,"3")))</f>
        <v>0</v>
      </c>
      <c r="P588" s="32">
        <v>0.3</v>
      </c>
      <c r="Q588" s="4">
        <f t="shared" si="28"/>
        <v>0</v>
      </c>
      <c r="R588" s="31">
        <f t="shared" si="29"/>
        <v>0</v>
      </c>
      <c r="S588" s="118" t="b">
        <f>IF(R588=kengetallen!$W$53,"Optimaal / zeer goed",IF(R588=kengetallen!$W$54,"Optimaal / goed",IF(R588=kengetallen!$W$55,"Voldoende / goed",IF(R588=kengetallen!$W$56,"Voldoende / redelijk",IF(R588=kengetallen!$W$57,"Voldoende",IF(R588=kengetallen!$W$58,"Matig / voldoende",IF(R588=kengetallen!$W$59,"Matig",IF(R588=kengetallen!$W$60,"Onvoldoende",IF(R588=kengetallen!$W$61,"Onvoldoende / slecht")))))))))</f>
        <v>0</v>
      </c>
    </row>
    <row r="589" spans="1:19" x14ac:dyDescent="0.3">
      <c r="A589" s="34">
        <f>Invulblad!B591</f>
        <v>587</v>
      </c>
      <c r="B589" s="28">
        <f>Invulblad!C591</f>
        <v>0</v>
      </c>
      <c r="C589" s="4">
        <f>Invulblad!D591</f>
        <v>0</v>
      </c>
      <c r="D589" s="4">
        <f>Invulblad!E591</f>
        <v>0</v>
      </c>
      <c r="E589" s="4">
        <f>Invulblad!F591</f>
        <v>0</v>
      </c>
      <c r="F589" s="4">
        <f>Invulblad!G591</f>
        <v>0</v>
      </c>
      <c r="G589" s="4">
        <f>Invulblad!H591</f>
        <v>0</v>
      </c>
      <c r="H589" s="48">
        <f>Invulblad!I591</f>
        <v>0</v>
      </c>
      <c r="I589" s="109">
        <f>Invulblad!O591</f>
        <v>0</v>
      </c>
      <c r="J589" s="31">
        <f>Invulblad!J591</f>
        <v>0</v>
      </c>
      <c r="K589" s="32" t="b">
        <f>IF(J589=kengetallen!$V$13,"1",IF(J589=kengetallen!$V$14,"2",IF(J589=kengetallen!$V$15,"3")))</f>
        <v>0</v>
      </c>
      <c r="L589" s="32">
        <v>0.7</v>
      </c>
      <c r="M589" s="25">
        <f t="shared" si="27"/>
        <v>0</v>
      </c>
      <c r="N589" s="39">
        <f>Invulblad!K591</f>
        <v>0</v>
      </c>
      <c r="O589" s="29" t="b">
        <f>IF(N589=kengetallen!$V$19,"1",IF(N589=kengetallen!$V$20,"2",IF(N589=kengetallen!$V$21,"3")))</f>
        <v>0</v>
      </c>
      <c r="P589" s="32">
        <v>0.3</v>
      </c>
      <c r="Q589" s="4">
        <f t="shared" si="28"/>
        <v>0</v>
      </c>
      <c r="R589" s="31">
        <f t="shared" si="29"/>
        <v>0</v>
      </c>
      <c r="S589" s="118" t="b">
        <f>IF(R589=kengetallen!$W$53,"Optimaal / zeer goed",IF(R589=kengetallen!$W$54,"Optimaal / goed",IF(R589=kengetallen!$W$55,"Voldoende / goed",IF(R589=kengetallen!$W$56,"Voldoende / redelijk",IF(R589=kengetallen!$W$57,"Voldoende",IF(R589=kengetallen!$W$58,"Matig / voldoende",IF(R589=kengetallen!$W$59,"Matig",IF(R589=kengetallen!$W$60,"Onvoldoende",IF(R589=kengetallen!$W$61,"Onvoldoende / slecht")))))))))</f>
        <v>0</v>
      </c>
    </row>
    <row r="590" spans="1:19" x14ac:dyDescent="0.3">
      <c r="A590" s="34">
        <f>Invulblad!B592</f>
        <v>588</v>
      </c>
      <c r="B590" s="28">
        <f>Invulblad!C592</f>
        <v>0</v>
      </c>
      <c r="C590" s="4">
        <f>Invulblad!D592</f>
        <v>0</v>
      </c>
      <c r="D590" s="4">
        <f>Invulblad!E592</f>
        <v>0</v>
      </c>
      <c r="E590" s="4">
        <f>Invulblad!F592</f>
        <v>0</v>
      </c>
      <c r="F590" s="4">
        <f>Invulblad!G592</f>
        <v>0</v>
      </c>
      <c r="G590" s="4">
        <f>Invulblad!H592</f>
        <v>0</v>
      </c>
      <c r="H590" s="48">
        <f>Invulblad!I592</f>
        <v>0</v>
      </c>
      <c r="I590" s="109">
        <f>Invulblad!O592</f>
        <v>0</v>
      </c>
      <c r="J590" s="31">
        <f>Invulblad!J592</f>
        <v>0</v>
      </c>
      <c r="K590" s="32" t="b">
        <f>IF(J590=kengetallen!$V$13,"1",IF(J590=kengetallen!$V$14,"2",IF(J590=kengetallen!$V$15,"3")))</f>
        <v>0</v>
      </c>
      <c r="L590" s="32">
        <v>0.7</v>
      </c>
      <c r="M590" s="25">
        <f t="shared" si="27"/>
        <v>0</v>
      </c>
      <c r="N590" s="39">
        <f>Invulblad!K592</f>
        <v>0</v>
      </c>
      <c r="O590" s="29" t="b">
        <f>IF(N590=kengetallen!$V$19,"1",IF(N590=kengetallen!$V$20,"2",IF(N590=kengetallen!$V$21,"3")))</f>
        <v>0</v>
      </c>
      <c r="P590" s="32">
        <v>0.3</v>
      </c>
      <c r="Q590" s="4">
        <f t="shared" si="28"/>
        <v>0</v>
      </c>
      <c r="R590" s="31">
        <f t="shared" si="29"/>
        <v>0</v>
      </c>
      <c r="S590" s="118" t="b">
        <f>IF(R590=kengetallen!$W$53,"Optimaal / zeer goed",IF(R590=kengetallen!$W$54,"Optimaal / goed",IF(R590=kengetallen!$W$55,"Voldoende / goed",IF(R590=kengetallen!$W$56,"Voldoende / redelijk",IF(R590=kengetallen!$W$57,"Voldoende",IF(R590=kengetallen!$W$58,"Matig / voldoende",IF(R590=kengetallen!$W$59,"Matig",IF(R590=kengetallen!$W$60,"Onvoldoende",IF(R590=kengetallen!$W$61,"Onvoldoende / slecht")))))))))</f>
        <v>0</v>
      </c>
    </row>
    <row r="591" spans="1:19" x14ac:dyDescent="0.3">
      <c r="A591" s="34">
        <f>Invulblad!B593</f>
        <v>589</v>
      </c>
      <c r="B591" s="28">
        <f>Invulblad!C593</f>
        <v>0</v>
      </c>
      <c r="C591" s="4">
        <f>Invulblad!D593</f>
        <v>0</v>
      </c>
      <c r="D591" s="4">
        <f>Invulblad!E593</f>
        <v>0</v>
      </c>
      <c r="E591" s="4">
        <f>Invulblad!F593</f>
        <v>0</v>
      </c>
      <c r="F591" s="4">
        <f>Invulblad!G593</f>
        <v>0</v>
      </c>
      <c r="G591" s="4">
        <f>Invulblad!H593</f>
        <v>0</v>
      </c>
      <c r="H591" s="48">
        <f>Invulblad!I593</f>
        <v>0</v>
      </c>
      <c r="I591" s="109">
        <f>Invulblad!O593</f>
        <v>0</v>
      </c>
      <c r="J591" s="31">
        <f>Invulblad!J593</f>
        <v>0</v>
      </c>
      <c r="K591" s="32" t="b">
        <f>IF(J591=kengetallen!$V$13,"1",IF(J591=kengetallen!$V$14,"2",IF(J591=kengetallen!$V$15,"3")))</f>
        <v>0</v>
      </c>
      <c r="L591" s="32">
        <v>0.7</v>
      </c>
      <c r="M591" s="25">
        <f t="shared" si="27"/>
        <v>0</v>
      </c>
      <c r="N591" s="39">
        <f>Invulblad!K593</f>
        <v>0</v>
      </c>
      <c r="O591" s="29" t="b">
        <f>IF(N591=kengetallen!$V$19,"1",IF(N591=kengetallen!$V$20,"2",IF(N591=kengetallen!$V$21,"3")))</f>
        <v>0</v>
      </c>
      <c r="P591" s="32">
        <v>0.3</v>
      </c>
      <c r="Q591" s="4">
        <f t="shared" si="28"/>
        <v>0</v>
      </c>
      <c r="R591" s="31">
        <f t="shared" si="29"/>
        <v>0</v>
      </c>
      <c r="S591" s="118" t="b">
        <f>IF(R591=kengetallen!$W$53,"Optimaal / zeer goed",IF(R591=kengetallen!$W$54,"Optimaal / goed",IF(R591=kengetallen!$W$55,"Voldoende / goed",IF(R591=kengetallen!$W$56,"Voldoende / redelijk",IF(R591=kengetallen!$W$57,"Voldoende",IF(R591=kengetallen!$W$58,"Matig / voldoende",IF(R591=kengetallen!$W$59,"Matig",IF(R591=kengetallen!$W$60,"Onvoldoende",IF(R591=kengetallen!$W$61,"Onvoldoende / slecht")))))))))</f>
        <v>0</v>
      </c>
    </row>
    <row r="592" spans="1:19" x14ac:dyDescent="0.3">
      <c r="A592" s="34">
        <f>Invulblad!B594</f>
        <v>590</v>
      </c>
      <c r="B592" s="28">
        <f>Invulblad!C594</f>
        <v>0</v>
      </c>
      <c r="C592" s="4">
        <f>Invulblad!D594</f>
        <v>0</v>
      </c>
      <c r="D592" s="4">
        <f>Invulblad!E594</f>
        <v>0</v>
      </c>
      <c r="E592" s="4">
        <f>Invulblad!F594</f>
        <v>0</v>
      </c>
      <c r="F592" s="4">
        <f>Invulblad!G594</f>
        <v>0</v>
      </c>
      <c r="G592" s="4">
        <f>Invulblad!H594</f>
        <v>0</v>
      </c>
      <c r="H592" s="48">
        <f>Invulblad!I594</f>
        <v>0</v>
      </c>
      <c r="I592" s="109">
        <f>Invulblad!O594</f>
        <v>0</v>
      </c>
      <c r="J592" s="31">
        <f>Invulblad!J594</f>
        <v>0</v>
      </c>
      <c r="K592" s="32" t="b">
        <f>IF(J592=kengetallen!$V$13,"1",IF(J592=kengetallen!$V$14,"2",IF(J592=kengetallen!$V$15,"3")))</f>
        <v>0</v>
      </c>
      <c r="L592" s="32">
        <v>0.7</v>
      </c>
      <c r="M592" s="25">
        <f t="shared" si="27"/>
        <v>0</v>
      </c>
      <c r="N592" s="39">
        <f>Invulblad!K594</f>
        <v>0</v>
      </c>
      <c r="O592" s="29" t="b">
        <f>IF(N592=kengetallen!$V$19,"1",IF(N592=kengetallen!$V$20,"2",IF(N592=kengetallen!$V$21,"3")))</f>
        <v>0</v>
      </c>
      <c r="P592" s="32">
        <v>0.3</v>
      </c>
      <c r="Q592" s="4">
        <f t="shared" si="28"/>
        <v>0</v>
      </c>
      <c r="R592" s="31">
        <f t="shared" si="29"/>
        <v>0</v>
      </c>
      <c r="S592" s="118" t="b">
        <f>IF(R592=kengetallen!$W$53,"Optimaal / zeer goed",IF(R592=kengetallen!$W$54,"Optimaal / goed",IF(R592=kengetallen!$W$55,"Voldoende / goed",IF(R592=kengetallen!$W$56,"Voldoende / redelijk",IF(R592=kengetallen!$W$57,"Voldoende",IF(R592=kengetallen!$W$58,"Matig / voldoende",IF(R592=kengetallen!$W$59,"Matig",IF(R592=kengetallen!$W$60,"Onvoldoende",IF(R592=kengetallen!$W$61,"Onvoldoende / slecht")))))))))</f>
        <v>0</v>
      </c>
    </row>
    <row r="593" spans="1:19" x14ac:dyDescent="0.3">
      <c r="A593" s="34">
        <f>Invulblad!B595</f>
        <v>591</v>
      </c>
      <c r="B593" s="28">
        <f>Invulblad!C595</f>
        <v>0</v>
      </c>
      <c r="C593" s="4">
        <f>Invulblad!D595</f>
        <v>0</v>
      </c>
      <c r="D593" s="4">
        <f>Invulblad!E595</f>
        <v>0</v>
      </c>
      <c r="E593" s="4">
        <f>Invulblad!F595</f>
        <v>0</v>
      </c>
      <c r="F593" s="4">
        <f>Invulblad!G595</f>
        <v>0</v>
      </c>
      <c r="G593" s="4">
        <f>Invulblad!H595</f>
        <v>0</v>
      </c>
      <c r="H593" s="48">
        <f>Invulblad!I595</f>
        <v>0</v>
      </c>
      <c r="I593" s="109">
        <f>Invulblad!O595</f>
        <v>0</v>
      </c>
      <c r="J593" s="31">
        <f>Invulblad!J595</f>
        <v>0</v>
      </c>
      <c r="K593" s="32" t="b">
        <f>IF(J593=kengetallen!$V$13,"1",IF(J593=kengetallen!$V$14,"2",IF(J593=kengetallen!$V$15,"3")))</f>
        <v>0</v>
      </c>
      <c r="L593" s="32">
        <v>0.7</v>
      </c>
      <c r="M593" s="25">
        <f t="shared" si="27"/>
        <v>0</v>
      </c>
      <c r="N593" s="39">
        <f>Invulblad!K595</f>
        <v>0</v>
      </c>
      <c r="O593" s="29" t="b">
        <f>IF(N593=kengetallen!$V$19,"1",IF(N593=kengetallen!$V$20,"2",IF(N593=kengetallen!$V$21,"3")))</f>
        <v>0</v>
      </c>
      <c r="P593" s="32">
        <v>0.3</v>
      </c>
      <c r="Q593" s="4">
        <f t="shared" si="28"/>
        <v>0</v>
      </c>
      <c r="R593" s="31">
        <f t="shared" si="29"/>
        <v>0</v>
      </c>
      <c r="S593" s="118" t="b">
        <f>IF(R593=kengetallen!$W$53,"Optimaal / zeer goed",IF(R593=kengetallen!$W$54,"Optimaal / goed",IF(R593=kengetallen!$W$55,"Voldoende / goed",IF(R593=kengetallen!$W$56,"Voldoende / redelijk",IF(R593=kengetallen!$W$57,"Voldoende",IF(R593=kengetallen!$W$58,"Matig / voldoende",IF(R593=kengetallen!$W$59,"Matig",IF(R593=kengetallen!$W$60,"Onvoldoende",IF(R593=kengetallen!$W$61,"Onvoldoende / slecht")))))))))</f>
        <v>0</v>
      </c>
    </row>
    <row r="594" spans="1:19" x14ac:dyDescent="0.3">
      <c r="A594" s="34">
        <f>Invulblad!B596</f>
        <v>592</v>
      </c>
      <c r="B594" s="28">
        <f>Invulblad!C596</f>
        <v>0</v>
      </c>
      <c r="C594" s="4">
        <f>Invulblad!D596</f>
        <v>0</v>
      </c>
      <c r="D594" s="4">
        <f>Invulblad!E596</f>
        <v>0</v>
      </c>
      <c r="E594" s="4">
        <f>Invulblad!F596</f>
        <v>0</v>
      </c>
      <c r="F594" s="4">
        <f>Invulblad!G596</f>
        <v>0</v>
      </c>
      <c r="G594" s="4">
        <f>Invulblad!H596</f>
        <v>0</v>
      </c>
      <c r="H594" s="48">
        <f>Invulblad!I596</f>
        <v>0</v>
      </c>
      <c r="I594" s="109">
        <f>Invulblad!O596</f>
        <v>0</v>
      </c>
      <c r="J594" s="31">
        <f>Invulblad!J596</f>
        <v>0</v>
      </c>
      <c r="K594" s="32" t="b">
        <f>IF(J594=kengetallen!$V$13,"1",IF(J594=kengetallen!$V$14,"2",IF(J594=kengetallen!$V$15,"3")))</f>
        <v>0</v>
      </c>
      <c r="L594" s="32">
        <v>0.7</v>
      </c>
      <c r="M594" s="25">
        <f t="shared" si="27"/>
        <v>0</v>
      </c>
      <c r="N594" s="39">
        <f>Invulblad!K596</f>
        <v>0</v>
      </c>
      <c r="O594" s="29" t="b">
        <f>IF(N594=kengetallen!$V$19,"1",IF(N594=kengetallen!$V$20,"2",IF(N594=kengetallen!$V$21,"3")))</f>
        <v>0</v>
      </c>
      <c r="P594" s="32">
        <v>0.3</v>
      </c>
      <c r="Q594" s="4">
        <f t="shared" si="28"/>
        <v>0</v>
      </c>
      <c r="R594" s="31">
        <f t="shared" si="29"/>
        <v>0</v>
      </c>
      <c r="S594" s="118" t="b">
        <f>IF(R594=kengetallen!$W$53,"Optimaal / zeer goed",IF(R594=kengetallen!$W$54,"Optimaal / goed",IF(R594=kengetallen!$W$55,"Voldoende / goed",IF(R594=kengetallen!$W$56,"Voldoende / redelijk",IF(R594=kengetallen!$W$57,"Voldoende",IF(R594=kengetallen!$W$58,"Matig / voldoende",IF(R594=kengetallen!$W$59,"Matig",IF(R594=kengetallen!$W$60,"Onvoldoende",IF(R594=kengetallen!$W$61,"Onvoldoende / slecht")))))))))</f>
        <v>0</v>
      </c>
    </row>
    <row r="595" spans="1:19" x14ac:dyDescent="0.3">
      <c r="A595" s="34">
        <f>Invulblad!B597</f>
        <v>593</v>
      </c>
      <c r="B595" s="28">
        <f>Invulblad!C597</f>
        <v>0</v>
      </c>
      <c r="C595" s="4">
        <f>Invulblad!D597</f>
        <v>0</v>
      </c>
      <c r="D595" s="4">
        <f>Invulblad!E597</f>
        <v>0</v>
      </c>
      <c r="E595" s="4">
        <f>Invulblad!F597</f>
        <v>0</v>
      </c>
      <c r="F595" s="4">
        <f>Invulblad!G597</f>
        <v>0</v>
      </c>
      <c r="G595" s="4">
        <f>Invulblad!H597</f>
        <v>0</v>
      </c>
      <c r="H595" s="48">
        <f>Invulblad!I597</f>
        <v>0</v>
      </c>
      <c r="I595" s="109">
        <f>Invulblad!O597</f>
        <v>0</v>
      </c>
      <c r="J595" s="31">
        <f>Invulblad!J597</f>
        <v>0</v>
      </c>
      <c r="K595" s="32" t="b">
        <f>IF(J595=kengetallen!$V$13,"1",IF(J595=kengetallen!$V$14,"2",IF(J595=kengetallen!$V$15,"3")))</f>
        <v>0</v>
      </c>
      <c r="L595" s="32">
        <v>0.7</v>
      </c>
      <c r="M595" s="25">
        <f t="shared" si="27"/>
        <v>0</v>
      </c>
      <c r="N595" s="39">
        <f>Invulblad!K597</f>
        <v>0</v>
      </c>
      <c r="O595" s="29" t="b">
        <f>IF(N595=kengetallen!$V$19,"1",IF(N595=kengetallen!$V$20,"2",IF(N595=kengetallen!$V$21,"3")))</f>
        <v>0</v>
      </c>
      <c r="P595" s="32">
        <v>0.3</v>
      </c>
      <c r="Q595" s="4">
        <f t="shared" si="28"/>
        <v>0</v>
      </c>
      <c r="R595" s="31">
        <f t="shared" si="29"/>
        <v>0</v>
      </c>
      <c r="S595" s="118" t="b">
        <f>IF(R595=kengetallen!$W$53,"Optimaal / zeer goed",IF(R595=kengetallen!$W$54,"Optimaal / goed",IF(R595=kengetallen!$W$55,"Voldoende / goed",IF(R595=kengetallen!$W$56,"Voldoende / redelijk",IF(R595=kengetallen!$W$57,"Voldoende",IF(R595=kengetallen!$W$58,"Matig / voldoende",IF(R595=kengetallen!$W$59,"Matig",IF(R595=kengetallen!$W$60,"Onvoldoende",IF(R595=kengetallen!$W$61,"Onvoldoende / slecht")))))))))</f>
        <v>0</v>
      </c>
    </row>
    <row r="596" spans="1:19" x14ac:dyDescent="0.3">
      <c r="A596" s="34">
        <f>Invulblad!B598</f>
        <v>594</v>
      </c>
      <c r="B596" s="28">
        <f>Invulblad!C598</f>
        <v>0</v>
      </c>
      <c r="C596" s="4">
        <f>Invulblad!D598</f>
        <v>0</v>
      </c>
      <c r="D596" s="4">
        <f>Invulblad!E598</f>
        <v>0</v>
      </c>
      <c r="E596" s="4">
        <f>Invulblad!F598</f>
        <v>0</v>
      </c>
      <c r="F596" s="4">
        <f>Invulblad!G598</f>
        <v>0</v>
      </c>
      <c r="G596" s="4">
        <f>Invulblad!H598</f>
        <v>0</v>
      </c>
      <c r="H596" s="48">
        <f>Invulblad!I598</f>
        <v>0</v>
      </c>
      <c r="I596" s="109">
        <f>Invulblad!O598</f>
        <v>0</v>
      </c>
      <c r="J596" s="31">
        <f>Invulblad!J598</f>
        <v>0</v>
      </c>
      <c r="K596" s="32" t="b">
        <f>IF(J596=kengetallen!$V$13,"1",IF(J596=kengetallen!$V$14,"2",IF(J596=kengetallen!$V$15,"3")))</f>
        <v>0</v>
      </c>
      <c r="L596" s="32">
        <v>0.7</v>
      </c>
      <c r="M596" s="25">
        <f t="shared" si="27"/>
        <v>0</v>
      </c>
      <c r="N596" s="39">
        <f>Invulblad!K598</f>
        <v>0</v>
      </c>
      <c r="O596" s="29" t="b">
        <f>IF(N596=kengetallen!$V$19,"1",IF(N596=kengetallen!$V$20,"2",IF(N596=kengetallen!$V$21,"3")))</f>
        <v>0</v>
      </c>
      <c r="P596" s="32">
        <v>0.3</v>
      </c>
      <c r="Q596" s="4">
        <f t="shared" si="28"/>
        <v>0</v>
      </c>
      <c r="R596" s="31">
        <f t="shared" si="29"/>
        <v>0</v>
      </c>
      <c r="S596" s="118" t="b">
        <f>IF(R596=kengetallen!$W$53,"Optimaal / zeer goed",IF(R596=kengetallen!$W$54,"Optimaal / goed",IF(R596=kengetallen!$W$55,"Voldoende / goed",IF(R596=kengetallen!$W$56,"Voldoende / redelijk",IF(R596=kengetallen!$W$57,"Voldoende",IF(R596=kengetallen!$W$58,"Matig / voldoende",IF(R596=kengetallen!$W$59,"Matig",IF(R596=kengetallen!$W$60,"Onvoldoende",IF(R596=kengetallen!$W$61,"Onvoldoende / slecht")))))))))</f>
        <v>0</v>
      </c>
    </row>
    <row r="597" spans="1:19" x14ac:dyDescent="0.3">
      <c r="A597" s="34">
        <f>Invulblad!B599</f>
        <v>595</v>
      </c>
      <c r="B597" s="28">
        <f>Invulblad!C599</f>
        <v>0</v>
      </c>
      <c r="C597" s="4">
        <f>Invulblad!D599</f>
        <v>0</v>
      </c>
      <c r="D597" s="4">
        <f>Invulblad!E599</f>
        <v>0</v>
      </c>
      <c r="E597" s="4">
        <f>Invulblad!F599</f>
        <v>0</v>
      </c>
      <c r="F597" s="4">
        <f>Invulblad!G599</f>
        <v>0</v>
      </c>
      <c r="G597" s="4">
        <f>Invulblad!H599</f>
        <v>0</v>
      </c>
      <c r="H597" s="48">
        <f>Invulblad!I599</f>
        <v>0</v>
      </c>
      <c r="I597" s="109">
        <f>Invulblad!O599</f>
        <v>0</v>
      </c>
      <c r="J597" s="31">
        <f>Invulblad!J599</f>
        <v>0</v>
      </c>
      <c r="K597" s="32" t="b">
        <f>IF(J597=kengetallen!$V$13,"1",IF(J597=kengetallen!$V$14,"2",IF(J597=kengetallen!$V$15,"3")))</f>
        <v>0</v>
      </c>
      <c r="L597" s="32">
        <v>0.7</v>
      </c>
      <c r="M597" s="25">
        <f t="shared" si="27"/>
        <v>0</v>
      </c>
      <c r="N597" s="39">
        <f>Invulblad!K599</f>
        <v>0</v>
      </c>
      <c r="O597" s="29" t="b">
        <f>IF(N597=kengetallen!$V$19,"1",IF(N597=kengetallen!$V$20,"2",IF(N597=kengetallen!$V$21,"3")))</f>
        <v>0</v>
      </c>
      <c r="P597" s="32">
        <v>0.3</v>
      </c>
      <c r="Q597" s="4">
        <f t="shared" si="28"/>
        <v>0</v>
      </c>
      <c r="R597" s="31">
        <f t="shared" si="29"/>
        <v>0</v>
      </c>
      <c r="S597" s="118" t="b">
        <f>IF(R597=kengetallen!$W$53,"Optimaal / zeer goed",IF(R597=kengetallen!$W$54,"Optimaal / goed",IF(R597=kengetallen!$W$55,"Voldoende / goed",IF(R597=kengetallen!$W$56,"Voldoende / redelijk",IF(R597=kengetallen!$W$57,"Voldoende",IF(R597=kengetallen!$W$58,"Matig / voldoende",IF(R597=kengetallen!$W$59,"Matig",IF(R597=kengetallen!$W$60,"Onvoldoende",IF(R597=kengetallen!$W$61,"Onvoldoende / slecht")))))))))</f>
        <v>0</v>
      </c>
    </row>
    <row r="598" spans="1:19" x14ac:dyDescent="0.3">
      <c r="A598" s="34">
        <f>Invulblad!B600</f>
        <v>596</v>
      </c>
      <c r="B598" s="28">
        <f>Invulblad!C600</f>
        <v>0</v>
      </c>
      <c r="C598" s="4">
        <f>Invulblad!D600</f>
        <v>0</v>
      </c>
      <c r="D598" s="4">
        <f>Invulblad!E600</f>
        <v>0</v>
      </c>
      <c r="E598" s="4">
        <f>Invulblad!F600</f>
        <v>0</v>
      </c>
      <c r="F598" s="4">
        <f>Invulblad!G600</f>
        <v>0</v>
      </c>
      <c r="G598" s="4">
        <f>Invulblad!H600</f>
        <v>0</v>
      </c>
      <c r="H598" s="48">
        <f>Invulblad!I600</f>
        <v>0</v>
      </c>
      <c r="I598" s="109">
        <f>Invulblad!O600</f>
        <v>0</v>
      </c>
      <c r="J598" s="31">
        <f>Invulblad!J600</f>
        <v>0</v>
      </c>
      <c r="K598" s="32" t="b">
        <f>IF(J598=kengetallen!$V$13,"1",IF(J598=kengetallen!$V$14,"2",IF(J598=kengetallen!$V$15,"3")))</f>
        <v>0</v>
      </c>
      <c r="L598" s="32">
        <v>0.7</v>
      </c>
      <c r="M598" s="25">
        <f t="shared" si="27"/>
        <v>0</v>
      </c>
      <c r="N598" s="39">
        <f>Invulblad!K600</f>
        <v>0</v>
      </c>
      <c r="O598" s="29" t="b">
        <f>IF(N598=kengetallen!$V$19,"1",IF(N598=kengetallen!$V$20,"2",IF(N598=kengetallen!$V$21,"3")))</f>
        <v>0</v>
      </c>
      <c r="P598" s="32">
        <v>0.3</v>
      </c>
      <c r="Q598" s="4">
        <f t="shared" si="28"/>
        <v>0</v>
      </c>
      <c r="R598" s="31">
        <f t="shared" si="29"/>
        <v>0</v>
      </c>
      <c r="S598" s="118" t="b">
        <f>IF(R598=kengetallen!$W$53,"Optimaal / zeer goed",IF(R598=kengetallen!$W$54,"Optimaal / goed",IF(R598=kengetallen!$W$55,"Voldoende / goed",IF(R598=kengetallen!$W$56,"Voldoende / redelijk",IF(R598=kengetallen!$W$57,"Voldoende",IF(R598=kengetallen!$W$58,"Matig / voldoende",IF(R598=kengetallen!$W$59,"Matig",IF(R598=kengetallen!$W$60,"Onvoldoende",IF(R598=kengetallen!$W$61,"Onvoldoende / slecht")))))))))</f>
        <v>0</v>
      </c>
    </row>
    <row r="599" spans="1:19" x14ac:dyDescent="0.3">
      <c r="A599" s="34">
        <f>Invulblad!B601</f>
        <v>597</v>
      </c>
      <c r="B599" s="28">
        <f>Invulblad!C601</f>
        <v>0</v>
      </c>
      <c r="C599" s="4">
        <f>Invulblad!D601</f>
        <v>0</v>
      </c>
      <c r="D599" s="4">
        <f>Invulblad!E601</f>
        <v>0</v>
      </c>
      <c r="E599" s="4">
        <f>Invulblad!F601</f>
        <v>0</v>
      </c>
      <c r="F599" s="4">
        <f>Invulblad!G601</f>
        <v>0</v>
      </c>
      <c r="G599" s="4">
        <f>Invulblad!H601</f>
        <v>0</v>
      </c>
      <c r="H599" s="48">
        <f>Invulblad!I601</f>
        <v>0</v>
      </c>
      <c r="I599" s="109">
        <f>Invulblad!O601</f>
        <v>0</v>
      </c>
      <c r="J599" s="31">
        <f>Invulblad!J601</f>
        <v>0</v>
      </c>
      <c r="K599" s="32" t="b">
        <f>IF(J599=kengetallen!$V$13,"1",IF(J599=kengetallen!$V$14,"2",IF(J599=kengetallen!$V$15,"3")))</f>
        <v>0</v>
      </c>
      <c r="L599" s="32">
        <v>0.7</v>
      </c>
      <c r="M599" s="25">
        <f t="shared" si="27"/>
        <v>0</v>
      </c>
      <c r="N599" s="39">
        <f>Invulblad!K601</f>
        <v>0</v>
      </c>
      <c r="O599" s="29" t="b">
        <f>IF(N599=kengetallen!$V$19,"1",IF(N599=kengetallen!$V$20,"2",IF(N599=kengetallen!$V$21,"3")))</f>
        <v>0</v>
      </c>
      <c r="P599" s="32">
        <v>0.3</v>
      </c>
      <c r="Q599" s="4">
        <f t="shared" si="28"/>
        <v>0</v>
      </c>
      <c r="R599" s="31">
        <f t="shared" si="29"/>
        <v>0</v>
      </c>
      <c r="S599" s="118" t="b">
        <f>IF(R599=kengetallen!$W$53,"Optimaal / zeer goed",IF(R599=kengetallen!$W$54,"Optimaal / goed",IF(R599=kengetallen!$W$55,"Voldoende / goed",IF(R599=kengetallen!$W$56,"Voldoende / redelijk",IF(R599=kengetallen!$W$57,"Voldoende",IF(R599=kengetallen!$W$58,"Matig / voldoende",IF(R599=kengetallen!$W$59,"Matig",IF(R599=kengetallen!$W$60,"Onvoldoende",IF(R599=kengetallen!$W$61,"Onvoldoende / slecht")))))))))</f>
        <v>0</v>
      </c>
    </row>
    <row r="600" spans="1:19" x14ac:dyDescent="0.3">
      <c r="A600" s="34">
        <f>Invulblad!B602</f>
        <v>598</v>
      </c>
      <c r="B600" s="28">
        <f>Invulblad!C602</f>
        <v>0</v>
      </c>
      <c r="C600" s="4">
        <f>Invulblad!D602</f>
        <v>0</v>
      </c>
      <c r="D600" s="4">
        <f>Invulblad!E602</f>
        <v>0</v>
      </c>
      <c r="E600" s="4">
        <f>Invulblad!F602</f>
        <v>0</v>
      </c>
      <c r="F600" s="4">
        <f>Invulblad!G602</f>
        <v>0</v>
      </c>
      <c r="G600" s="4">
        <f>Invulblad!H602</f>
        <v>0</v>
      </c>
      <c r="H600" s="48">
        <f>Invulblad!I602</f>
        <v>0</v>
      </c>
      <c r="I600" s="109">
        <f>Invulblad!O602</f>
        <v>0</v>
      </c>
      <c r="J600" s="31">
        <f>Invulblad!J602</f>
        <v>0</v>
      </c>
      <c r="K600" s="32" t="b">
        <f>IF(J600=kengetallen!$V$13,"1",IF(J600=kengetallen!$V$14,"2",IF(J600=kengetallen!$V$15,"3")))</f>
        <v>0</v>
      </c>
      <c r="L600" s="32">
        <v>0.7</v>
      </c>
      <c r="M600" s="25">
        <f t="shared" si="27"/>
        <v>0</v>
      </c>
      <c r="N600" s="39">
        <f>Invulblad!K602</f>
        <v>0</v>
      </c>
      <c r="O600" s="29" t="b">
        <f>IF(N600=kengetallen!$V$19,"1",IF(N600=kengetallen!$V$20,"2",IF(N600=kengetallen!$V$21,"3")))</f>
        <v>0</v>
      </c>
      <c r="P600" s="32">
        <v>0.3</v>
      </c>
      <c r="Q600" s="4">
        <f t="shared" si="28"/>
        <v>0</v>
      </c>
      <c r="R600" s="31">
        <f t="shared" si="29"/>
        <v>0</v>
      </c>
      <c r="S600" s="118" t="b">
        <f>IF(R600=kengetallen!$W$53,"Optimaal / zeer goed",IF(R600=kengetallen!$W$54,"Optimaal / goed",IF(R600=kengetallen!$W$55,"Voldoende / goed",IF(R600=kengetallen!$W$56,"Voldoende / redelijk",IF(R600=kengetallen!$W$57,"Voldoende",IF(R600=kengetallen!$W$58,"Matig / voldoende",IF(R600=kengetallen!$W$59,"Matig",IF(R600=kengetallen!$W$60,"Onvoldoende",IF(R600=kengetallen!$W$61,"Onvoldoende / slecht")))))))))</f>
        <v>0</v>
      </c>
    </row>
    <row r="601" spans="1:19" x14ac:dyDescent="0.3">
      <c r="A601" s="34">
        <f>Invulblad!B603</f>
        <v>599</v>
      </c>
      <c r="B601" s="28">
        <f>Invulblad!C603</f>
        <v>0</v>
      </c>
      <c r="C601" s="4">
        <f>Invulblad!D603</f>
        <v>0</v>
      </c>
      <c r="D601" s="4">
        <f>Invulblad!E603</f>
        <v>0</v>
      </c>
      <c r="E601" s="4">
        <f>Invulblad!F603</f>
        <v>0</v>
      </c>
      <c r="F601" s="4">
        <f>Invulblad!G603</f>
        <v>0</v>
      </c>
      <c r="G601" s="4">
        <f>Invulblad!H603</f>
        <v>0</v>
      </c>
      <c r="H601" s="48">
        <f>Invulblad!I603</f>
        <v>0</v>
      </c>
      <c r="I601" s="109">
        <f>Invulblad!O603</f>
        <v>0</v>
      </c>
      <c r="J601" s="31">
        <f>Invulblad!J603</f>
        <v>0</v>
      </c>
      <c r="K601" s="32" t="b">
        <f>IF(J601=kengetallen!$V$13,"1",IF(J601=kengetallen!$V$14,"2",IF(J601=kengetallen!$V$15,"3")))</f>
        <v>0</v>
      </c>
      <c r="L601" s="32">
        <v>0.7</v>
      </c>
      <c r="M601" s="25">
        <f t="shared" si="27"/>
        <v>0</v>
      </c>
      <c r="N601" s="39">
        <f>Invulblad!K603</f>
        <v>0</v>
      </c>
      <c r="O601" s="29" t="b">
        <f>IF(N601=kengetallen!$V$19,"1",IF(N601=kengetallen!$V$20,"2",IF(N601=kengetallen!$V$21,"3")))</f>
        <v>0</v>
      </c>
      <c r="P601" s="32">
        <v>0.3</v>
      </c>
      <c r="Q601" s="4">
        <f t="shared" si="28"/>
        <v>0</v>
      </c>
      <c r="R601" s="31">
        <f t="shared" si="29"/>
        <v>0</v>
      </c>
      <c r="S601" s="118" t="b">
        <f>IF(R601=kengetallen!$W$53,"Optimaal / zeer goed",IF(R601=kengetallen!$W$54,"Optimaal / goed",IF(R601=kengetallen!$W$55,"Voldoende / goed",IF(R601=kengetallen!$W$56,"Voldoende / redelijk",IF(R601=kengetallen!$W$57,"Voldoende",IF(R601=kengetallen!$W$58,"Matig / voldoende",IF(R601=kengetallen!$W$59,"Matig",IF(R601=kengetallen!$W$60,"Onvoldoende",IF(R601=kengetallen!$W$61,"Onvoldoende / slecht")))))))))</f>
        <v>0</v>
      </c>
    </row>
    <row r="602" spans="1:19" x14ac:dyDescent="0.3">
      <c r="A602" s="34">
        <f>Invulblad!B604</f>
        <v>600</v>
      </c>
      <c r="B602" s="28">
        <f>Invulblad!C604</f>
        <v>0</v>
      </c>
      <c r="C602" s="4">
        <f>Invulblad!D604</f>
        <v>0</v>
      </c>
      <c r="D602" s="4">
        <f>Invulblad!E604</f>
        <v>0</v>
      </c>
      <c r="E602" s="4">
        <f>Invulblad!F604</f>
        <v>0</v>
      </c>
      <c r="F602" s="4">
        <f>Invulblad!G604</f>
        <v>0</v>
      </c>
      <c r="G602" s="4">
        <f>Invulblad!H604</f>
        <v>0</v>
      </c>
      <c r="H602" s="48">
        <f>Invulblad!I604</f>
        <v>0</v>
      </c>
      <c r="I602" s="109">
        <f>Invulblad!O604</f>
        <v>0</v>
      </c>
      <c r="J602" s="31">
        <f>Invulblad!J604</f>
        <v>0</v>
      </c>
      <c r="K602" s="32" t="b">
        <f>IF(J602=kengetallen!$V$13,"1",IF(J602=kengetallen!$V$14,"2",IF(J602=kengetallen!$V$15,"3")))</f>
        <v>0</v>
      </c>
      <c r="L602" s="32">
        <v>0.7</v>
      </c>
      <c r="M602" s="25">
        <f t="shared" si="27"/>
        <v>0</v>
      </c>
      <c r="N602" s="39">
        <f>Invulblad!K604</f>
        <v>0</v>
      </c>
      <c r="O602" s="29" t="b">
        <f>IF(N602=kengetallen!$V$19,"1",IF(N602=kengetallen!$V$20,"2",IF(N602=kengetallen!$V$21,"3")))</f>
        <v>0</v>
      </c>
      <c r="P602" s="32">
        <v>0.3</v>
      </c>
      <c r="Q602" s="4">
        <f t="shared" si="28"/>
        <v>0</v>
      </c>
      <c r="R602" s="31">
        <f t="shared" si="29"/>
        <v>0</v>
      </c>
      <c r="S602" s="118" t="b">
        <f>IF(R602=kengetallen!$W$53,"Optimaal / zeer goed",IF(R602=kengetallen!$W$54,"Optimaal / goed",IF(R602=kengetallen!$W$55,"Voldoende / goed",IF(R602=kengetallen!$W$56,"Voldoende / redelijk",IF(R602=kengetallen!$W$57,"Voldoende",IF(R602=kengetallen!$W$58,"Matig / voldoende",IF(R602=kengetallen!$W$59,"Matig",IF(R602=kengetallen!$W$60,"Onvoldoende",IF(R602=kengetallen!$W$61,"Onvoldoende / slecht")))))))))</f>
        <v>0</v>
      </c>
    </row>
    <row r="603" spans="1:19" x14ac:dyDescent="0.3">
      <c r="A603" s="34">
        <f>Invulblad!B605</f>
        <v>601</v>
      </c>
      <c r="B603" s="28">
        <f>Invulblad!C605</f>
        <v>0</v>
      </c>
      <c r="C603" s="4">
        <f>Invulblad!D605</f>
        <v>0</v>
      </c>
      <c r="D603" s="4">
        <f>Invulblad!E605</f>
        <v>0</v>
      </c>
      <c r="E603" s="4">
        <f>Invulblad!F605</f>
        <v>0</v>
      </c>
      <c r="F603" s="4">
        <f>Invulblad!G605</f>
        <v>0</v>
      </c>
      <c r="G603" s="4">
        <f>Invulblad!H605</f>
        <v>0</v>
      </c>
      <c r="H603" s="48">
        <f>Invulblad!I605</f>
        <v>0</v>
      </c>
      <c r="I603" s="109">
        <f>Invulblad!O605</f>
        <v>0</v>
      </c>
      <c r="J603" s="31">
        <f>Invulblad!J605</f>
        <v>0</v>
      </c>
      <c r="K603" s="32" t="b">
        <f>IF(J603=kengetallen!$V$13,"1",IF(J603=kengetallen!$V$14,"2",IF(J603=kengetallen!$V$15,"3")))</f>
        <v>0</v>
      </c>
      <c r="L603" s="32">
        <v>0.7</v>
      </c>
      <c r="M603" s="25">
        <f t="shared" si="27"/>
        <v>0</v>
      </c>
      <c r="N603" s="39">
        <f>Invulblad!K605</f>
        <v>0</v>
      </c>
      <c r="O603" s="29" t="b">
        <f>IF(N603=kengetallen!$V$19,"1",IF(N603=kengetallen!$V$20,"2",IF(N603=kengetallen!$V$21,"3")))</f>
        <v>0</v>
      </c>
      <c r="P603" s="32">
        <v>0.3</v>
      </c>
      <c r="Q603" s="4">
        <f t="shared" si="28"/>
        <v>0</v>
      </c>
      <c r="R603" s="31">
        <f t="shared" si="29"/>
        <v>0</v>
      </c>
      <c r="S603" s="118" t="b">
        <f>IF(R603=kengetallen!$W$53,"Optimaal / zeer goed",IF(R603=kengetallen!$W$54,"Optimaal / goed",IF(R603=kengetallen!$W$55,"Voldoende / goed",IF(R603=kengetallen!$W$56,"Voldoende / redelijk",IF(R603=kengetallen!$W$57,"Voldoende",IF(R603=kengetallen!$W$58,"Matig / voldoende",IF(R603=kengetallen!$W$59,"Matig",IF(R603=kengetallen!$W$60,"Onvoldoende",IF(R603=kengetallen!$W$61,"Onvoldoende / slecht")))))))))</f>
        <v>0</v>
      </c>
    </row>
    <row r="604" spans="1:19" x14ac:dyDescent="0.3">
      <c r="A604" s="34">
        <f>Invulblad!B606</f>
        <v>602</v>
      </c>
      <c r="B604" s="28">
        <f>Invulblad!C606</f>
        <v>0</v>
      </c>
      <c r="C604" s="4">
        <f>Invulblad!D606</f>
        <v>0</v>
      </c>
      <c r="D604" s="4">
        <f>Invulblad!E606</f>
        <v>0</v>
      </c>
      <c r="E604" s="4">
        <f>Invulblad!F606</f>
        <v>0</v>
      </c>
      <c r="F604" s="4">
        <f>Invulblad!G606</f>
        <v>0</v>
      </c>
      <c r="G604" s="4">
        <f>Invulblad!H606</f>
        <v>0</v>
      </c>
      <c r="H604" s="48">
        <f>Invulblad!I606</f>
        <v>0</v>
      </c>
      <c r="I604" s="109">
        <f>Invulblad!O606</f>
        <v>0</v>
      </c>
      <c r="J604" s="31">
        <f>Invulblad!J606</f>
        <v>0</v>
      </c>
      <c r="K604" s="32" t="b">
        <f>IF(J604=kengetallen!$V$13,"1",IF(J604=kengetallen!$V$14,"2",IF(J604=kengetallen!$V$15,"3")))</f>
        <v>0</v>
      </c>
      <c r="L604" s="32">
        <v>0.7</v>
      </c>
      <c r="M604" s="25">
        <f t="shared" si="27"/>
        <v>0</v>
      </c>
      <c r="N604" s="39">
        <f>Invulblad!K606</f>
        <v>0</v>
      </c>
      <c r="O604" s="29" t="b">
        <f>IF(N604=kengetallen!$V$19,"1",IF(N604=kengetallen!$V$20,"2",IF(N604=kengetallen!$V$21,"3")))</f>
        <v>0</v>
      </c>
      <c r="P604" s="32">
        <v>0.3</v>
      </c>
      <c r="Q604" s="4">
        <f t="shared" si="28"/>
        <v>0</v>
      </c>
      <c r="R604" s="31">
        <f t="shared" si="29"/>
        <v>0</v>
      </c>
      <c r="S604" s="118" t="b">
        <f>IF(R604=kengetallen!$W$53,"Optimaal / zeer goed",IF(R604=kengetallen!$W$54,"Optimaal / goed",IF(R604=kengetallen!$W$55,"Voldoende / goed",IF(R604=kengetallen!$W$56,"Voldoende / redelijk",IF(R604=kengetallen!$W$57,"Voldoende",IF(R604=kengetallen!$W$58,"Matig / voldoende",IF(R604=kengetallen!$W$59,"Matig",IF(R604=kengetallen!$W$60,"Onvoldoende",IF(R604=kengetallen!$W$61,"Onvoldoende / slecht")))))))))</f>
        <v>0</v>
      </c>
    </row>
    <row r="605" spans="1:19" x14ac:dyDescent="0.3">
      <c r="A605" s="34">
        <f>Invulblad!B607</f>
        <v>603</v>
      </c>
      <c r="B605" s="28">
        <f>Invulblad!C607</f>
        <v>0</v>
      </c>
      <c r="C605" s="4">
        <f>Invulblad!D607</f>
        <v>0</v>
      </c>
      <c r="D605" s="4">
        <f>Invulblad!E607</f>
        <v>0</v>
      </c>
      <c r="E605" s="4">
        <f>Invulblad!F607</f>
        <v>0</v>
      </c>
      <c r="F605" s="4">
        <f>Invulblad!G607</f>
        <v>0</v>
      </c>
      <c r="G605" s="4">
        <f>Invulblad!H607</f>
        <v>0</v>
      </c>
      <c r="H605" s="48">
        <f>Invulblad!I607</f>
        <v>0</v>
      </c>
      <c r="I605" s="109">
        <f>Invulblad!O607</f>
        <v>0</v>
      </c>
      <c r="J605" s="31">
        <f>Invulblad!J607</f>
        <v>0</v>
      </c>
      <c r="K605" s="32" t="b">
        <f>IF(J605=kengetallen!$V$13,"1",IF(J605=kengetallen!$V$14,"2",IF(J605=kengetallen!$V$15,"3")))</f>
        <v>0</v>
      </c>
      <c r="L605" s="32">
        <v>0.7</v>
      </c>
      <c r="M605" s="25">
        <f t="shared" si="27"/>
        <v>0</v>
      </c>
      <c r="N605" s="39">
        <f>Invulblad!K607</f>
        <v>0</v>
      </c>
      <c r="O605" s="29" t="b">
        <f>IF(N605=kengetallen!$V$19,"1",IF(N605=kengetallen!$V$20,"2",IF(N605=kengetallen!$V$21,"3")))</f>
        <v>0</v>
      </c>
      <c r="P605" s="32">
        <v>0.3</v>
      </c>
      <c r="Q605" s="4">
        <f t="shared" si="28"/>
        <v>0</v>
      </c>
      <c r="R605" s="31">
        <f t="shared" si="29"/>
        <v>0</v>
      </c>
      <c r="S605" s="118" t="b">
        <f>IF(R605=kengetallen!$W$53,"Optimaal / zeer goed",IF(R605=kengetallen!$W$54,"Optimaal / goed",IF(R605=kengetallen!$W$55,"Voldoende / goed",IF(R605=kengetallen!$W$56,"Voldoende / redelijk",IF(R605=kengetallen!$W$57,"Voldoende",IF(R605=kengetallen!$W$58,"Matig / voldoende",IF(R605=kengetallen!$W$59,"Matig",IF(R605=kengetallen!$W$60,"Onvoldoende",IF(R605=kengetallen!$W$61,"Onvoldoende / slecht")))))))))</f>
        <v>0</v>
      </c>
    </row>
    <row r="606" spans="1:19" x14ac:dyDescent="0.3">
      <c r="A606" s="34">
        <f>Invulblad!B608</f>
        <v>604</v>
      </c>
      <c r="B606" s="28">
        <f>Invulblad!C608</f>
        <v>0</v>
      </c>
      <c r="C606" s="4">
        <f>Invulblad!D608</f>
        <v>0</v>
      </c>
      <c r="D606" s="4">
        <f>Invulblad!E608</f>
        <v>0</v>
      </c>
      <c r="E606" s="4">
        <f>Invulblad!F608</f>
        <v>0</v>
      </c>
      <c r="F606" s="4">
        <f>Invulblad!G608</f>
        <v>0</v>
      </c>
      <c r="G606" s="4">
        <f>Invulblad!H608</f>
        <v>0</v>
      </c>
      <c r="H606" s="48">
        <f>Invulblad!I608</f>
        <v>0</v>
      </c>
      <c r="I606" s="109">
        <f>Invulblad!O608</f>
        <v>0</v>
      </c>
      <c r="J606" s="31">
        <f>Invulblad!J608</f>
        <v>0</v>
      </c>
      <c r="K606" s="32" t="b">
        <f>IF(J606=kengetallen!$V$13,"1",IF(J606=kengetallen!$V$14,"2",IF(J606=kengetallen!$V$15,"3")))</f>
        <v>0</v>
      </c>
      <c r="L606" s="32">
        <v>0.7</v>
      </c>
      <c r="M606" s="25">
        <f t="shared" si="27"/>
        <v>0</v>
      </c>
      <c r="N606" s="39">
        <f>Invulblad!K608</f>
        <v>0</v>
      </c>
      <c r="O606" s="29" t="b">
        <f>IF(N606=kengetallen!$V$19,"1",IF(N606=kengetallen!$V$20,"2",IF(N606=kengetallen!$V$21,"3")))</f>
        <v>0</v>
      </c>
      <c r="P606" s="32">
        <v>0.3</v>
      </c>
      <c r="Q606" s="4">
        <f t="shared" si="28"/>
        <v>0</v>
      </c>
      <c r="R606" s="31">
        <f t="shared" si="29"/>
        <v>0</v>
      </c>
      <c r="S606" s="118" t="b">
        <f>IF(R606=kengetallen!$W$53,"Optimaal / zeer goed",IF(R606=kengetallen!$W$54,"Optimaal / goed",IF(R606=kengetallen!$W$55,"Voldoende / goed",IF(R606=kengetallen!$W$56,"Voldoende / redelijk",IF(R606=kengetallen!$W$57,"Voldoende",IF(R606=kengetallen!$W$58,"Matig / voldoende",IF(R606=kengetallen!$W$59,"Matig",IF(R606=kengetallen!$W$60,"Onvoldoende",IF(R606=kengetallen!$W$61,"Onvoldoende / slecht")))))))))</f>
        <v>0</v>
      </c>
    </row>
    <row r="607" spans="1:19" x14ac:dyDescent="0.3">
      <c r="A607" s="34">
        <f>Invulblad!B609</f>
        <v>605</v>
      </c>
      <c r="B607" s="28">
        <f>Invulblad!C609</f>
        <v>0</v>
      </c>
      <c r="C607" s="4">
        <f>Invulblad!D609</f>
        <v>0</v>
      </c>
      <c r="D607" s="4">
        <f>Invulblad!E609</f>
        <v>0</v>
      </c>
      <c r="E607" s="4">
        <f>Invulblad!F609</f>
        <v>0</v>
      </c>
      <c r="F607" s="4">
        <f>Invulblad!G609</f>
        <v>0</v>
      </c>
      <c r="G607" s="4">
        <f>Invulblad!H609</f>
        <v>0</v>
      </c>
      <c r="H607" s="48">
        <f>Invulblad!I609</f>
        <v>0</v>
      </c>
      <c r="I607" s="109">
        <f>Invulblad!O609</f>
        <v>0</v>
      </c>
      <c r="J607" s="31">
        <f>Invulblad!J609</f>
        <v>0</v>
      </c>
      <c r="K607" s="32" t="b">
        <f>IF(J607=kengetallen!$V$13,"1",IF(J607=kengetallen!$V$14,"2",IF(J607=kengetallen!$V$15,"3")))</f>
        <v>0</v>
      </c>
      <c r="L607" s="32">
        <v>0.7</v>
      </c>
      <c r="M607" s="25">
        <f t="shared" si="27"/>
        <v>0</v>
      </c>
      <c r="N607" s="39">
        <f>Invulblad!K609</f>
        <v>0</v>
      </c>
      <c r="O607" s="29" t="b">
        <f>IF(N607=kengetallen!$V$19,"1",IF(N607=kengetallen!$V$20,"2",IF(N607=kengetallen!$V$21,"3")))</f>
        <v>0</v>
      </c>
      <c r="P607" s="32">
        <v>0.3</v>
      </c>
      <c r="Q607" s="4">
        <f t="shared" si="28"/>
        <v>0</v>
      </c>
      <c r="R607" s="31">
        <f t="shared" si="29"/>
        <v>0</v>
      </c>
      <c r="S607" s="118" t="b">
        <f>IF(R607=kengetallen!$W$53,"Optimaal / zeer goed",IF(R607=kengetallen!$W$54,"Optimaal / goed",IF(R607=kengetallen!$W$55,"Voldoende / goed",IF(R607=kengetallen!$W$56,"Voldoende / redelijk",IF(R607=kengetallen!$W$57,"Voldoende",IF(R607=kengetallen!$W$58,"Matig / voldoende",IF(R607=kengetallen!$W$59,"Matig",IF(R607=kengetallen!$W$60,"Onvoldoende",IF(R607=kengetallen!$W$61,"Onvoldoende / slecht")))))))))</f>
        <v>0</v>
      </c>
    </row>
    <row r="608" spans="1:19" x14ac:dyDescent="0.3">
      <c r="A608" s="34">
        <f>Invulblad!B610</f>
        <v>606</v>
      </c>
      <c r="B608" s="28">
        <f>Invulblad!C610</f>
        <v>0</v>
      </c>
      <c r="C608" s="4">
        <f>Invulblad!D610</f>
        <v>0</v>
      </c>
      <c r="D608" s="4">
        <f>Invulblad!E610</f>
        <v>0</v>
      </c>
      <c r="E608" s="4">
        <f>Invulblad!F610</f>
        <v>0</v>
      </c>
      <c r="F608" s="4">
        <f>Invulblad!G610</f>
        <v>0</v>
      </c>
      <c r="G608" s="4">
        <f>Invulblad!H610</f>
        <v>0</v>
      </c>
      <c r="H608" s="48">
        <f>Invulblad!I610</f>
        <v>0</v>
      </c>
      <c r="I608" s="109">
        <f>Invulblad!O610</f>
        <v>0</v>
      </c>
      <c r="J608" s="31">
        <f>Invulblad!J610</f>
        <v>0</v>
      </c>
      <c r="K608" s="32" t="b">
        <f>IF(J608=kengetallen!$V$13,"1",IF(J608=kengetallen!$V$14,"2",IF(J608=kengetallen!$V$15,"3")))</f>
        <v>0</v>
      </c>
      <c r="L608" s="32">
        <v>0.7</v>
      </c>
      <c r="M608" s="25">
        <f t="shared" si="27"/>
        <v>0</v>
      </c>
      <c r="N608" s="39">
        <f>Invulblad!K610</f>
        <v>0</v>
      </c>
      <c r="O608" s="29" t="b">
        <f>IF(N608=kengetallen!$V$19,"1",IF(N608=kengetallen!$V$20,"2",IF(N608=kengetallen!$V$21,"3")))</f>
        <v>0</v>
      </c>
      <c r="P608" s="32">
        <v>0.3</v>
      </c>
      <c r="Q608" s="4">
        <f t="shared" si="28"/>
        <v>0</v>
      </c>
      <c r="R608" s="31">
        <f t="shared" si="29"/>
        <v>0</v>
      </c>
      <c r="S608" s="118" t="b">
        <f>IF(R608=kengetallen!$W$53,"Optimaal / zeer goed",IF(R608=kengetallen!$W$54,"Optimaal / goed",IF(R608=kengetallen!$W$55,"Voldoende / goed",IF(R608=kengetallen!$W$56,"Voldoende / redelijk",IF(R608=kengetallen!$W$57,"Voldoende",IF(R608=kengetallen!$W$58,"Matig / voldoende",IF(R608=kengetallen!$W$59,"Matig",IF(R608=kengetallen!$W$60,"Onvoldoende",IF(R608=kengetallen!$W$61,"Onvoldoende / slecht")))))))))</f>
        <v>0</v>
      </c>
    </row>
    <row r="609" spans="1:19" x14ac:dyDescent="0.3">
      <c r="A609" s="34">
        <f>Invulblad!B611</f>
        <v>607</v>
      </c>
      <c r="B609" s="28">
        <f>Invulblad!C611</f>
        <v>0</v>
      </c>
      <c r="C609" s="4">
        <f>Invulblad!D611</f>
        <v>0</v>
      </c>
      <c r="D609" s="4">
        <f>Invulblad!E611</f>
        <v>0</v>
      </c>
      <c r="E609" s="4">
        <f>Invulblad!F611</f>
        <v>0</v>
      </c>
      <c r="F609" s="4">
        <f>Invulblad!G611</f>
        <v>0</v>
      </c>
      <c r="G609" s="4">
        <f>Invulblad!H611</f>
        <v>0</v>
      </c>
      <c r="H609" s="48">
        <f>Invulblad!I611</f>
        <v>0</v>
      </c>
      <c r="I609" s="109">
        <f>Invulblad!O611</f>
        <v>0</v>
      </c>
      <c r="J609" s="31">
        <f>Invulblad!J611</f>
        <v>0</v>
      </c>
      <c r="K609" s="32" t="b">
        <f>IF(J609=kengetallen!$V$13,"1",IF(J609=kengetallen!$V$14,"2",IF(J609=kengetallen!$V$15,"3")))</f>
        <v>0</v>
      </c>
      <c r="L609" s="32">
        <v>0.7</v>
      </c>
      <c r="M609" s="25">
        <f t="shared" si="27"/>
        <v>0</v>
      </c>
      <c r="N609" s="39">
        <f>Invulblad!K611</f>
        <v>0</v>
      </c>
      <c r="O609" s="29" t="b">
        <f>IF(N609=kengetallen!$V$19,"1",IF(N609=kengetallen!$V$20,"2",IF(N609=kengetallen!$V$21,"3")))</f>
        <v>0</v>
      </c>
      <c r="P609" s="32">
        <v>0.3</v>
      </c>
      <c r="Q609" s="4">
        <f t="shared" si="28"/>
        <v>0</v>
      </c>
      <c r="R609" s="31">
        <f t="shared" si="29"/>
        <v>0</v>
      </c>
      <c r="S609" s="118" t="b">
        <f>IF(R609=kengetallen!$W$53,"Optimaal / zeer goed",IF(R609=kengetallen!$W$54,"Optimaal / goed",IF(R609=kengetallen!$W$55,"Voldoende / goed",IF(R609=kengetallen!$W$56,"Voldoende / redelijk",IF(R609=kengetallen!$W$57,"Voldoende",IF(R609=kengetallen!$W$58,"Matig / voldoende",IF(R609=kengetallen!$W$59,"Matig",IF(R609=kengetallen!$W$60,"Onvoldoende",IF(R609=kengetallen!$W$61,"Onvoldoende / slecht")))))))))</f>
        <v>0</v>
      </c>
    </row>
    <row r="610" spans="1:19" x14ac:dyDescent="0.3">
      <c r="A610" s="34">
        <f>Invulblad!B612</f>
        <v>608</v>
      </c>
      <c r="B610" s="28">
        <f>Invulblad!C612</f>
        <v>0</v>
      </c>
      <c r="C610" s="4">
        <f>Invulblad!D612</f>
        <v>0</v>
      </c>
      <c r="D610" s="4">
        <f>Invulblad!E612</f>
        <v>0</v>
      </c>
      <c r="E610" s="4">
        <f>Invulblad!F612</f>
        <v>0</v>
      </c>
      <c r="F610" s="4">
        <f>Invulblad!G612</f>
        <v>0</v>
      </c>
      <c r="G610" s="4">
        <f>Invulblad!H612</f>
        <v>0</v>
      </c>
      <c r="H610" s="48">
        <f>Invulblad!I612</f>
        <v>0</v>
      </c>
      <c r="I610" s="109">
        <f>Invulblad!O612</f>
        <v>0</v>
      </c>
      <c r="J610" s="31">
        <f>Invulblad!J612</f>
        <v>0</v>
      </c>
      <c r="K610" s="32" t="b">
        <f>IF(J610=kengetallen!$V$13,"1",IF(J610=kengetallen!$V$14,"2",IF(J610=kengetallen!$V$15,"3")))</f>
        <v>0</v>
      </c>
      <c r="L610" s="32">
        <v>0.7</v>
      </c>
      <c r="M610" s="25">
        <f t="shared" si="27"/>
        <v>0</v>
      </c>
      <c r="N610" s="39">
        <f>Invulblad!K612</f>
        <v>0</v>
      </c>
      <c r="O610" s="29" t="b">
        <f>IF(N610=kengetallen!$V$19,"1",IF(N610=kengetallen!$V$20,"2",IF(N610=kengetallen!$V$21,"3")))</f>
        <v>0</v>
      </c>
      <c r="P610" s="32">
        <v>0.3</v>
      </c>
      <c r="Q610" s="4">
        <f t="shared" si="28"/>
        <v>0</v>
      </c>
      <c r="R610" s="31">
        <f t="shared" si="29"/>
        <v>0</v>
      </c>
      <c r="S610" s="118" t="b">
        <f>IF(R610=kengetallen!$W$53,"Optimaal / zeer goed",IF(R610=kengetallen!$W$54,"Optimaal / goed",IF(R610=kengetallen!$W$55,"Voldoende / goed",IF(R610=kengetallen!$W$56,"Voldoende / redelijk",IF(R610=kengetallen!$W$57,"Voldoende",IF(R610=kengetallen!$W$58,"Matig / voldoende",IF(R610=kengetallen!$W$59,"Matig",IF(R610=kengetallen!$W$60,"Onvoldoende",IF(R610=kengetallen!$W$61,"Onvoldoende / slecht")))))))))</f>
        <v>0</v>
      </c>
    </row>
    <row r="611" spans="1:19" x14ac:dyDescent="0.3">
      <c r="A611" s="34">
        <f>Invulblad!B613</f>
        <v>609</v>
      </c>
      <c r="B611" s="28">
        <f>Invulblad!C613</f>
        <v>0</v>
      </c>
      <c r="C611" s="4">
        <f>Invulblad!D613</f>
        <v>0</v>
      </c>
      <c r="D611" s="4">
        <f>Invulblad!E613</f>
        <v>0</v>
      </c>
      <c r="E611" s="4">
        <f>Invulblad!F613</f>
        <v>0</v>
      </c>
      <c r="F611" s="4">
        <f>Invulblad!G613</f>
        <v>0</v>
      </c>
      <c r="G611" s="4">
        <f>Invulblad!H613</f>
        <v>0</v>
      </c>
      <c r="H611" s="48">
        <f>Invulblad!I613</f>
        <v>0</v>
      </c>
      <c r="I611" s="109">
        <f>Invulblad!O613</f>
        <v>0</v>
      </c>
      <c r="J611" s="31">
        <f>Invulblad!J613</f>
        <v>0</v>
      </c>
      <c r="K611" s="32" t="b">
        <f>IF(J611=kengetallen!$V$13,"1",IF(J611=kengetallen!$V$14,"2",IF(J611=kengetallen!$V$15,"3")))</f>
        <v>0</v>
      </c>
      <c r="L611" s="32">
        <v>0.7</v>
      </c>
      <c r="M611" s="25">
        <f t="shared" si="27"/>
        <v>0</v>
      </c>
      <c r="N611" s="39">
        <f>Invulblad!K613</f>
        <v>0</v>
      </c>
      <c r="O611" s="29" t="b">
        <f>IF(N611=kengetallen!$V$19,"1",IF(N611=kengetallen!$V$20,"2",IF(N611=kengetallen!$V$21,"3")))</f>
        <v>0</v>
      </c>
      <c r="P611" s="32">
        <v>0.3</v>
      </c>
      <c r="Q611" s="4">
        <f t="shared" si="28"/>
        <v>0</v>
      </c>
      <c r="R611" s="31">
        <f t="shared" si="29"/>
        <v>0</v>
      </c>
      <c r="S611" s="118" t="b">
        <f>IF(R611=kengetallen!$W$53,"Optimaal / zeer goed",IF(R611=kengetallen!$W$54,"Optimaal / goed",IF(R611=kengetallen!$W$55,"Voldoende / goed",IF(R611=kengetallen!$W$56,"Voldoende / redelijk",IF(R611=kengetallen!$W$57,"Voldoende",IF(R611=kengetallen!$W$58,"Matig / voldoende",IF(R611=kengetallen!$W$59,"Matig",IF(R611=kengetallen!$W$60,"Onvoldoende",IF(R611=kengetallen!$W$61,"Onvoldoende / slecht")))))))))</f>
        <v>0</v>
      </c>
    </row>
    <row r="612" spans="1:19" x14ac:dyDescent="0.3">
      <c r="A612" s="34">
        <f>Invulblad!B614</f>
        <v>610</v>
      </c>
      <c r="B612" s="28">
        <f>Invulblad!C614</f>
        <v>0</v>
      </c>
      <c r="C612" s="4">
        <f>Invulblad!D614</f>
        <v>0</v>
      </c>
      <c r="D612" s="4">
        <f>Invulblad!E614</f>
        <v>0</v>
      </c>
      <c r="E612" s="4">
        <f>Invulblad!F614</f>
        <v>0</v>
      </c>
      <c r="F612" s="4">
        <f>Invulblad!G614</f>
        <v>0</v>
      </c>
      <c r="G612" s="4">
        <f>Invulblad!H614</f>
        <v>0</v>
      </c>
      <c r="H612" s="48">
        <f>Invulblad!I614</f>
        <v>0</v>
      </c>
      <c r="I612" s="109">
        <f>Invulblad!O614</f>
        <v>0</v>
      </c>
      <c r="J612" s="31">
        <f>Invulblad!J614</f>
        <v>0</v>
      </c>
      <c r="K612" s="32" t="b">
        <f>IF(J612=kengetallen!$V$13,"1",IF(J612=kengetallen!$V$14,"2",IF(J612=kengetallen!$V$15,"3")))</f>
        <v>0</v>
      </c>
      <c r="L612" s="32">
        <v>0.7</v>
      </c>
      <c r="M612" s="25">
        <f t="shared" si="27"/>
        <v>0</v>
      </c>
      <c r="N612" s="39">
        <f>Invulblad!K614</f>
        <v>0</v>
      </c>
      <c r="O612" s="29" t="b">
        <f>IF(N612=kengetallen!$V$19,"1",IF(N612=kengetallen!$V$20,"2",IF(N612=kengetallen!$V$21,"3")))</f>
        <v>0</v>
      </c>
      <c r="P612" s="32">
        <v>0.3</v>
      </c>
      <c r="Q612" s="4">
        <f t="shared" si="28"/>
        <v>0</v>
      </c>
      <c r="R612" s="31">
        <f t="shared" si="29"/>
        <v>0</v>
      </c>
      <c r="S612" s="118" t="b">
        <f>IF(R612=kengetallen!$W$53,"Optimaal / zeer goed",IF(R612=kengetallen!$W$54,"Optimaal / goed",IF(R612=kengetallen!$W$55,"Voldoende / goed",IF(R612=kengetallen!$W$56,"Voldoende / redelijk",IF(R612=kengetallen!$W$57,"Voldoende",IF(R612=kengetallen!$W$58,"Matig / voldoende",IF(R612=kengetallen!$W$59,"Matig",IF(R612=kengetallen!$W$60,"Onvoldoende",IF(R612=kengetallen!$W$61,"Onvoldoende / slecht")))))))))</f>
        <v>0</v>
      </c>
    </row>
    <row r="613" spans="1:19" x14ac:dyDescent="0.3">
      <c r="A613" s="34">
        <f>Invulblad!B615</f>
        <v>611</v>
      </c>
      <c r="B613" s="28">
        <f>Invulblad!C615</f>
        <v>0</v>
      </c>
      <c r="C613" s="4">
        <f>Invulblad!D615</f>
        <v>0</v>
      </c>
      <c r="D613" s="4">
        <f>Invulblad!E615</f>
        <v>0</v>
      </c>
      <c r="E613" s="4">
        <f>Invulblad!F615</f>
        <v>0</v>
      </c>
      <c r="F613" s="4">
        <f>Invulblad!G615</f>
        <v>0</v>
      </c>
      <c r="G613" s="4">
        <f>Invulblad!H615</f>
        <v>0</v>
      </c>
      <c r="H613" s="48">
        <f>Invulblad!I615</f>
        <v>0</v>
      </c>
      <c r="I613" s="109">
        <f>Invulblad!O615</f>
        <v>0</v>
      </c>
      <c r="J613" s="31">
        <f>Invulblad!J615</f>
        <v>0</v>
      </c>
      <c r="K613" s="32" t="b">
        <f>IF(J613=kengetallen!$V$13,"1",IF(J613=kengetallen!$V$14,"2",IF(J613=kengetallen!$V$15,"3")))</f>
        <v>0</v>
      </c>
      <c r="L613" s="32">
        <v>0.7</v>
      </c>
      <c r="M613" s="25">
        <f t="shared" si="27"/>
        <v>0</v>
      </c>
      <c r="N613" s="39">
        <f>Invulblad!K615</f>
        <v>0</v>
      </c>
      <c r="O613" s="29" t="b">
        <f>IF(N613=kengetallen!$V$19,"1",IF(N613=kengetallen!$V$20,"2",IF(N613=kengetallen!$V$21,"3")))</f>
        <v>0</v>
      </c>
      <c r="P613" s="32">
        <v>0.3</v>
      </c>
      <c r="Q613" s="4">
        <f t="shared" si="28"/>
        <v>0</v>
      </c>
      <c r="R613" s="31">
        <f t="shared" si="29"/>
        <v>0</v>
      </c>
      <c r="S613" s="118" t="b">
        <f>IF(R613=kengetallen!$W$53,"Optimaal / zeer goed",IF(R613=kengetallen!$W$54,"Optimaal / goed",IF(R613=kengetallen!$W$55,"Voldoende / goed",IF(R613=kengetallen!$W$56,"Voldoende / redelijk",IF(R613=kengetallen!$W$57,"Voldoende",IF(R613=kengetallen!$W$58,"Matig / voldoende",IF(R613=kengetallen!$W$59,"Matig",IF(R613=kengetallen!$W$60,"Onvoldoende",IF(R613=kengetallen!$W$61,"Onvoldoende / slecht")))))))))</f>
        <v>0</v>
      </c>
    </row>
    <row r="614" spans="1:19" x14ac:dyDescent="0.3">
      <c r="A614" s="34">
        <f>Invulblad!B616</f>
        <v>612</v>
      </c>
      <c r="B614" s="28">
        <f>Invulblad!C616</f>
        <v>0</v>
      </c>
      <c r="C614" s="4">
        <f>Invulblad!D616</f>
        <v>0</v>
      </c>
      <c r="D614" s="4">
        <f>Invulblad!E616</f>
        <v>0</v>
      </c>
      <c r="E614" s="4">
        <f>Invulblad!F616</f>
        <v>0</v>
      </c>
      <c r="F614" s="4">
        <f>Invulblad!G616</f>
        <v>0</v>
      </c>
      <c r="G614" s="4">
        <f>Invulblad!H616</f>
        <v>0</v>
      </c>
      <c r="H614" s="48">
        <f>Invulblad!I616</f>
        <v>0</v>
      </c>
      <c r="I614" s="109">
        <f>Invulblad!O616</f>
        <v>0</v>
      </c>
      <c r="J614" s="31">
        <f>Invulblad!J616</f>
        <v>0</v>
      </c>
      <c r="K614" s="32" t="b">
        <f>IF(J614=kengetallen!$V$13,"1",IF(J614=kengetallen!$V$14,"2",IF(J614=kengetallen!$V$15,"3")))</f>
        <v>0</v>
      </c>
      <c r="L614" s="32">
        <v>0.7</v>
      </c>
      <c r="M614" s="25">
        <f t="shared" si="27"/>
        <v>0</v>
      </c>
      <c r="N614" s="39">
        <f>Invulblad!K616</f>
        <v>0</v>
      </c>
      <c r="O614" s="29" t="b">
        <f>IF(N614=kengetallen!$V$19,"1",IF(N614=kengetallen!$V$20,"2",IF(N614=kengetallen!$V$21,"3")))</f>
        <v>0</v>
      </c>
      <c r="P614" s="32">
        <v>0.3</v>
      </c>
      <c r="Q614" s="4">
        <f t="shared" si="28"/>
        <v>0</v>
      </c>
      <c r="R614" s="31">
        <f t="shared" si="29"/>
        <v>0</v>
      </c>
      <c r="S614" s="118" t="b">
        <f>IF(R614=kengetallen!$W$53,"Optimaal / zeer goed",IF(R614=kengetallen!$W$54,"Optimaal / goed",IF(R614=kengetallen!$W$55,"Voldoende / goed",IF(R614=kengetallen!$W$56,"Voldoende / redelijk",IF(R614=kengetallen!$W$57,"Voldoende",IF(R614=kengetallen!$W$58,"Matig / voldoende",IF(R614=kengetallen!$W$59,"Matig",IF(R614=kengetallen!$W$60,"Onvoldoende",IF(R614=kengetallen!$W$61,"Onvoldoende / slecht")))))))))</f>
        <v>0</v>
      </c>
    </row>
    <row r="615" spans="1:19" x14ac:dyDescent="0.3">
      <c r="A615" s="34">
        <f>Invulblad!B617</f>
        <v>613</v>
      </c>
      <c r="B615" s="28">
        <f>Invulblad!C617</f>
        <v>0</v>
      </c>
      <c r="C615" s="4">
        <f>Invulblad!D617</f>
        <v>0</v>
      </c>
      <c r="D615" s="4">
        <f>Invulblad!E617</f>
        <v>0</v>
      </c>
      <c r="E615" s="4">
        <f>Invulblad!F617</f>
        <v>0</v>
      </c>
      <c r="F615" s="4">
        <f>Invulblad!G617</f>
        <v>0</v>
      </c>
      <c r="G615" s="4">
        <f>Invulblad!H617</f>
        <v>0</v>
      </c>
      <c r="H615" s="48">
        <f>Invulblad!I617</f>
        <v>0</v>
      </c>
      <c r="I615" s="109">
        <f>Invulblad!O617</f>
        <v>0</v>
      </c>
      <c r="J615" s="31">
        <f>Invulblad!J617</f>
        <v>0</v>
      </c>
      <c r="K615" s="32" t="b">
        <f>IF(J615=kengetallen!$V$13,"1",IF(J615=kengetallen!$V$14,"2",IF(J615=kengetallen!$V$15,"3")))</f>
        <v>0</v>
      </c>
      <c r="L615" s="32">
        <v>0.7</v>
      </c>
      <c r="M615" s="25">
        <f t="shared" si="27"/>
        <v>0</v>
      </c>
      <c r="N615" s="39">
        <f>Invulblad!K617</f>
        <v>0</v>
      </c>
      <c r="O615" s="29" t="b">
        <f>IF(N615=kengetallen!$V$19,"1",IF(N615=kengetallen!$V$20,"2",IF(N615=kengetallen!$V$21,"3")))</f>
        <v>0</v>
      </c>
      <c r="P615" s="32">
        <v>0.3</v>
      </c>
      <c r="Q615" s="4">
        <f t="shared" si="28"/>
        <v>0</v>
      </c>
      <c r="R615" s="31">
        <f t="shared" si="29"/>
        <v>0</v>
      </c>
      <c r="S615" s="118" t="b">
        <f>IF(R615=kengetallen!$W$53,"Optimaal / zeer goed",IF(R615=kengetallen!$W$54,"Optimaal / goed",IF(R615=kengetallen!$W$55,"Voldoende / goed",IF(R615=kengetallen!$W$56,"Voldoende / redelijk",IF(R615=kengetallen!$W$57,"Voldoende",IF(R615=kengetallen!$W$58,"Matig / voldoende",IF(R615=kengetallen!$W$59,"Matig",IF(R615=kengetallen!$W$60,"Onvoldoende",IF(R615=kengetallen!$W$61,"Onvoldoende / slecht")))))))))</f>
        <v>0</v>
      </c>
    </row>
    <row r="616" spans="1:19" x14ac:dyDescent="0.3">
      <c r="A616" s="34">
        <f>Invulblad!B618</f>
        <v>614</v>
      </c>
      <c r="B616" s="28">
        <f>Invulblad!C618</f>
        <v>0</v>
      </c>
      <c r="C616" s="4">
        <f>Invulblad!D618</f>
        <v>0</v>
      </c>
      <c r="D616" s="4">
        <f>Invulblad!E618</f>
        <v>0</v>
      </c>
      <c r="E616" s="4">
        <f>Invulblad!F618</f>
        <v>0</v>
      </c>
      <c r="F616" s="4">
        <f>Invulblad!G618</f>
        <v>0</v>
      </c>
      <c r="G616" s="4">
        <f>Invulblad!H618</f>
        <v>0</v>
      </c>
      <c r="H616" s="48">
        <f>Invulblad!I618</f>
        <v>0</v>
      </c>
      <c r="I616" s="109">
        <f>Invulblad!O618</f>
        <v>0</v>
      </c>
      <c r="J616" s="31">
        <f>Invulblad!J618</f>
        <v>0</v>
      </c>
      <c r="K616" s="32" t="b">
        <f>IF(J616=kengetallen!$V$13,"1",IF(J616=kengetallen!$V$14,"2",IF(J616=kengetallen!$V$15,"3")))</f>
        <v>0</v>
      </c>
      <c r="L616" s="32">
        <v>0.7</v>
      </c>
      <c r="M616" s="25">
        <f t="shared" si="27"/>
        <v>0</v>
      </c>
      <c r="N616" s="39">
        <f>Invulblad!K618</f>
        <v>0</v>
      </c>
      <c r="O616" s="29" t="b">
        <f>IF(N616=kengetallen!$V$19,"1",IF(N616=kengetallen!$V$20,"2",IF(N616=kengetallen!$V$21,"3")))</f>
        <v>0</v>
      </c>
      <c r="P616" s="32">
        <v>0.3</v>
      </c>
      <c r="Q616" s="4">
        <f t="shared" si="28"/>
        <v>0</v>
      </c>
      <c r="R616" s="31">
        <f t="shared" si="29"/>
        <v>0</v>
      </c>
      <c r="S616" s="118" t="b">
        <f>IF(R616=kengetallen!$W$53,"Optimaal / zeer goed",IF(R616=kengetallen!$W$54,"Optimaal / goed",IF(R616=kengetallen!$W$55,"Voldoende / goed",IF(R616=kengetallen!$W$56,"Voldoende / redelijk",IF(R616=kengetallen!$W$57,"Voldoende",IF(R616=kengetallen!$W$58,"Matig / voldoende",IF(R616=kengetallen!$W$59,"Matig",IF(R616=kengetallen!$W$60,"Onvoldoende",IF(R616=kengetallen!$W$61,"Onvoldoende / slecht")))))))))</f>
        <v>0</v>
      </c>
    </row>
    <row r="617" spans="1:19" x14ac:dyDescent="0.3">
      <c r="A617" s="34">
        <f>Invulblad!B619</f>
        <v>615</v>
      </c>
      <c r="B617" s="28">
        <f>Invulblad!C619</f>
        <v>0</v>
      </c>
      <c r="C617" s="4">
        <f>Invulblad!D619</f>
        <v>0</v>
      </c>
      <c r="D617" s="4">
        <f>Invulblad!E619</f>
        <v>0</v>
      </c>
      <c r="E617" s="4">
        <f>Invulblad!F619</f>
        <v>0</v>
      </c>
      <c r="F617" s="4">
        <f>Invulblad!G619</f>
        <v>0</v>
      </c>
      <c r="G617" s="4">
        <f>Invulblad!H619</f>
        <v>0</v>
      </c>
      <c r="H617" s="48">
        <f>Invulblad!I619</f>
        <v>0</v>
      </c>
      <c r="I617" s="109">
        <f>Invulblad!O619</f>
        <v>0</v>
      </c>
      <c r="J617" s="31">
        <f>Invulblad!J619</f>
        <v>0</v>
      </c>
      <c r="K617" s="32" t="b">
        <f>IF(J617=kengetallen!$V$13,"1",IF(J617=kengetallen!$V$14,"2",IF(J617=kengetallen!$V$15,"3")))</f>
        <v>0</v>
      </c>
      <c r="L617" s="32">
        <v>0.7</v>
      </c>
      <c r="M617" s="25">
        <f t="shared" si="27"/>
        <v>0</v>
      </c>
      <c r="N617" s="39">
        <f>Invulblad!K619</f>
        <v>0</v>
      </c>
      <c r="O617" s="29" t="b">
        <f>IF(N617=kengetallen!$V$19,"1",IF(N617=kengetallen!$V$20,"2",IF(N617=kengetallen!$V$21,"3")))</f>
        <v>0</v>
      </c>
      <c r="P617" s="32">
        <v>0.3</v>
      </c>
      <c r="Q617" s="4">
        <f t="shared" si="28"/>
        <v>0</v>
      </c>
      <c r="R617" s="31">
        <f t="shared" si="29"/>
        <v>0</v>
      </c>
      <c r="S617" s="118" t="b">
        <f>IF(R617=kengetallen!$W$53,"Optimaal / zeer goed",IF(R617=kengetallen!$W$54,"Optimaal / goed",IF(R617=kengetallen!$W$55,"Voldoende / goed",IF(R617=kengetallen!$W$56,"Voldoende / redelijk",IF(R617=kengetallen!$W$57,"Voldoende",IF(R617=kengetallen!$W$58,"Matig / voldoende",IF(R617=kengetallen!$W$59,"Matig",IF(R617=kengetallen!$W$60,"Onvoldoende",IF(R617=kengetallen!$W$61,"Onvoldoende / slecht")))))))))</f>
        <v>0</v>
      </c>
    </row>
    <row r="618" spans="1:19" x14ac:dyDescent="0.3">
      <c r="A618" s="34">
        <f>Invulblad!B620</f>
        <v>616</v>
      </c>
      <c r="B618" s="28">
        <f>Invulblad!C620</f>
        <v>0</v>
      </c>
      <c r="C618" s="4">
        <f>Invulblad!D620</f>
        <v>0</v>
      </c>
      <c r="D618" s="4">
        <f>Invulblad!E620</f>
        <v>0</v>
      </c>
      <c r="E618" s="4">
        <f>Invulblad!F620</f>
        <v>0</v>
      </c>
      <c r="F618" s="4">
        <f>Invulblad!G620</f>
        <v>0</v>
      </c>
      <c r="G618" s="4">
        <f>Invulblad!H620</f>
        <v>0</v>
      </c>
      <c r="H618" s="48">
        <f>Invulblad!I620</f>
        <v>0</v>
      </c>
      <c r="I618" s="109">
        <f>Invulblad!O620</f>
        <v>0</v>
      </c>
      <c r="J618" s="31">
        <f>Invulblad!J620</f>
        <v>0</v>
      </c>
      <c r="K618" s="32" t="b">
        <f>IF(J618=kengetallen!$V$13,"1",IF(J618=kengetallen!$V$14,"2",IF(J618=kengetallen!$V$15,"3")))</f>
        <v>0</v>
      </c>
      <c r="L618" s="32">
        <v>0.7</v>
      </c>
      <c r="M618" s="25">
        <f t="shared" si="27"/>
        <v>0</v>
      </c>
      <c r="N618" s="39">
        <f>Invulblad!K620</f>
        <v>0</v>
      </c>
      <c r="O618" s="29" t="b">
        <f>IF(N618=kengetallen!$V$19,"1",IF(N618=kengetallen!$V$20,"2",IF(N618=kengetallen!$V$21,"3")))</f>
        <v>0</v>
      </c>
      <c r="P618" s="32">
        <v>0.3</v>
      </c>
      <c r="Q618" s="4">
        <f t="shared" si="28"/>
        <v>0</v>
      </c>
      <c r="R618" s="31">
        <f t="shared" si="29"/>
        <v>0</v>
      </c>
      <c r="S618" s="118" t="b">
        <f>IF(R618=kengetallen!$W$53,"Optimaal / zeer goed",IF(R618=kengetallen!$W$54,"Optimaal / goed",IF(R618=kengetallen!$W$55,"Voldoende / goed",IF(R618=kengetallen!$W$56,"Voldoende / redelijk",IF(R618=kengetallen!$W$57,"Voldoende",IF(R618=kengetallen!$W$58,"Matig / voldoende",IF(R618=kengetallen!$W$59,"Matig",IF(R618=kengetallen!$W$60,"Onvoldoende",IF(R618=kengetallen!$W$61,"Onvoldoende / slecht")))))))))</f>
        <v>0</v>
      </c>
    </row>
    <row r="619" spans="1:19" x14ac:dyDescent="0.3">
      <c r="A619" s="34">
        <f>Invulblad!B621</f>
        <v>617</v>
      </c>
      <c r="B619" s="28">
        <f>Invulblad!C621</f>
        <v>0</v>
      </c>
      <c r="C619" s="4">
        <f>Invulblad!D621</f>
        <v>0</v>
      </c>
      <c r="D619" s="4">
        <f>Invulblad!E621</f>
        <v>0</v>
      </c>
      <c r="E619" s="4">
        <f>Invulblad!F621</f>
        <v>0</v>
      </c>
      <c r="F619" s="4">
        <f>Invulblad!G621</f>
        <v>0</v>
      </c>
      <c r="G619" s="4">
        <f>Invulblad!H621</f>
        <v>0</v>
      </c>
      <c r="H619" s="48">
        <f>Invulblad!I621</f>
        <v>0</v>
      </c>
      <c r="I619" s="109">
        <f>Invulblad!O621</f>
        <v>0</v>
      </c>
      <c r="J619" s="31">
        <f>Invulblad!J621</f>
        <v>0</v>
      </c>
      <c r="K619" s="32" t="b">
        <f>IF(J619=kengetallen!$V$13,"1",IF(J619=kengetallen!$V$14,"2",IF(J619=kengetallen!$V$15,"3")))</f>
        <v>0</v>
      </c>
      <c r="L619" s="32">
        <v>0.7</v>
      </c>
      <c r="M619" s="25">
        <f t="shared" si="27"/>
        <v>0</v>
      </c>
      <c r="N619" s="39">
        <f>Invulblad!K621</f>
        <v>0</v>
      </c>
      <c r="O619" s="29" t="b">
        <f>IF(N619=kengetallen!$V$19,"1",IF(N619=kengetallen!$V$20,"2",IF(N619=kengetallen!$V$21,"3")))</f>
        <v>0</v>
      </c>
      <c r="P619" s="32">
        <v>0.3</v>
      </c>
      <c r="Q619" s="4">
        <f t="shared" si="28"/>
        <v>0</v>
      </c>
      <c r="R619" s="31">
        <f t="shared" si="29"/>
        <v>0</v>
      </c>
      <c r="S619" s="118" t="b">
        <f>IF(R619=kengetallen!$W$53,"Optimaal / zeer goed",IF(R619=kengetallen!$W$54,"Optimaal / goed",IF(R619=kengetallen!$W$55,"Voldoende / goed",IF(R619=kengetallen!$W$56,"Voldoende / redelijk",IF(R619=kengetallen!$W$57,"Voldoende",IF(R619=kengetallen!$W$58,"Matig / voldoende",IF(R619=kengetallen!$W$59,"Matig",IF(R619=kengetallen!$W$60,"Onvoldoende",IF(R619=kengetallen!$W$61,"Onvoldoende / slecht")))))))))</f>
        <v>0</v>
      </c>
    </row>
    <row r="620" spans="1:19" x14ac:dyDescent="0.3">
      <c r="A620" s="34">
        <f>Invulblad!B622</f>
        <v>618</v>
      </c>
      <c r="B620" s="28">
        <f>Invulblad!C622</f>
        <v>0</v>
      </c>
      <c r="C620" s="4">
        <f>Invulblad!D622</f>
        <v>0</v>
      </c>
      <c r="D620" s="4">
        <f>Invulblad!E622</f>
        <v>0</v>
      </c>
      <c r="E620" s="4">
        <f>Invulblad!F622</f>
        <v>0</v>
      </c>
      <c r="F620" s="4">
        <f>Invulblad!G622</f>
        <v>0</v>
      </c>
      <c r="G620" s="4">
        <f>Invulblad!H622</f>
        <v>0</v>
      </c>
      <c r="H620" s="48">
        <f>Invulblad!I622</f>
        <v>0</v>
      </c>
      <c r="I620" s="109">
        <f>Invulblad!O622</f>
        <v>0</v>
      </c>
      <c r="J620" s="31">
        <f>Invulblad!J622</f>
        <v>0</v>
      </c>
      <c r="K620" s="32" t="b">
        <f>IF(J620=kengetallen!$V$13,"1",IF(J620=kengetallen!$V$14,"2",IF(J620=kengetallen!$V$15,"3")))</f>
        <v>0</v>
      </c>
      <c r="L620" s="32">
        <v>0.7</v>
      </c>
      <c r="M620" s="25">
        <f t="shared" si="27"/>
        <v>0</v>
      </c>
      <c r="N620" s="39">
        <f>Invulblad!K622</f>
        <v>0</v>
      </c>
      <c r="O620" s="29" t="b">
        <f>IF(N620=kengetallen!$V$19,"1",IF(N620=kengetallen!$V$20,"2",IF(N620=kengetallen!$V$21,"3")))</f>
        <v>0</v>
      </c>
      <c r="P620" s="32">
        <v>0.3</v>
      </c>
      <c r="Q620" s="4">
        <f t="shared" si="28"/>
        <v>0</v>
      </c>
      <c r="R620" s="31">
        <f t="shared" si="29"/>
        <v>0</v>
      </c>
      <c r="S620" s="118" t="b">
        <f>IF(R620=kengetallen!$W$53,"Optimaal / zeer goed",IF(R620=kengetallen!$W$54,"Optimaal / goed",IF(R620=kengetallen!$W$55,"Voldoende / goed",IF(R620=kengetallen!$W$56,"Voldoende / redelijk",IF(R620=kengetallen!$W$57,"Voldoende",IF(R620=kengetallen!$W$58,"Matig / voldoende",IF(R620=kengetallen!$W$59,"Matig",IF(R620=kengetallen!$W$60,"Onvoldoende",IF(R620=kengetallen!$W$61,"Onvoldoende / slecht")))))))))</f>
        <v>0</v>
      </c>
    </row>
    <row r="621" spans="1:19" x14ac:dyDescent="0.3">
      <c r="A621" s="34">
        <f>Invulblad!B623</f>
        <v>619</v>
      </c>
      <c r="B621" s="28">
        <f>Invulblad!C623</f>
        <v>0</v>
      </c>
      <c r="C621" s="4">
        <f>Invulblad!D623</f>
        <v>0</v>
      </c>
      <c r="D621" s="4">
        <f>Invulblad!E623</f>
        <v>0</v>
      </c>
      <c r="E621" s="4">
        <f>Invulblad!F623</f>
        <v>0</v>
      </c>
      <c r="F621" s="4">
        <f>Invulblad!G623</f>
        <v>0</v>
      </c>
      <c r="G621" s="4">
        <f>Invulblad!H623</f>
        <v>0</v>
      </c>
      <c r="H621" s="48">
        <f>Invulblad!I623</f>
        <v>0</v>
      </c>
      <c r="I621" s="109">
        <f>Invulblad!O623</f>
        <v>0</v>
      </c>
      <c r="J621" s="31">
        <f>Invulblad!J623</f>
        <v>0</v>
      </c>
      <c r="K621" s="32" t="b">
        <f>IF(J621=kengetallen!$V$13,"1",IF(J621=kengetallen!$V$14,"2",IF(J621=kengetallen!$V$15,"3")))</f>
        <v>0</v>
      </c>
      <c r="L621" s="32">
        <v>0.7</v>
      </c>
      <c r="M621" s="25">
        <f t="shared" si="27"/>
        <v>0</v>
      </c>
      <c r="N621" s="39">
        <f>Invulblad!K623</f>
        <v>0</v>
      </c>
      <c r="O621" s="29" t="b">
        <f>IF(N621=kengetallen!$V$19,"1",IF(N621=kengetallen!$V$20,"2",IF(N621=kengetallen!$V$21,"3")))</f>
        <v>0</v>
      </c>
      <c r="P621" s="32">
        <v>0.3</v>
      </c>
      <c r="Q621" s="4">
        <f t="shared" si="28"/>
        <v>0</v>
      </c>
      <c r="R621" s="31">
        <f t="shared" si="29"/>
        <v>0</v>
      </c>
      <c r="S621" s="118" t="b">
        <f>IF(R621=kengetallen!$W$53,"Optimaal / zeer goed",IF(R621=kengetallen!$W$54,"Optimaal / goed",IF(R621=kengetallen!$W$55,"Voldoende / goed",IF(R621=kengetallen!$W$56,"Voldoende / redelijk",IF(R621=kengetallen!$W$57,"Voldoende",IF(R621=kengetallen!$W$58,"Matig / voldoende",IF(R621=kengetallen!$W$59,"Matig",IF(R621=kengetallen!$W$60,"Onvoldoende",IF(R621=kengetallen!$W$61,"Onvoldoende / slecht")))))))))</f>
        <v>0</v>
      </c>
    </row>
    <row r="622" spans="1:19" x14ac:dyDescent="0.3">
      <c r="A622" s="34">
        <f>Invulblad!B624</f>
        <v>620</v>
      </c>
      <c r="B622" s="28">
        <f>Invulblad!C624</f>
        <v>0</v>
      </c>
      <c r="C622" s="4">
        <f>Invulblad!D624</f>
        <v>0</v>
      </c>
      <c r="D622" s="4">
        <f>Invulblad!E624</f>
        <v>0</v>
      </c>
      <c r="E622" s="4">
        <f>Invulblad!F624</f>
        <v>0</v>
      </c>
      <c r="F622" s="4">
        <f>Invulblad!G624</f>
        <v>0</v>
      </c>
      <c r="G622" s="4">
        <f>Invulblad!H624</f>
        <v>0</v>
      </c>
      <c r="H622" s="48">
        <f>Invulblad!I624</f>
        <v>0</v>
      </c>
      <c r="I622" s="109">
        <f>Invulblad!O624</f>
        <v>0</v>
      </c>
      <c r="J622" s="31">
        <f>Invulblad!J624</f>
        <v>0</v>
      </c>
      <c r="K622" s="32" t="b">
        <f>IF(J622=kengetallen!$V$13,"1",IF(J622=kengetallen!$V$14,"2",IF(J622=kengetallen!$V$15,"3")))</f>
        <v>0</v>
      </c>
      <c r="L622" s="32">
        <v>0.7</v>
      </c>
      <c r="M622" s="25">
        <f t="shared" si="27"/>
        <v>0</v>
      </c>
      <c r="N622" s="39">
        <f>Invulblad!K624</f>
        <v>0</v>
      </c>
      <c r="O622" s="29" t="b">
        <f>IF(N622=kengetallen!$V$19,"1",IF(N622=kengetallen!$V$20,"2",IF(N622=kengetallen!$V$21,"3")))</f>
        <v>0</v>
      </c>
      <c r="P622" s="32">
        <v>0.3</v>
      </c>
      <c r="Q622" s="4">
        <f t="shared" si="28"/>
        <v>0</v>
      </c>
      <c r="R622" s="31">
        <f t="shared" si="29"/>
        <v>0</v>
      </c>
      <c r="S622" s="118" t="b">
        <f>IF(R622=kengetallen!$W$53,"Optimaal / zeer goed",IF(R622=kengetallen!$W$54,"Optimaal / goed",IF(R622=kengetallen!$W$55,"Voldoende / goed",IF(R622=kengetallen!$W$56,"Voldoende / redelijk",IF(R622=kengetallen!$W$57,"Voldoende",IF(R622=kengetallen!$W$58,"Matig / voldoende",IF(R622=kengetallen!$W$59,"Matig",IF(R622=kengetallen!$W$60,"Onvoldoende",IF(R622=kengetallen!$W$61,"Onvoldoende / slecht")))))))))</f>
        <v>0</v>
      </c>
    </row>
    <row r="623" spans="1:19" x14ac:dyDescent="0.3">
      <c r="A623" s="34">
        <f>Invulblad!B625</f>
        <v>621</v>
      </c>
      <c r="B623" s="28">
        <f>Invulblad!C625</f>
        <v>0</v>
      </c>
      <c r="C623" s="4">
        <f>Invulblad!D625</f>
        <v>0</v>
      </c>
      <c r="D623" s="4">
        <f>Invulblad!E625</f>
        <v>0</v>
      </c>
      <c r="E623" s="4">
        <f>Invulblad!F625</f>
        <v>0</v>
      </c>
      <c r="F623" s="4">
        <f>Invulblad!G625</f>
        <v>0</v>
      </c>
      <c r="G623" s="4">
        <f>Invulblad!H625</f>
        <v>0</v>
      </c>
      <c r="H623" s="48">
        <f>Invulblad!I625</f>
        <v>0</v>
      </c>
      <c r="I623" s="109">
        <f>Invulblad!O625</f>
        <v>0</v>
      </c>
      <c r="J623" s="31">
        <f>Invulblad!J625</f>
        <v>0</v>
      </c>
      <c r="K623" s="32" t="b">
        <f>IF(J623=kengetallen!$V$13,"1",IF(J623=kengetallen!$V$14,"2",IF(J623=kengetallen!$V$15,"3")))</f>
        <v>0</v>
      </c>
      <c r="L623" s="32">
        <v>0.7</v>
      </c>
      <c r="M623" s="25">
        <f t="shared" si="27"/>
        <v>0</v>
      </c>
      <c r="N623" s="39">
        <f>Invulblad!K625</f>
        <v>0</v>
      </c>
      <c r="O623" s="29" t="b">
        <f>IF(N623=kengetallen!$V$19,"1",IF(N623=kengetallen!$V$20,"2",IF(N623=kengetallen!$V$21,"3")))</f>
        <v>0</v>
      </c>
      <c r="P623" s="32">
        <v>0.3</v>
      </c>
      <c r="Q623" s="4">
        <f t="shared" si="28"/>
        <v>0</v>
      </c>
      <c r="R623" s="31">
        <f t="shared" si="29"/>
        <v>0</v>
      </c>
      <c r="S623" s="118" t="b">
        <f>IF(R623=kengetallen!$W$53,"Optimaal / zeer goed",IF(R623=kengetallen!$W$54,"Optimaal / goed",IF(R623=kengetallen!$W$55,"Voldoende / goed",IF(R623=kengetallen!$W$56,"Voldoende / redelijk",IF(R623=kengetallen!$W$57,"Voldoende",IF(R623=kengetallen!$W$58,"Matig / voldoende",IF(R623=kengetallen!$W$59,"Matig",IF(R623=kengetallen!$W$60,"Onvoldoende",IF(R623=kengetallen!$W$61,"Onvoldoende / slecht")))))))))</f>
        <v>0</v>
      </c>
    </row>
    <row r="624" spans="1:19" x14ac:dyDescent="0.3">
      <c r="A624" s="34">
        <f>Invulblad!B626</f>
        <v>622</v>
      </c>
      <c r="B624" s="28">
        <f>Invulblad!C626</f>
        <v>0</v>
      </c>
      <c r="C624" s="4">
        <f>Invulblad!D626</f>
        <v>0</v>
      </c>
      <c r="D624" s="4">
        <f>Invulblad!E626</f>
        <v>0</v>
      </c>
      <c r="E624" s="4">
        <f>Invulblad!F626</f>
        <v>0</v>
      </c>
      <c r="F624" s="4">
        <f>Invulblad!G626</f>
        <v>0</v>
      </c>
      <c r="G624" s="4">
        <f>Invulblad!H626</f>
        <v>0</v>
      </c>
      <c r="H624" s="48">
        <f>Invulblad!I626</f>
        <v>0</v>
      </c>
      <c r="I624" s="109">
        <f>Invulblad!O626</f>
        <v>0</v>
      </c>
      <c r="J624" s="31">
        <f>Invulblad!J626</f>
        <v>0</v>
      </c>
      <c r="K624" s="32" t="b">
        <f>IF(J624=kengetallen!$V$13,"1",IF(J624=kengetallen!$V$14,"2",IF(J624=kengetallen!$V$15,"3")))</f>
        <v>0</v>
      </c>
      <c r="L624" s="32">
        <v>0.7</v>
      </c>
      <c r="M624" s="25">
        <f t="shared" si="27"/>
        <v>0</v>
      </c>
      <c r="N624" s="39">
        <f>Invulblad!K626</f>
        <v>0</v>
      </c>
      <c r="O624" s="29" t="b">
        <f>IF(N624=kengetallen!$V$19,"1",IF(N624=kengetallen!$V$20,"2",IF(N624=kengetallen!$V$21,"3")))</f>
        <v>0</v>
      </c>
      <c r="P624" s="32">
        <v>0.3</v>
      </c>
      <c r="Q624" s="4">
        <f t="shared" si="28"/>
        <v>0</v>
      </c>
      <c r="R624" s="31">
        <f t="shared" si="29"/>
        <v>0</v>
      </c>
      <c r="S624" s="118" t="b">
        <f>IF(R624=kengetallen!$W$53,"Optimaal / zeer goed",IF(R624=kengetallen!$W$54,"Optimaal / goed",IF(R624=kengetallen!$W$55,"Voldoende / goed",IF(R624=kengetallen!$W$56,"Voldoende / redelijk",IF(R624=kengetallen!$W$57,"Voldoende",IF(R624=kengetallen!$W$58,"Matig / voldoende",IF(R624=kengetallen!$W$59,"Matig",IF(R624=kengetallen!$W$60,"Onvoldoende",IF(R624=kengetallen!$W$61,"Onvoldoende / slecht")))))))))</f>
        <v>0</v>
      </c>
    </row>
    <row r="625" spans="1:19" x14ac:dyDescent="0.3">
      <c r="A625" s="34">
        <f>Invulblad!B627</f>
        <v>623</v>
      </c>
      <c r="B625" s="28">
        <f>Invulblad!C627</f>
        <v>0</v>
      </c>
      <c r="C625" s="4">
        <f>Invulblad!D627</f>
        <v>0</v>
      </c>
      <c r="D625" s="4">
        <f>Invulblad!E627</f>
        <v>0</v>
      </c>
      <c r="E625" s="4">
        <f>Invulblad!F627</f>
        <v>0</v>
      </c>
      <c r="F625" s="4">
        <f>Invulblad!G627</f>
        <v>0</v>
      </c>
      <c r="G625" s="4">
        <f>Invulblad!H627</f>
        <v>0</v>
      </c>
      <c r="H625" s="48">
        <f>Invulblad!I627</f>
        <v>0</v>
      </c>
      <c r="I625" s="109">
        <f>Invulblad!O627</f>
        <v>0</v>
      </c>
      <c r="J625" s="31">
        <f>Invulblad!J627</f>
        <v>0</v>
      </c>
      <c r="K625" s="32" t="b">
        <f>IF(J625=kengetallen!$V$13,"1",IF(J625=kengetallen!$V$14,"2",IF(J625=kengetallen!$V$15,"3")))</f>
        <v>0</v>
      </c>
      <c r="L625" s="32">
        <v>0.7</v>
      </c>
      <c r="M625" s="25">
        <f t="shared" si="27"/>
        <v>0</v>
      </c>
      <c r="N625" s="39">
        <f>Invulblad!K627</f>
        <v>0</v>
      </c>
      <c r="O625" s="29" t="b">
        <f>IF(N625=kengetallen!$V$19,"1",IF(N625=kengetallen!$V$20,"2",IF(N625=kengetallen!$V$21,"3")))</f>
        <v>0</v>
      </c>
      <c r="P625" s="32">
        <v>0.3</v>
      </c>
      <c r="Q625" s="4">
        <f t="shared" si="28"/>
        <v>0</v>
      </c>
      <c r="R625" s="31">
        <f t="shared" si="29"/>
        <v>0</v>
      </c>
      <c r="S625" s="118" t="b">
        <f>IF(R625=kengetallen!$W$53,"Optimaal / zeer goed",IF(R625=kengetallen!$W$54,"Optimaal / goed",IF(R625=kengetallen!$W$55,"Voldoende / goed",IF(R625=kengetallen!$W$56,"Voldoende / redelijk",IF(R625=kengetallen!$W$57,"Voldoende",IF(R625=kengetallen!$W$58,"Matig / voldoende",IF(R625=kengetallen!$W$59,"Matig",IF(R625=kengetallen!$W$60,"Onvoldoende",IF(R625=kengetallen!$W$61,"Onvoldoende / slecht")))))))))</f>
        <v>0</v>
      </c>
    </row>
    <row r="626" spans="1:19" x14ac:dyDescent="0.3">
      <c r="A626" s="34">
        <f>Invulblad!B628</f>
        <v>624</v>
      </c>
      <c r="B626" s="28">
        <f>Invulblad!C628</f>
        <v>0</v>
      </c>
      <c r="C626" s="4">
        <f>Invulblad!D628</f>
        <v>0</v>
      </c>
      <c r="D626" s="4">
        <f>Invulblad!E628</f>
        <v>0</v>
      </c>
      <c r="E626" s="4">
        <f>Invulblad!F628</f>
        <v>0</v>
      </c>
      <c r="F626" s="4">
        <f>Invulblad!G628</f>
        <v>0</v>
      </c>
      <c r="G626" s="4">
        <f>Invulblad!H628</f>
        <v>0</v>
      </c>
      <c r="H626" s="48">
        <f>Invulblad!I628</f>
        <v>0</v>
      </c>
      <c r="I626" s="109">
        <f>Invulblad!O628</f>
        <v>0</v>
      </c>
      <c r="J626" s="31">
        <f>Invulblad!J628</f>
        <v>0</v>
      </c>
      <c r="K626" s="32" t="b">
        <f>IF(J626=kengetallen!$V$13,"1",IF(J626=kengetallen!$V$14,"2",IF(J626=kengetallen!$V$15,"3")))</f>
        <v>0</v>
      </c>
      <c r="L626" s="32">
        <v>0.7</v>
      </c>
      <c r="M626" s="25">
        <f t="shared" si="27"/>
        <v>0</v>
      </c>
      <c r="N626" s="39">
        <f>Invulblad!K628</f>
        <v>0</v>
      </c>
      <c r="O626" s="29" t="b">
        <f>IF(N626=kengetallen!$V$19,"1",IF(N626=kengetallen!$V$20,"2",IF(N626=kengetallen!$V$21,"3")))</f>
        <v>0</v>
      </c>
      <c r="P626" s="32">
        <v>0.3</v>
      </c>
      <c r="Q626" s="4">
        <f t="shared" si="28"/>
        <v>0</v>
      </c>
      <c r="R626" s="31">
        <f t="shared" si="29"/>
        <v>0</v>
      </c>
      <c r="S626" s="118" t="b">
        <f>IF(R626=kengetallen!$W$53,"Optimaal / zeer goed",IF(R626=kengetallen!$W$54,"Optimaal / goed",IF(R626=kengetallen!$W$55,"Voldoende / goed",IF(R626=kengetallen!$W$56,"Voldoende / redelijk",IF(R626=kengetallen!$W$57,"Voldoende",IF(R626=kengetallen!$W$58,"Matig / voldoende",IF(R626=kengetallen!$W$59,"Matig",IF(R626=kengetallen!$W$60,"Onvoldoende",IF(R626=kengetallen!$W$61,"Onvoldoende / slecht")))))))))</f>
        <v>0</v>
      </c>
    </row>
    <row r="627" spans="1:19" x14ac:dyDescent="0.3">
      <c r="A627" s="34">
        <f>Invulblad!B629</f>
        <v>625</v>
      </c>
      <c r="B627" s="28">
        <f>Invulblad!C629</f>
        <v>0</v>
      </c>
      <c r="C627" s="4">
        <f>Invulblad!D629</f>
        <v>0</v>
      </c>
      <c r="D627" s="4">
        <f>Invulblad!E629</f>
        <v>0</v>
      </c>
      <c r="E627" s="4">
        <f>Invulblad!F629</f>
        <v>0</v>
      </c>
      <c r="F627" s="4">
        <f>Invulblad!G629</f>
        <v>0</v>
      </c>
      <c r="G627" s="4">
        <f>Invulblad!H629</f>
        <v>0</v>
      </c>
      <c r="H627" s="48">
        <f>Invulblad!I629</f>
        <v>0</v>
      </c>
      <c r="I627" s="109">
        <f>Invulblad!O629</f>
        <v>0</v>
      </c>
      <c r="J627" s="31">
        <f>Invulblad!J629</f>
        <v>0</v>
      </c>
      <c r="K627" s="32" t="b">
        <f>IF(J627=kengetallen!$V$13,"1",IF(J627=kengetallen!$V$14,"2",IF(J627=kengetallen!$V$15,"3")))</f>
        <v>0</v>
      </c>
      <c r="L627" s="32">
        <v>0.7</v>
      </c>
      <c r="M627" s="25">
        <f t="shared" si="27"/>
        <v>0</v>
      </c>
      <c r="N627" s="39">
        <f>Invulblad!K629</f>
        <v>0</v>
      </c>
      <c r="O627" s="29" t="b">
        <f>IF(N627=kengetallen!$V$19,"1",IF(N627=kengetallen!$V$20,"2",IF(N627=kengetallen!$V$21,"3")))</f>
        <v>0</v>
      </c>
      <c r="P627" s="32">
        <v>0.3</v>
      </c>
      <c r="Q627" s="4">
        <f t="shared" si="28"/>
        <v>0</v>
      </c>
      <c r="R627" s="31">
        <f t="shared" si="29"/>
        <v>0</v>
      </c>
      <c r="S627" s="118" t="b">
        <f>IF(R627=kengetallen!$W$53,"Optimaal / zeer goed",IF(R627=kengetallen!$W$54,"Optimaal / goed",IF(R627=kengetallen!$W$55,"Voldoende / goed",IF(R627=kengetallen!$W$56,"Voldoende / redelijk",IF(R627=kengetallen!$W$57,"Voldoende",IF(R627=kengetallen!$W$58,"Matig / voldoende",IF(R627=kengetallen!$W$59,"Matig",IF(R627=kengetallen!$W$60,"Onvoldoende",IF(R627=kengetallen!$W$61,"Onvoldoende / slecht")))))))))</f>
        <v>0</v>
      </c>
    </row>
    <row r="628" spans="1:19" x14ac:dyDescent="0.3">
      <c r="A628" s="34">
        <f>Invulblad!B630</f>
        <v>626</v>
      </c>
      <c r="B628" s="28">
        <f>Invulblad!C630</f>
        <v>0</v>
      </c>
      <c r="C628" s="4">
        <f>Invulblad!D630</f>
        <v>0</v>
      </c>
      <c r="D628" s="4">
        <f>Invulblad!E630</f>
        <v>0</v>
      </c>
      <c r="E628" s="4">
        <f>Invulblad!F630</f>
        <v>0</v>
      </c>
      <c r="F628" s="4">
        <f>Invulblad!G630</f>
        <v>0</v>
      </c>
      <c r="G628" s="4">
        <f>Invulblad!H630</f>
        <v>0</v>
      </c>
      <c r="H628" s="48">
        <f>Invulblad!I630</f>
        <v>0</v>
      </c>
      <c r="I628" s="109">
        <f>Invulblad!O630</f>
        <v>0</v>
      </c>
      <c r="J628" s="31">
        <f>Invulblad!J630</f>
        <v>0</v>
      </c>
      <c r="K628" s="32" t="b">
        <f>IF(J628=kengetallen!$V$13,"1",IF(J628=kengetallen!$V$14,"2",IF(J628=kengetallen!$V$15,"3")))</f>
        <v>0</v>
      </c>
      <c r="L628" s="32">
        <v>0.7</v>
      </c>
      <c r="M628" s="25">
        <f t="shared" si="27"/>
        <v>0</v>
      </c>
      <c r="N628" s="39">
        <f>Invulblad!K630</f>
        <v>0</v>
      </c>
      <c r="O628" s="29" t="b">
        <f>IF(N628=kengetallen!$V$19,"1",IF(N628=kengetallen!$V$20,"2",IF(N628=kengetallen!$V$21,"3")))</f>
        <v>0</v>
      </c>
      <c r="P628" s="32">
        <v>0.3</v>
      </c>
      <c r="Q628" s="4">
        <f t="shared" si="28"/>
        <v>0</v>
      </c>
      <c r="R628" s="31">
        <f t="shared" si="29"/>
        <v>0</v>
      </c>
      <c r="S628" s="118" t="b">
        <f>IF(R628=kengetallen!$W$53,"Optimaal / zeer goed",IF(R628=kengetallen!$W$54,"Optimaal / goed",IF(R628=kengetallen!$W$55,"Voldoende / goed",IF(R628=kengetallen!$W$56,"Voldoende / redelijk",IF(R628=kengetallen!$W$57,"Voldoende",IF(R628=kengetallen!$W$58,"Matig / voldoende",IF(R628=kengetallen!$W$59,"Matig",IF(R628=kengetallen!$W$60,"Onvoldoende",IF(R628=kengetallen!$W$61,"Onvoldoende / slecht")))))))))</f>
        <v>0</v>
      </c>
    </row>
    <row r="629" spans="1:19" x14ac:dyDescent="0.3">
      <c r="A629" s="34">
        <f>Invulblad!B631</f>
        <v>627</v>
      </c>
      <c r="B629" s="28">
        <f>Invulblad!C631</f>
        <v>0</v>
      </c>
      <c r="C629" s="4">
        <f>Invulblad!D631</f>
        <v>0</v>
      </c>
      <c r="D629" s="4">
        <f>Invulblad!E631</f>
        <v>0</v>
      </c>
      <c r="E629" s="4">
        <f>Invulblad!F631</f>
        <v>0</v>
      </c>
      <c r="F629" s="4">
        <f>Invulblad!G631</f>
        <v>0</v>
      </c>
      <c r="G629" s="4">
        <f>Invulblad!H631</f>
        <v>0</v>
      </c>
      <c r="H629" s="48">
        <f>Invulblad!I631</f>
        <v>0</v>
      </c>
      <c r="I629" s="109">
        <f>Invulblad!O631</f>
        <v>0</v>
      </c>
      <c r="J629" s="31">
        <f>Invulblad!J631</f>
        <v>0</v>
      </c>
      <c r="K629" s="32" t="b">
        <f>IF(J629=kengetallen!$V$13,"1",IF(J629=kengetallen!$V$14,"2",IF(J629=kengetallen!$V$15,"3")))</f>
        <v>0</v>
      </c>
      <c r="L629" s="32">
        <v>0.7</v>
      </c>
      <c r="M629" s="25">
        <f t="shared" si="27"/>
        <v>0</v>
      </c>
      <c r="N629" s="39">
        <f>Invulblad!K631</f>
        <v>0</v>
      </c>
      <c r="O629" s="29" t="b">
        <f>IF(N629=kengetallen!$V$19,"1",IF(N629=kengetallen!$V$20,"2",IF(N629=kengetallen!$V$21,"3")))</f>
        <v>0</v>
      </c>
      <c r="P629" s="32">
        <v>0.3</v>
      </c>
      <c r="Q629" s="4">
        <f t="shared" si="28"/>
        <v>0</v>
      </c>
      <c r="R629" s="31">
        <f t="shared" si="29"/>
        <v>0</v>
      </c>
      <c r="S629" s="118" t="b">
        <f>IF(R629=kengetallen!$W$53,"Optimaal / zeer goed",IF(R629=kengetallen!$W$54,"Optimaal / goed",IF(R629=kengetallen!$W$55,"Voldoende / goed",IF(R629=kengetallen!$W$56,"Voldoende / redelijk",IF(R629=kengetallen!$W$57,"Voldoende",IF(R629=kengetallen!$W$58,"Matig / voldoende",IF(R629=kengetallen!$W$59,"Matig",IF(R629=kengetallen!$W$60,"Onvoldoende",IF(R629=kengetallen!$W$61,"Onvoldoende / slecht")))))))))</f>
        <v>0</v>
      </c>
    </row>
    <row r="630" spans="1:19" x14ac:dyDescent="0.3">
      <c r="A630" s="34">
        <f>Invulblad!B632</f>
        <v>628</v>
      </c>
      <c r="B630" s="28">
        <f>Invulblad!C632</f>
        <v>0</v>
      </c>
      <c r="C630" s="4">
        <f>Invulblad!D632</f>
        <v>0</v>
      </c>
      <c r="D630" s="4">
        <f>Invulblad!E632</f>
        <v>0</v>
      </c>
      <c r="E630" s="4">
        <f>Invulblad!F632</f>
        <v>0</v>
      </c>
      <c r="F630" s="4">
        <f>Invulblad!G632</f>
        <v>0</v>
      </c>
      <c r="G630" s="4">
        <f>Invulblad!H632</f>
        <v>0</v>
      </c>
      <c r="H630" s="48">
        <f>Invulblad!I632</f>
        <v>0</v>
      </c>
      <c r="I630" s="109">
        <f>Invulblad!O632</f>
        <v>0</v>
      </c>
      <c r="J630" s="31">
        <f>Invulblad!J632</f>
        <v>0</v>
      </c>
      <c r="K630" s="32" t="b">
        <f>IF(J630=kengetallen!$V$13,"1",IF(J630=kengetallen!$V$14,"2",IF(J630=kengetallen!$V$15,"3")))</f>
        <v>0</v>
      </c>
      <c r="L630" s="32">
        <v>0.7</v>
      </c>
      <c r="M630" s="25">
        <f t="shared" si="27"/>
        <v>0</v>
      </c>
      <c r="N630" s="39">
        <f>Invulblad!K632</f>
        <v>0</v>
      </c>
      <c r="O630" s="29" t="b">
        <f>IF(N630=kengetallen!$V$19,"1",IF(N630=kengetallen!$V$20,"2",IF(N630=kengetallen!$V$21,"3")))</f>
        <v>0</v>
      </c>
      <c r="P630" s="32">
        <v>0.3</v>
      </c>
      <c r="Q630" s="4">
        <f t="shared" si="28"/>
        <v>0</v>
      </c>
      <c r="R630" s="31">
        <f t="shared" si="29"/>
        <v>0</v>
      </c>
      <c r="S630" s="118" t="b">
        <f>IF(R630=kengetallen!$W$53,"Optimaal / zeer goed",IF(R630=kengetallen!$W$54,"Optimaal / goed",IF(R630=kengetallen!$W$55,"Voldoende / goed",IF(R630=kengetallen!$W$56,"Voldoende / redelijk",IF(R630=kengetallen!$W$57,"Voldoende",IF(R630=kengetallen!$W$58,"Matig / voldoende",IF(R630=kengetallen!$W$59,"Matig",IF(R630=kengetallen!$W$60,"Onvoldoende",IF(R630=kengetallen!$W$61,"Onvoldoende / slecht")))))))))</f>
        <v>0</v>
      </c>
    </row>
    <row r="631" spans="1:19" x14ac:dyDescent="0.3">
      <c r="A631" s="34">
        <f>Invulblad!B633</f>
        <v>629</v>
      </c>
      <c r="B631" s="28">
        <f>Invulblad!C633</f>
        <v>0</v>
      </c>
      <c r="C631" s="4">
        <f>Invulblad!D633</f>
        <v>0</v>
      </c>
      <c r="D631" s="4">
        <f>Invulblad!E633</f>
        <v>0</v>
      </c>
      <c r="E631" s="4">
        <f>Invulblad!F633</f>
        <v>0</v>
      </c>
      <c r="F631" s="4">
        <f>Invulblad!G633</f>
        <v>0</v>
      </c>
      <c r="G631" s="4">
        <f>Invulblad!H633</f>
        <v>0</v>
      </c>
      <c r="H631" s="48">
        <f>Invulblad!I633</f>
        <v>0</v>
      </c>
      <c r="I631" s="109">
        <f>Invulblad!O633</f>
        <v>0</v>
      </c>
      <c r="J631" s="31">
        <f>Invulblad!J633</f>
        <v>0</v>
      </c>
      <c r="K631" s="32" t="b">
        <f>IF(J631=kengetallen!$V$13,"1",IF(J631=kengetallen!$V$14,"2",IF(J631=kengetallen!$V$15,"3")))</f>
        <v>0</v>
      </c>
      <c r="L631" s="32">
        <v>0.7</v>
      </c>
      <c r="M631" s="25">
        <f t="shared" si="27"/>
        <v>0</v>
      </c>
      <c r="N631" s="39">
        <f>Invulblad!K633</f>
        <v>0</v>
      </c>
      <c r="O631" s="29" t="b">
        <f>IF(N631=kengetallen!$V$19,"1",IF(N631=kengetallen!$V$20,"2",IF(N631=kengetallen!$V$21,"3")))</f>
        <v>0</v>
      </c>
      <c r="P631" s="32">
        <v>0.3</v>
      </c>
      <c r="Q631" s="4">
        <f t="shared" si="28"/>
        <v>0</v>
      </c>
      <c r="R631" s="31">
        <f t="shared" si="29"/>
        <v>0</v>
      </c>
      <c r="S631" s="118" t="b">
        <f>IF(R631=kengetallen!$W$53,"Optimaal / zeer goed",IF(R631=kengetallen!$W$54,"Optimaal / goed",IF(R631=kengetallen!$W$55,"Voldoende / goed",IF(R631=kengetallen!$W$56,"Voldoende / redelijk",IF(R631=kengetallen!$W$57,"Voldoende",IF(R631=kengetallen!$W$58,"Matig / voldoende",IF(R631=kengetallen!$W$59,"Matig",IF(R631=kengetallen!$W$60,"Onvoldoende",IF(R631=kengetallen!$W$61,"Onvoldoende / slecht")))))))))</f>
        <v>0</v>
      </c>
    </row>
    <row r="632" spans="1:19" x14ac:dyDescent="0.3">
      <c r="A632" s="34">
        <f>Invulblad!B634</f>
        <v>630</v>
      </c>
      <c r="B632" s="28">
        <f>Invulblad!C634</f>
        <v>0</v>
      </c>
      <c r="C632" s="4">
        <f>Invulblad!D634</f>
        <v>0</v>
      </c>
      <c r="D632" s="4">
        <f>Invulblad!E634</f>
        <v>0</v>
      </c>
      <c r="E632" s="4">
        <f>Invulblad!F634</f>
        <v>0</v>
      </c>
      <c r="F632" s="4">
        <f>Invulblad!G634</f>
        <v>0</v>
      </c>
      <c r="G632" s="4">
        <f>Invulblad!H634</f>
        <v>0</v>
      </c>
      <c r="H632" s="48">
        <f>Invulblad!I634</f>
        <v>0</v>
      </c>
      <c r="I632" s="109">
        <f>Invulblad!O634</f>
        <v>0</v>
      </c>
      <c r="J632" s="31">
        <f>Invulblad!J634</f>
        <v>0</v>
      </c>
      <c r="K632" s="32" t="b">
        <f>IF(J632=kengetallen!$V$13,"1",IF(J632=kengetallen!$V$14,"2",IF(J632=kengetallen!$V$15,"3")))</f>
        <v>0</v>
      </c>
      <c r="L632" s="32">
        <v>0.7</v>
      </c>
      <c r="M632" s="25">
        <f t="shared" si="27"/>
        <v>0</v>
      </c>
      <c r="N632" s="39">
        <f>Invulblad!K634</f>
        <v>0</v>
      </c>
      <c r="O632" s="29" t="b">
        <f>IF(N632=kengetallen!$V$19,"1",IF(N632=kengetallen!$V$20,"2",IF(N632=kengetallen!$V$21,"3")))</f>
        <v>0</v>
      </c>
      <c r="P632" s="32">
        <v>0.3</v>
      </c>
      <c r="Q632" s="4">
        <f t="shared" si="28"/>
        <v>0</v>
      </c>
      <c r="R632" s="31">
        <f t="shared" si="29"/>
        <v>0</v>
      </c>
      <c r="S632" s="118" t="b">
        <f>IF(R632=kengetallen!$W$53,"Optimaal / zeer goed",IF(R632=kengetallen!$W$54,"Optimaal / goed",IF(R632=kengetallen!$W$55,"Voldoende / goed",IF(R632=kengetallen!$W$56,"Voldoende / redelijk",IF(R632=kengetallen!$W$57,"Voldoende",IF(R632=kengetallen!$W$58,"Matig / voldoende",IF(R632=kengetallen!$W$59,"Matig",IF(R632=kengetallen!$W$60,"Onvoldoende",IF(R632=kengetallen!$W$61,"Onvoldoende / slecht")))))))))</f>
        <v>0</v>
      </c>
    </row>
    <row r="633" spans="1:19" x14ac:dyDescent="0.3">
      <c r="A633" s="34">
        <f>Invulblad!B635</f>
        <v>631</v>
      </c>
      <c r="B633" s="28">
        <f>Invulblad!C635</f>
        <v>0</v>
      </c>
      <c r="C633" s="4">
        <f>Invulblad!D635</f>
        <v>0</v>
      </c>
      <c r="D633" s="4">
        <f>Invulblad!E635</f>
        <v>0</v>
      </c>
      <c r="E633" s="4">
        <f>Invulblad!F635</f>
        <v>0</v>
      </c>
      <c r="F633" s="4">
        <f>Invulblad!G635</f>
        <v>0</v>
      </c>
      <c r="G633" s="4">
        <f>Invulblad!H635</f>
        <v>0</v>
      </c>
      <c r="H633" s="48">
        <f>Invulblad!I635</f>
        <v>0</v>
      </c>
      <c r="I633" s="109">
        <f>Invulblad!O635</f>
        <v>0</v>
      </c>
      <c r="J633" s="31">
        <f>Invulblad!J635</f>
        <v>0</v>
      </c>
      <c r="K633" s="32" t="b">
        <f>IF(J633=kengetallen!$V$13,"1",IF(J633=kengetallen!$V$14,"2",IF(J633=kengetallen!$V$15,"3")))</f>
        <v>0</v>
      </c>
      <c r="L633" s="32">
        <v>0.7</v>
      </c>
      <c r="M633" s="25">
        <f t="shared" si="27"/>
        <v>0</v>
      </c>
      <c r="N633" s="39">
        <f>Invulblad!K635</f>
        <v>0</v>
      </c>
      <c r="O633" s="29" t="b">
        <f>IF(N633=kengetallen!$V$19,"1",IF(N633=kengetallen!$V$20,"2",IF(N633=kengetallen!$V$21,"3")))</f>
        <v>0</v>
      </c>
      <c r="P633" s="32">
        <v>0.3</v>
      </c>
      <c r="Q633" s="4">
        <f t="shared" si="28"/>
        <v>0</v>
      </c>
      <c r="R633" s="31">
        <f t="shared" si="29"/>
        <v>0</v>
      </c>
      <c r="S633" s="118" t="b">
        <f>IF(R633=kengetallen!$W$53,"Optimaal / zeer goed",IF(R633=kengetallen!$W$54,"Optimaal / goed",IF(R633=kengetallen!$W$55,"Voldoende / goed",IF(R633=kengetallen!$W$56,"Voldoende / redelijk",IF(R633=kengetallen!$W$57,"Voldoende",IF(R633=kengetallen!$W$58,"Matig / voldoende",IF(R633=kengetallen!$W$59,"Matig",IF(R633=kengetallen!$W$60,"Onvoldoende",IF(R633=kengetallen!$W$61,"Onvoldoende / slecht")))))))))</f>
        <v>0</v>
      </c>
    </row>
    <row r="634" spans="1:19" x14ac:dyDescent="0.3">
      <c r="A634" s="34">
        <f>Invulblad!B636</f>
        <v>632</v>
      </c>
      <c r="B634" s="28">
        <f>Invulblad!C636</f>
        <v>0</v>
      </c>
      <c r="C634" s="4">
        <f>Invulblad!D636</f>
        <v>0</v>
      </c>
      <c r="D634" s="4">
        <f>Invulblad!E636</f>
        <v>0</v>
      </c>
      <c r="E634" s="4">
        <f>Invulblad!F636</f>
        <v>0</v>
      </c>
      <c r="F634" s="4">
        <f>Invulblad!G636</f>
        <v>0</v>
      </c>
      <c r="G634" s="4">
        <f>Invulblad!H636</f>
        <v>0</v>
      </c>
      <c r="H634" s="48">
        <f>Invulblad!I636</f>
        <v>0</v>
      </c>
      <c r="I634" s="109">
        <f>Invulblad!O636</f>
        <v>0</v>
      </c>
      <c r="J634" s="31">
        <f>Invulblad!J636</f>
        <v>0</v>
      </c>
      <c r="K634" s="32" t="b">
        <f>IF(J634=kengetallen!$V$13,"1",IF(J634=kengetallen!$V$14,"2",IF(J634=kengetallen!$V$15,"3")))</f>
        <v>0</v>
      </c>
      <c r="L634" s="32">
        <v>0.7</v>
      </c>
      <c r="M634" s="25">
        <f t="shared" si="27"/>
        <v>0</v>
      </c>
      <c r="N634" s="39">
        <f>Invulblad!K636</f>
        <v>0</v>
      </c>
      <c r="O634" s="29" t="b">
        <f>IF(N634=kengetallen!$V$19,"1",IF(N634=kengetallen!$V$20,"2",IF(N634=kengetallen!$V$21,"3")))</f>
        <v>0</v>
      </c>
      <c r="P634" s="32">
        <v>0.3</v>
      </c>
      <c r="Q634" s="4">
        <f t="shared" si="28"/>
        <v>0</v>
      </c>
      <c r="R634" s="31">
        <f t="shared" si="29"/>
        <v>0</v>
      </c>
      <c r="S634" s="118" t="b">
        <f>IF(R634=kengetallen!$W$53,"Optimaal / zeer goed",IF(R634=kengetallen!$W$54,"Optimaal / goed",IF(R634=kengetallen!$W$55,"Voldoende / goed",IF(R634=kengetallen!$W$56,"Voldoende / redelijk",IF(R634=kengetallen!$W$57,"Voldoende",IF(R634=kengetallen!$W$58,"Matig / voldoende",IF(R634=kengetallen!$W$59,"Matig",IF(R634=kengetallen!$W$60,"Onvoldoende",IF(R634=kengetallen!$W$61,"Onvoldoende / slecht")))))))))</f>
        <v>0</v>
      </c>
    </row>
    <row r="635" spans="1:19" x14ac:dyDescent="0.3">
      <c r="A635" s="34">
        <f>Invulblad!B637</f>
        <v>633</v>
      </c>
      <c r="B635" s="28">
        <f>Invulblad!C637</f>
        <v>0</v>
      </c>
      <c r="C635" s="4">
        <f>Invulblad!D637</f>
        <v>0</v>
      </c>
      <c r="D635" s="4">
        <f>Invulblad!E637</f>
        <v>0</v>
      </c>
      <c r="E635" s="4">
        <f>Invulblad!F637</f>
        <v>0</v>
      </c>
      <c r="F635" s="4">
        <f>Invulblad!G637</f>
        <v>0</v>
      </c>
      <c r="G635" s="4">
        <f>Invulblad!H637</f>
        <v>0</v>
      </c>
      <c r="H635" s="48">
        <f>Invulblad!I637</f>
        <v>0</v>
      </c>
      <c r="I635" s="109">
        <f>Invulblad!O637</f>
        <v>0</v>
      </c>
      <c r="J635" s="31">
        <f>Invulblad!J637</f>
        <v>0</v>
      </c>
      <c r="K635" s="32" t="b">
        <f>IF(J635=kengetallen!$V$13,"1",IF(J635=kengetallen!$V$14,"2",IF(J635=kengetallen!$V$15,"3")))</f>
        <v>0</v>
      </c>
      <c r="L635" s="32">
        <v>0.7</v>
      </c>
      <c r="M635" s="25">
        <f t="shared" si="27"/>
        <v>0</v>
      </c>
      <c r="N635" s="39">
        <f>Invulblad!K637</f>
        <v>0</v>
      </c>
      <c r="O635" s="29" t="b">
        <f>IF(N635=kengetallen!$V$19,"1",IF(N635=kengetallen!$V$20,"2",IF(N635=kengetallen!$V$21,"3")))</f>
        <v>0</v>
      </c>
      <c r="P635" s="32">
        <v>0.3</v>
      </c>
      <c r="Q635" s="4">
        <f t="shared" si="28"/>
        <v>0</v>
      </c>
      <c r="R635" s="31">
        <f t="shared" si="29"/>
        <v>0</v>
      </c>
      <c r="S635" s="118" t="b">
        <f>IF(R635=kengetallen!$W$53,"Optimaal / zeer goed",IF(R635=kengetallen!$W$54,"Optimaal / goed",IF(R635=kengetallen!$W$55,"Voldoende / goed",IF(R635=kengetallen!$W$56,"Voldoende / redelijk",IF(R635=kengetallen!$W$57,"Voldoende",IF(R635=kengetallen!$W$58,"Matig / voldoende",IF(R635=kengetallen!$W$59,"Matig",IF(R635=kengetallen!$W$60,"Onvoldoende",IF(R635=kengetallen!$W$61,"Onvoldoende / slecht")))))))))</f>
        <v>0</v>
      </c>
    </row>
    <row r="636" spans="1:19" x14ac:dyDescent="0.3">
      <c r="A636" s="34">
        <f>Invulblad!B638</f>
        <v>634</v>
      </c>
      <c r="B636" s="28">
        <f>Invulblad!C638</f>
        <v>0</v>
      </c>
      <c r="C636" s="4">
        <f>Invulblad!D638</f>
        <v>0</v>
      </c>
      <c r="D636" s="4">
        <f>Invulblad!E638</f>
        <v>0</v>
      </c>
      <c r="E636" s="4">
        <f>Invulblad!F638</f>
        <v>0</v>
      </c>
      <c r="F636" s="4">
        <f>Invulblad!G638</f>
        <v>0</v>
      </c>
      <c r="G636" s="4">
        <f>Invulblad!H638</f>
        <v>0</v>
      </c>
      <c r="H636" s="48">
        <f>Invulblad!I638</f>
        <v>0</v>
      </c>
      <c r="I636" s="109">
        <f>Invulblad!O638</f>
        <v>0</v>
      </c>
      <c r="J636" s="31">
        <f>Invulblad!J638</f>
        <v>0</v>
      </c>
      <c r="K636" s="32" t="b">
        <f>IF(J636=kengetallen!$V$13,"1",IF(J636=kengetallen!$V$14,"2",IF(J636=kengetallen!$V$15,"3")))</f>
        <v>0</v>
      </c>
      <c r="L636" s="32">
        <v>0.7</v>
      </c>
      <c r="M636" s="25">
        <f t="shared" si="27"/>
        <v>0</v>
      </c>
      <c r="N636" s="39">
        <f>Invulblad!K638</f>
        <v>0</v>
      </c>
      <c r="O636" s="29" t="b">
        <f>IF(N636=kengetallen!$V$19,"1",IF(N636=kengetallen!$V$20,"2",IF(N636=kengetallen!$V$21,"3")))</f>
        <v>0</v>
      </c>
      <c r="P636" s="32">
        <v>0.3</v>
      </c>
      <c r="Q636" s="4">
        <f t="shared" si="28"/>
        <v>0</v>
      </c>
      <c r="R636" s="31">
        <f t="shared" si="29"/>
        <v>0</v>
      </c>
      <c r="S636" s="118" t="b">
        <f>IF(R636=kengetallen!$W$53,"Optimaal / zeer goed",IF(R636=kengetallen!$W$54,"Optimaal / goed",IF(R636=kengetallen!$W$55,"Voldoende / goed",IF(R636=kengetallen!$W$56,"Voldoende / redelijk",IF(R636=kengetallen!$W$57,"Voldoende",IF(R636=kengetallen!$W$58,"Matig / voldoende",IF(R636=kengetallen!$W$59,"Matig",IF(R636=kengetallen!$W$60,"Onvoldoende",IF(R636=kengetallen!$W$61,"Onvoldoende / slecht")))))))))</f>
        <v>0</v>
      </c>
    </row>
    <row r="637" spans="1:19" x14ac:dyDescent="0.3">
      <c r="A637" s="34">
        <f>Invulblad!B639</f>
        <v>635</v>
      </c>
      <c r="B637" s="28">
        <f>Invulblad!C639</f>
        <v>0</v>
      </c>
      <c r="C637" s="4">
        <f>Invulblad!D639</f>
        <v>0</v>
      </c>
      <c r="D637" s="4">
        <f>Invulblad!E639</f>
        <v>0</v>
      </c>
      <c r="E637" s="4">
        <f>Invulblad!F639</f>
        <v>0</v>
      </c>
      <c r="F637" s="4">
        <f>Invulblad!G639</f>
        <v>0</v>
      </c>
      <c r="G637" s="4">
        <f>Invulblad!H639</f>
        <v>0</v>
      </c>
      <c r="H637" s="48">
        <f>Invulblad!I639</f>
        <v>0</v>
      </c>
      <c r="I637" s="109">
        <f>Invulblad!O639</f>
        <v>0</v>
      </c>
      <c r="J637" s="31">
        <f>Invulblad!J639</f>
        <v>0</v>
      </c>
      <c r="K637" s="32" t="b">
        <f>IF(J637=kengetallen!$V$13,"1",IF(J637=kengetallen!$V$14,"2",IF(J637=kengetallen!$V$15,"3")))</f>
        <v>0</v>
      </c>
      <c r="L637" s="32">
        <v>0.7</v>
      </c>
      <c r="M637" s="25">
        <f t="shared" si="27"/>
        <v>0</v>
      </c>
      <c r="N637" s="39">
        <f>Invulblad!K639</f>
        <v>0</v>
      </c>
      <c r="O637" s="29" t="b">
        <f>IF(N637=kengetallen!$V$19,"1",IF(N637=kengetallen!$V$20,"2",IF(N637=kengetallen!$V$21,"3")))</f>
        <v>0</v>
      </c>
      <c r="P637" s="32">
        <v>0.3</v>
      </c>
      <c r="Q637" s="4">
        <f t="shared" si="28"/>
        <v>0</v>
      </c>
      <c r="R637" s="31">
        <f t="shared" si="29"/>
        <v>0</v>
      </c>
      <c r="S637" s="118" t="b">
        <f>IF(R637=kengetallen!$W$53,"Optimaal / zeer goed",IF(R637=kengetallen!$W$54,"Optimaal / goed",IF(R637=kengetallen!$W$55,"Voldoende / goed",IF(R637=kengetallen!$W$56,"Voldoende / redelijk",IF(R637=kengetallen!$W$57,"Voldoende",IF(R637=kengetallen!$W$58,"Matig / voldoende",IF(R637=kengetallen!$W$59,"Matig",IF(R637=kengetallen!$W$60,"Onvoldoende",IF(R637=kengetallen!$W$61,"Onvoldoende / slecht")))))))))</f>
        <v>0</v>
      </c>
    </row>
    <row r="638" spans="1:19" x14ac:dyDescent="0.3">
      <c r="A638" s="34">
        <f>Invulblad!B640</f>
        <v>636</v>
      </c>
      <c r="B638" s="28">
        <f>Invulblad!C640</f>
        <v>0</v>
      </c>
      <c r="C638" s="4">
        <f>Invulblad!D640</f>
        <v>0</v>
      </c>
      <c r="D638" s="4">
        <f>Invulblad!E640</f>
        <v>0</v>
      </c>
      <c r="E638" s="4">
        <f>Invulblad!F640</f>
        <v>0</v>
      </c>
      <c r="F638" s="4">
        <f>Invulblad!G640</f>
        <v>0</v>
      </c>
      <c r="G638" s="4">
        <f>Invulblad!H640</f>
        <v>0</v>
      </c>
      <c r="H638" s="48">
        <f>Invulblad!I640</f>
        <v>0</v>
      </c>
      <c r="I638" s="109">
        <f>Invulblad!O640</f>
        <v>0</v>
      </c>
      <c r="J638" s="31">
        <f>Invulblad!J640</f>
        <v>0</v>
      </c>
      <c r="K638" s="32" t="b">
        <f>IF(J638=kengetallen!$V$13,"1",IF(J638=kengetallen!$V$14,"2",IF(J638=kengetallen!$V$15,"3")))</f>
        <v>0</v>
      </c>
      <c r="L638" s="32">
        <v>0.7</v>
      </c>
      <c r="M638" s="25">
        <f t="shared" si="27"/>
        <v>0</v>
      </c>
      <c r="N638" s="39">
        <f>Invulblad!K640</f>
        <v>0</v>
      </c>
      <c r="O638" s="29" t="b">
        <f>IF(N638=kengetallen!$V$19,"1",IF(N638=kengetallen!$V$20,"2",IF(N638=kengetallen!$V$21,"3")))</f>
        <v>0</v>
      </c>
      <c r="P638" s="32">
        <v>0.3</v>
      </c>
      <c r="Q638" s="4">
        <f t="shared" si="28"/>
        <v>0</v>
      </c>
      <c r="R638" s="31">
        <f t="shared" si="29"/>
        <v>0</v>
      </c>
      <c r="S638" s="118" t="b">
        <f>IF(R638=kengetallen!$W$53,"Optimaal / zeer goed",IF(R638=kengetallen!$W$54,"Optimaal / goed",IF(R638=kengetallen!$W$55,"Voldoende / goed",IF(R638=kengetallen!$W$56,"Voldoende / redelijk",IF(R638=kengetallen!$W$57,"Voldoende",IF(R638=kengetallen!$W$58,"Matig / voldoende",IF(R638=kengetallen!$W$59,"Matig",IF(R638=kengetallen!$W$60,"Onvoldoende",IF(R638=kengetallen!$W$61,"Onvoldoende / slecht")))))))))</f>
        <v>0</v>
      </c>
    </row>
    <row r="639" spans="1:19" x14ac:dyDescent="0.3">
      <c r="A639" s="34">
        <f>Invulblad!B641</f>
        <v>637</v>
      </c>
      <c r="B639" s="28">
        <f>Invulblad!C641</f>
        <v>0</v>
      </c>
      <c r="C639" s="4">
        <f>Invulblad!D641</f>
        <v>0</v>
      </c>
      <c r="D639" s="4">
        <f>Invulblad!E641</f>
        <v>0</v>
      </c>
      <c r="E639" s="4">
        <f>Invulblad!F641</f>
        <v>0</v>
      </c>
      <c r="F639" s="4">
        <f>Invulblad!G641</f>
        <v>0</v>
      </c>
      <c r="G639" s="4">
        <f>Invulblad!H641</f>
        <v>0</v>
      </c>
      <c r="H639" s="48">
        <f>Invulblad!I641</f>
        <v>0</v>
      </c>
      <c r="I639" s="109">
        <f>Invulblad!O641</f>
        <v>0</v>
      </c>
      <c r="J639" s="31">
        <f>Invulblad!J641</f>
        <v>0</v>
      </c>
      <c r="K639" s="32" t="b">
        <f>IF(J639=kengetallen!$V$13,"1",IF(J639=kengetallen!$V$14,"2",IF(J639=kengetallen!$V$15,"3")))</f>
        <v>0</v>
      </c>
      <c r="L639" s="32">
        <v>0.7</v>
      </c>
      <c r="M639" s="25">
        <f t="shared" si="27"/>
        <v>0</v>
      </c>
      <c r="N639" s="39">
        <f>Invulblad!K641</f>
        <v>0</v>
      </c>
      <c r="O639" s="29" t="b">
        <f>IF(N639=kengetallen!$V$19,"1",IF(N639=kengetallen!$V$20,"2",IF(N639=kengetallen!$V$21,"3")))</f>
        <v>0</v>
      </c>
      <c r="P639" s="32">
        <v>0.3</v>
      </c>
      <c r="Q639" s="4">
        <f t="shared" si="28"/>
        <v>0</v>
      </c>
      <c r="R639" s="31">
        <f t="shared" si="29"/>
        <v>0</v>
      </c>
      <c r="S639" s="118" t="b">
        <f>IF(R639=kengetallen!$W$53,"Optimaal / zeer goed",IF(R639=kengetallen!$W$54,"Optimaal / goed",IF(R639=kengetallen!$W$55,"Voldoende / goed",IF(R639=kengetallen!$W$56,"Voldoende / redelijk",IF(R639=kengetallen!$W$57,"Voldoende",IF(R639=kengetallen!$W$58,"Matig / voldoende",IF(R639=kengetallen!$W$59,"Matig",IF(R639=kengetallen!$W$60,"Onvoldoende",IF(R639=kengetallen!$W$61,"Onvoldoende / slecht")))))))))</f>
        <v>0</v>
      </c>
    </row>
    <row r="640" spans="1:19" x14ac:dyDescent="0.3">
      <c r="A640" s="34">
        <f>Invulblad!B642</f>
        <v>638</v>
      </c>
      <c r="B640" s="28">
        <f>Invulblad!C642</f>
        <v>0</v>
      </c>
      <c r="C640" s="4">
        <f>Invulblad!D642</f>
        <v>0</v>
      </c>
      <c r="D640" s="4">
        <f>Invulblad!E642</f>
        <v>0</v>
      </c>
      <c r="E640" s="4">
        <f>Invulblad!F642</f>
        <v>0</v>
      </c>
      <c r="F640" s="4">
        <f>Invulblad!G642</f>
        <v>0</v>
      </c>
      <c r="G640" s="4">
        <f>Invulblad!H642</f>
        <v>0</v>
      </c>
      <c r="H640" s="48">
        <f>Invulblad!I642</f>
        <v>0</v>
      </c>
      <c r="I640" s="109">
        <f>Invulblad!O642</f>
        <v>0</v>
      </c>
      <c r="J640" s="31">
        <f>Invulblad!J642</f>
        <v>0</v>
      </c>
      <c r="K640" s="32" t="b">
        <f>IF(J640=kengetallen!$V$13,"1",IF(J640=kengetallen!$V$14,"2",IF(J640=kengetallen!$V$15,"3")))</f>
        <v>0</v>
      </c>
      <c r="L640" s="32">
        <v>0.7</v>
      </c>
      <c r="M640" s="25">
        <f t="shared" si="27"/>
        <v>0</v>
      </c>
      <c r="N640" s="39">
        <f>Invulblad!K642</f>
        <v>0</v>
      </c>
      <c r="O640" s="29" t="b">
        <f>IF(N640=kengetallen!$V$19,"1",IF(N640=kengetallen!$V$20,"2",IF(N640=kengetallen!$V$21,"3")))</f>
        <v>0</v>
      </c>
      <c r="P640" s="32">
        <v>0.3</v>
      </c>
      <c r="Q640" s="4">
        <f t="shared" si="28"/>
        <v>0</v>
      </c>
      <c r="R640" s="31">
        <f t="shared" si="29"/>
        <v>0</v>
      </c>
      <c r="S640" s="118" t="b">
        <f>IF(R640=kengetallen!$W$53,"Optimaal / zeer goed",IF(R640=kengetallen!$W$54,"Optimaal / goed",IF(R640=kengetallen!$W$55,"Voldoende / goed",IF(R640=kengetallen!$W$56,"Voldoende / redelijk",IF(R640=kengetallen!$W$57,"Voldoende",IF(R640=kengetallen!$W$58,"Matig / voldoende",IF(R640=kengetallen!$W$59,"Matig",IF(R640=kengetallen!$W$60,"Onvoldoende",IF(R640=kengetallen!$W$61,"Onvoldoende / slecht")))))))))</f>
        <v>0</v>
      </c>
    </row>
    <row r="641" spans="1:19" x14ac:dyDescent="0.3">
      <c r="A641" s="34">
        <f>Invulblad!B643</f>
        <v>639</v>
      </c>
      <c r="B641" s="28">
        <f>Invulblad!C643</f>
        <v>0</v>
      </c>
      <c r="C641" s="4">
        <f>Invulblad!D643</f>
        <v>0</v>
      </c>
      <c r="D641" s="4">
        <f>Invulblad!E643</f>
        <v>0</v>
      </c>
      <c r="E641" s="4">
        <f>Invulblad!F643</f>
        <v>0</v>
      </c>
      <c r="F641" s="4">
        <f>Invulblad!G643</f>
        <v>0</v>
      </c>
      <c r="G641" s="4">
        <f>Invulblad!H643</f>
        <v>0</v>
      </c>
      <c r="H641" s="48">
        <f>Invulblad!I643</f>
        <v>0</v>
      </c>
      <c r="I641" s="109">
        <f>Invulblad!O643</f>
        <v>0</v>
      </c>
      <c r="J641" s="31">
        <f>Invulblad!J643</f>
        <v>0</v>
      </c>
      <c r="K641" s="32" t="b">
        <f>IF(J641=kengetallen!$V$13,"1",IF(J641=kengetallen!$V$14,"2",IF(J641=kengetallen!$V$15,"3")))</f>
        <v>0</v>
      </c>
      <c r="L641" s="32">
        <v>0.7</v>
      </c>
      <c r="M641" s="25">
        <f t="shared" si="27"/>
        <v>0</v>
      </c>
      <c r="N641" s="39">
        <f>Invulblad!K643</f>
        <v>0</v>
      </c>
      <c r="O641" s="29" t="b">
        <f>IF(N641=kengetallen!$V$19,"1",IF(N641=kengetallen!$V$20,"2",IF(N641=kengetallen!$V$21,"3")))</f>
        <v>0</v>
      </c>
      <c r="P641" s="32">
        <v>0.3</v>
      </c>
      <c r="Q641" s="4">
        <f t="shared" si="28"/>
        <v>0</v>
      </c>
      <c r="R641" s="31">
        <f t="shared" si="29"/>
        <v>0</v>
      </c>
      <c r="S641" s="118" t="b">
        <f>IF(R641=kengetallen!$W$53,"Optimaal / zeer goed",IF(R641=kengetallen!$W$54,"Optimaal / goed",IF(R641=kengetallen!$W$55,"Voldoende / goed",IF(R641=kengetallen!$W$56,"Voldoende / redelijk",IF(R641=kengetallen!$W$57,"Voldoende",IF(R641=kengetallen!$W$58,"Matig / voldoende",IF(R641=kengetallen!$W$59,"Matig",IF(R641=kengetallen!$W$60,"Onvoldoende",IF(R641=kengetallen!$W$61,"Onvoldoende / slecht")))))))))</f>
        <v>0</v>
      </c>
    </row>
    <row r="642" spans="1:19" x14ac:dyDescent="0.3">
      <c r="A642" s="34">
        <f>Invulblad!B644</f>
        <v>640</v>
      </c>
      <c r="B642" s="28">
        <f>Invulblad!C644</f>
        <v>0</v>
      </c>
      <c r="C642" s="4">
        <f>Invulblad!D644</f>
        <v>0</v>
      </c>
      <c r="D642" s="4">
        <f>Invulblad!E644</f>
        <v>0</v>
      </c>
      <c r="E642" s="4">
        <f>Invulblad!F644</f>
        <v>0</v>
      </c>
      <c r="F642" s="4">
        <f>Invulblad!G644</f>
        <v>0</v>
      </c>
      <c r="G642" s="4">
        <f>Invulblad!H644</f>
        <v>0</v>
      </c>
      <c r="H642" s="48">
        <f>Invulblad!I644</f>
        <v>0</v>
      </c>
      <c r="I642" s="109">
        <f>Invulblad!O644</f>
        <v>0</v>
      </c>
      <c r="J642" s="31">
        <f>Invulblad!J644</f>
        <v>0</v>
      </c>
      <c r="K642" s="32" t="b">
        <f>IF(J642=kengetallen!$V$13,"1",IF(J642=kengetallen!$V$14,"2",IF(J642=kengetallen!$V$15,"3")))</f>
        <v>0</v>
      </c>
      <c r="L642" s="32">
        <v>0.7</v>
      </c>
      <c r="M642" s="25">
        <f t="shared" si="27"/>
        <v>0</v>
      </c>
      <c r="N642" s="39">
        <f>Invulblad!K644</f>
        <v>0</v>
      </c>
      <c r="O642" s="29" t="b">
        <f>IF(N642=kengetallen!$V$19,"1",IF(N642=kengetallen!$V$20,"2",IF(N642=kengetallen!$V$21,"3")))</f>
        <v>0</v>
      </c>
      <c r="P642" s="32">
        <v>0.3</v>
      </c>
      <c r="Q642" s="4">
        <f t="shared" si="28"/>
        <v>0</v>
      </c>
      <c r="R642" s="31">
        <f t="shared" si="29"/>
        <v>0</v>
      </c>
      <c r="S642" s="118" t="b">
        <f>IF(R642=kengetallen!$W$53,"Optimaal / zeer goed",IF(R642=kengetallen!$W$54,"Optimaal / goed",IF(R642=kengetallen!$W$55,"Voldoende / goed",IF(R642=kengetallen!$W$56,"Voldoende / redelijk",IF(R642=kengetallen!$W$57,"Voldoende",IF(R642=kengetallen!$W$58,"Matig / voldoende",IF(R642=kengetallen!$W$59,"Matig",IF(R642=kengetallen!$W$60,"Onvoldoende",IF(R642=kengetallen!$W$61,"Onvoldoende / slecht")))))))))</f>
        <v>0</v>
      </c>
    </row>
    <row r="643" spans="1:19" x14ac:dyDescent="0.3">
      <c r="A643" s="34">
        <f>Invulblad!B645</f>
        <v>641</v>
      </c>
      <c r="B643" s="28">
        <f>Invulblad!C645</f>
        <v>0</v>
      </c>
      <c r="C643" s="4">
        <f>Invulblad!D645</f>
        <v>0</v>
      </c>
      <c r="D643" s="4">
        <f>Invulblad!E645</f>
        <v>0</v>
      </c>
      <c r="E643" s="4">
        <f>Invulblad!F645</f>
        <v>0</v>
      </c>
      <c r="F643" s="4">
        <f>Invulblad!G645</f>
        <v>0</v>
      </c>
      <c r="G643" s="4">
        <f>Invulblad!H645</f>
        <v>0</v>
      </c>
      <c r="H643" s="48">
        <f>Invulblad!I645</f>
        <v>0</v>
      </c>
      <c r="I643" s="109">
        <f>Invulblad!O645</f>
        <v>0</v>
      </c>
      <c r="J643" s="31">
        <f>Invulblad!J645</f>
        <v>0</v>
      </c>
      <c r="K643" s="32" t="b">
        <f>IF(J643=kengetallen!$V$13,"1",IF(J643=kengetallen!$V$14,"2",IF(J643=kengetallen!$V$15,"3")))</f>
        <v>0</v>
      </c>
      <c r="L643" s="32">
        <v>0.7</v>
      </c>
      <c r="M643" s="25">
        <f t="shared" si="27"/>
        <v>0</v>
      </c>
      <c r="N643" s="39">
        <f>Invulblad!K645</f>
        <v>0</v>
      </c>
      <c r="O643" s="29" t="b">
        <f>IF(N643=kengetallen!$V$19,"1",IF(N643=kengetallen!$V$20,"2",IF(N643=kengetallen!$V$21,"3")))</f>
        <v>0</v>
      </c>
      <c r="P643" s="32">
        <v>0.3</v>
      </c>
      <c r="Q643" s="4">
        <f t="shared" si="28"/>
        <v>0</v>
      </c>
      <c r="R643" s="31">
        <f t="shared" si="29"/>
        <v>0</v>
      </c>
      <c r="S643" s="118" t="b">
        <f>IF(R643=kengetallen!$W$53,"Optimaal / zeer goed",IF(R643=kengetallen!$W$54,"Optimaal / goed",IF(R643=kengetallen!$W$55,"Voldoende / goed",IF(R643=kengetallen!$W$56,"Voldoende / redelijk",IF(R643=kengetallen!$W$57,"Voldoende",IF(R643=kengetallen!$W$58,"Matig / voldoende",IF(R643=kengetallen!$W$59,"Matig",IF(R643=kengetallen!$W$60,"Onvoldoende",IF(R643=kengetallen!$W$61,"Onvoldoende / slecht")))))))))</f>
        <v>0</v>
      </c>
    </row>
    <row r="644" spans="1:19" x14ac:dyDescent="0.3">
      <c r="A644" s="34">
        <f>Invulblad!B646</f>
        <v>642</v>
      </c>
      <c r="B644" s="28">
        <f>Invulblad!C646</f>
        <v>0</v>
      </c>
      <c r="C644" s="4">
        <f>Invulblad!D646</f>
        <v>0</v>
      </c>
      <c r="D644" s="4">
        <f>Invulblad!E646</f>
        <v>0</v>
      </c>
      <c r="E644" s="4">
        <f>Invulblad!F646</f>
        <v>0</v>
      </c>
      <c r="F644" s="4">
        <f>Invulblad!G646</f>
        <v>0</v>
      </c>
      <c r="G644" s="4">
        <f>Invulblad!H646</f>
        <v>0</v>
      </c>
      <c r="H644" s="48">
        <f>Invulblad!I646</f>
        <v>0</v>
      </c>
      <c r="I644" s="109">
        <f>Invulblad!O646</f>
        <v>0</v>
      </c>
      <c r="J644" s="31">
        <f>Invulblad!J646</f>
        <v>0</v>
      </c>
      <c r="K644" s="32" t="b">
        <f>IF(J644=kengetallen!$V$13,"1",IF(J644=kengetallen!$V$14,"2",IF(J644=kengetallen!$V$15,"3")))</f>
        <v>0</v>
      </c>
      <c r="L644" s="32">
        <v>0.7</v>
      </c>
      <c r="M644" s="25">
        <f t="shared" ref="M644:M707" si="30">K644*L644</f>
        <v>0</v>
      </c>
      <c r="N644" s="39">
        <f>Invulblad!K646</f>
        <v>0</v>
      </c>
      <c r="O644" s="29" t="b">
        <f>IF(N644=kengetallen!$V$19,"1",IF(N644=kengetallen!$V$20,"2",IF(N644=kengetallen!$V$21,"3")))</f>
        <v>0</v>
      </c>
      <c r="P644" s="32">
        <v>0.3</v>
      </c>
      <c r="Q644" s="4">
        <f t="shared" ref="Q644:Q707" si="31">O644*P644</f>
        <v>0</v>
      </c>
      <c r="R644" s="31">
        <f t="shared" ref="R644:R707" si="32">M644+Q644</f>
        <v>0</v>
      </c>
      <c r="S644" s="118" t="b">
        <f>IF(R644=kengetallen!$W$53,"Optimaal / zeer goed",IF(R644=kengetallen!$W$54,"Optimaal / goed",IF(R644=kengetallen!$W$55,"Voldoende / goed",IF(R644=kengetallen!$W$56,"Voldoende / redelijk",IF(R644=kengetallen!$W$57,"Voldoende",IF(R644=kengetallen!$W$58,"Matig / voldoende",IF(R644=kengetallen!$W$59,"Matig",IF(R644=kengetallen!$W$60,"Onvoldoende",IF(R644=kengetallen!$W$61,"Onvoldoende / slecht")))))))))</f>
        <v>0</v>
      </c>
    </row>
    <row r="645" spans="1:19" x14ac:dyDescent="0.3">
      <c r="A645" s="34">
        <f>Invulblad!B647</f>
        <v>643</v>
      </c>
      <c r="B645" s="28">
        <f>Invulblad!C647</f>
        <v>0</v>
      </c>
      <c r="C645" s="4">
        <f>Invulblad!D647</f>
        <v>0</v>
      </c>
      <c r="D645" s="4">
        <f>Invulblad!E647</f>
        <v>0</v>
      </c>
      <c r="E645" s="4">
        <f>Invulblad!F647</f>
        <v>0</v>
      </c>
      <c r="F645" s="4">
        <f>Invulblad!G647</f>
        <v>0</v>
      </c>
      <c r="G645" s="4">
        <f>Invulblad!H647</f>
        <v>0</v>
      </c>
      <c r="H645" s="48">
        <f>Invulblad!I647</f>
        <v>0</v>
      </c>
      <c r="I645" s="109">
        <f>Invulblad!O647</f>
        <v>0</v>
      </c>
      <c r="J645" s="31">
        <f>Invulblad!J647</f>
        <v>0</v>
      </c>
      <c r="K645" s="32" t="b">
        <f>IF(J645=kengetallen!$V$13,"1",IF(J645=kengetallen!$V$14,"2",IF(J645=kengetallen!$V$15,"3")))</f>
        <v>0</v>
      </c>
      <c r="L645" s="32">
        <v>0.7</v>
      </c>
      <c r="M645" s="25">
        <f t="shared" si="30"/>
        <v>0</v>
      </c>
      <c r="N645" s="39">
        <f>Invulblad!K647</f>
        <v>0</v>
      </c>
      <c r="O645" s="29" t="b">
        <f>IF(N645=kengetallen!$V$19,"1",IF(N645=kengetallen!$V$20,"2",IF(N645=kengetallen!$V$21,"3")))</f>
        <v>0</v>
      </c>
      <c r="P645" s="32">
        <v>0.3</v>
      </c>
      <c r="Q645" s="4">
        <f t="shared" si="31"/>
        <v>0</v>
      </c>
      <c r="R645" s="31">
        <f t="shared" si="32"/>
        <v>0</v>
      </c>
      <c r="S645" s="118" t="b">
        <f>IF(R645=kengetallen!$W$53,"Optimaal / zeer goed",IF(R645=kengetallen!$W$54,"Optimaal / goed",IF(R645=kengetallen!$W$55,"Voldoende / goed",IF(R645=kengetallen!$W$56,"Voldoende / redelijk",IF(R645=kengetallen!$W$57,"Voldoende",IF(R645=kengetallen!$W$58,"Matig / voldoende",IF(R645=kengetallen!$W$59,"Matig",IF(R645=kengetallen!$W$60,"Onvoldoende",IF(R645=kengetallen!$W$61,"Onvoldoende / slecht")))))))))</f>
        <v>0</v>
      </c>
    </row>
    <row r="646" spans="1:19" x14ac:dyDescent="0.3">
      <c r="A646" s="34">
        <f>Invulblad!B648</f>
        <v>644</v>
      </c>
      <c r="B646" s="28">
        <f>Invulblad!C648</f>
        <v>0</v>
      </c>
      <c r="C646" s="4">
        <f>Invulblad!D648</f>
        <v>0</v>
      </c>
      <c r="D646" s="4">
        <f>Invulblad!E648</f>
        <v>0</v>
      </c>
      <c r="E646" s="4">
        <f>Invulblad!F648</f>
        <v>0</v>
      </c>
      <c r="F646" s="4">
        <f>Invulblad!G648</f>
        <v>0</v>
      </c>
      <c r="G646" s="4">
        <f>Invulblad!H648</f>
        <v>0</v>
      </c>
      <c r="H646" s="48">
        <f>Invulblad!I648</f>
        <v>0</v>
      </c>
      <c r="I646" s="109">
        <f>Invulblad!O648</f>
        <v>0</v>
      </c>
      <c r="J646" s="31">
        <f>Invulblad!J648</f>
        <v>0</v>
      </c>
      <c r="K646" s="32" t="b">
        <f>IF(J646=kengetallen!$V$13,"1",IF(J646=kengetallen!$V$14,"2",IF(J646=kengetallen!$V$15,"3")))</f>
        <v>0</v>
      </c>
      <c r="L646" s="32">
        <v>0.7</v>
      </c>
      <c r="M646" s="25">
        <f t="shared" si="30"/>
        <v>0</v>
      </c>
      <c r="N646" s="39">
        <f>Invulblad!K648</f>
        <v>0</v>
      </c>
      <c r="O646" s="29" t="b">
        <f>IF(N646=kengetallen!$V$19,"1",IF(N646=kengetallen!$V$20,"2",IF(N646=kengetallen!$V$21,"3")))</f>
        <v>0</v>
      </c>
      <c r="P646" s="32">
        <v>0.3</v>
      </c>
      <c r="Q646" s="4">
        <f t="shared" si="31"/>
        <v>0</v>
      </c>
      <c r="R646" s="31">
        <f t="shared" si="32"/>
        <v>0</v>
      </c>
      <c r="S646" s="118" t="b">
        <f>IF(R646=kengetallen!$W$53,"Optimaal / zeer goed",IF(R646=kengetallen!$W$54,"Optimaal / goed",IF(R646=kengetallen!$W$55,"Voldoende / goed",IF(R646=kengetallen!$W$56,"Voldoende / redelijk",IF(R646=kengetallen!$W$57,"Voldoende",IF(R646=kengetallen!$W$58,"Matig / voldoende",IF(R646=kengetallen!$W$59,"Matig",IF(R646=kengetallen!$W$60,"Onvoldoende",IF(R646=kengetallen!$W$61,"Onvoldoende / slecht")))))))))</f>
        <v>0</v>
      </c>
    </row>
    <row r="647" spans="1:19" x14ac:dyDescent="0.3">
      <c r="A647" s="34">
        <f>Invulblad!B649</f>
        <v>645</v>
      </c>
      <c r="B647" s="28">
        <f>Invulblad!C649</f>
        <v>0</v>
      </c>
      <c r="C647" s="4">
        <f>Invulblad!D649</f>
        <v>0</v>
      </c>
      <c r="D647" s="4">
        <f>Invulblad!E649</f>
        <v>0</v>
      </c>
      <c r="E647" s="4">
        <f>Invulblad!F649</f>
        <v>0</v>
      </c>
      <c r="F647" s="4">
        <f>Invulblad!G649</f>
        <v>0</v>
      </c>
      <c r="G647" s="4">
        <f>Invulblad!H649</f>
        <v>0</v>
      </c>
      <c r="H647" s="48">
        <f>Invulblad!I649</f>
        <v>0</v>
      </c>
      <c r="I647" s="109">
        <f>Invulblad!O649</f>
        <v>0</v>
      </c>
      <c r="J647" s="31">
        <f>Invulblad!J649</f>
        <v>0</v>
      </c>
      <c r="K647" s="32" t="b">
        <f>IF(J647=kengetallen!$V$13,"1",IF(J647=kengetallen!$V$14,"2",IF(J647=kengetallen!$V$15,"3")))</f>
        <v>0</v>
      </c>
      <c r="L647" s="32">
        <v>0.7</v>
      </c>
      <c r="M647" s="25">
        <f t="shared" si="30"/>
        <v>0</v>
      </c>
      <c r="N647" s="39">
        <f>Invulblad!K649</f>
        <v>0</v>
      </c>
      <c r="O647" s="29" t="b">
        <f>IF(N647=kengetallen!$V$19,"1",IF(N647=kengetallen!$V$20,"2",IF(N647=kengetallen!$V$21,"3")))</f>
        <v>0</v>
      </c>
      <c r="P647" s="32">
        <v>0.3</v>
      </c>
      <c r="Q647" s="4">
        <f t="shared" si="31"/>
        <v>0</v>
      </c>
      <c r="R647" s="31">
        <f t="shared" si="32"/>
        <v>0</v>
      </c>
      <c r="S647" s="118" t="b">
        <f>IF(R647=kengetallen!$W$53,"Optimaal / zeer goed",IF(R647=kengetallen!$W$54,"Optimaal / goed",IF(R647=kengetallen!$W$55,"Voldoende / goed",IF(R647=kengetallen!$W$56,"Voldoende / redelijk",IF(R647=kengetallen!$W$57,"Voldoende",IF(R647=kengetallen!$W$58,"Matig / voldoende",IF(R647=kengetallen!$W$59,"Matig",IF(R647=kengetallen!$W$60,"Onvoldoende",IF(R647=kengetallen!$W$61,"Onvoldoende / slecht")))))))))</f>
        <v>0</v>
      </c>
    </row>
    <row r="648" spans="1:19" x14ac:dyDescent="0.3">
      <c r="A648" s="34">
        <f>Invulblad!B650</f>
        <v>646</v>
      </c>
      <c r="B648" s="28">
        <f>Invulblad!C650</f>
        <v>0</v>
      </c>
      <c r="C648" s="4">
        <f>Invulblad!D650</f>
        <v>0</v>
      </c>
      <c r="D648" s="4">
        <f>Invulblad!E650</f>
        <v>0</v>
      </c>
      <c r="E648" s="4">
        <f>Invulblad!F650</f>
        <v>0</v>
      </c>
      <c r="F648" s="4">
        <f>Invulblad!G650</f>
        <v>0</v>
      </c>
      <c r="G648" s="4">
        <f>Invulblad!H650</f>
        <v>0</v>
      </c>
      <c r="H648" s="48">
        <f>Invulblad!I650</f>
        <v>0</v>
      </c>
      <c r="I648" s="109">
        <f>Invulblad!O650</f>
        <v>0</v>
      </c>
      <c r="J648" s="31">
        <f>Invulblad!J650</f>
        <v>0</v>
      </c>
      <c r="K648" s="32" t="b">
        <f>IF(J648=kengetallen!$V$13,"1",IF(J648=kengetallen!$V$14,"2",IF(J648=kengetallen!$V$15,"3")))</f>
        <v>0</v>
      </c>
      <c r="L648" s="32">
        <v>0.7</v>
      </c>
      <c r="M648" s="25">
        <f t="shared" si="30"/>
        <v>0</v>
      </c>
      <c r="N648" s="39">
        <f>Invulblad!K650</f>
        <v>0</v>
      </c>
      <c r="O648" s="29" t="b">
        <f>IF(N648=kengetallen!$V$19,"1",IF(N648=kengetallen!$V$20,"2",IF(N648=kengetallen!$V$21,"3")))</f>
        <v>0</v>
      </c>
      <c r="P648" s="32">
        <v>0.3</v>
      </c>
      <c r="Q648" s="4">
        <f t="shared" si="31"/>
        <v>0</v>
      </c>
      <c r="R648" s="31">
        <f t="shared" si="32"/>
        <v>0</v>
      </c>
      <c r="S648" s="118" t="b">
        <f>IF(R648=kengetallen!$W$53,"Optimaal / zeer goed",IF(R648=kengetallen!$W$54,"Optimaal / goed",IF(R648=kengetallen!$W$55,"Voldoende / goed",IF(R648=kengetallen!$W$56,"Voldoende / redelijk",IF(R648=kengetallen!$W$57,"Voldoende",IF(R648=kengetallen!$W$58,"Matig / voldoende",IF(R648=kengetallen!$W$59,"Matig",IF(R648=kengetallen!$W$60,"Onvoldoende",IF(R648=kengetallen!$W$61,"Onvoldoende / slecht")))))))))</f>
        <v>0</v>
      </c>
    </row>
    <row r="649" spans="1:19" x14ac:dyDescent="0.3">
      <c r="A649" s="34">
        <f>Invulblad!B651</f>
        <v>647</v>
      </c>
      <c r="B649" s="28">
        <f>Invulblad!C651</f>
        <v>0</v>
      </c>
      <c r="C649" s="4">
        <f>Invulblad!D651</f>
        <v>0</v>
      </c>
      <c r="D649" s="4">
        <f>Invulblad!E651</f>
        <v>0</v>
      </c>
      <c r="E649" s="4">
        <f>Invulblad!F651</f>
        <v>0</v>
      </c>
      <c r="F649" s="4">
        <f>Invulblad!G651</f>
        <v>0</v>
      </c>
      <c r="G649" s="4">
        <f>Invulblad!H651</f>
        <v>0</v>
      </c>
      <c r="H649" s="48">
        <f>Invulblad!I651</f>
        <v>0</v>
      </c>
      <c r="I649" s="109">
        <f>Invulblad!O651</f>
        <v>0</v>
      </c>
      <c r="J649" s="31">
        <f>Invulblad!J651</f>
        <v>0</v>
      </c>
      <c r="K649" s="32" t="b">
        <f>IF(J649=kengetallen!$V$13,"1",IF(J649=kengetallen!$V$14,"2",IF(J649=kengetallen!$V$15,"3")))</f>
        <v>0</v>
      </c>
      <c r="L649" s="32">
        <v>0.7</v>
      </c>
      <c r="M649" s="25">
        <f t="shared" si="30"/>
        <v>0</v>
      </c>
      <c r="N649" s="39">
        <f>Invulblad!K651</f>
        <v>0</v>
      </c>
      <c r="O649" s="29" t="b">
        <f>IF(N649=kengetallen!$V$19,"1",IF(N649=kengetallen!$V$20,"2",IF(N649=kengetallen!$V$21,"3")))</f>
        <v>0</v>
      </c>
      <c r="P649" s="32">
        <v>0.3</v>
      </c>
      <c r="Q649" s="4">
        <f t="shared" si="31"/>
        <v>0</v>
      </c>
      <c r="R649" s="31">
        <f t="shared" si="32"/>
        <v>0</v>
      </c>
      <c r="S649" s="118" t="b">
        <f>IF(R649=kengetallen!$W$53,"Optimaal / zeer goed",IF(R649=kengetallen!$W$54,"Optimaal / goed",IF(R649=kengetallen!$W$55,"Voldoende / goed",IF(R649=kengetallen!$W$56,"Voldoende / redelijk",IF(R649=kengetallen!$W$57,"Voldoende",IF(R649=kengetallen!$W$58,"Matig / voldoende",IF(R649=kengetallen!$W$59,"Matig",IF(R649=kengetallen!$W$60,"Onvoldoende",IF(R649=kengetallen!$W$61,"Onvoldoende / slecht")))))))))</f>
        <v>0</v>
      </c>
    </row>
    <row r="650" spans="1:19" x14ac:dyDescent="0.3">
      <c r="A650" s="34">
        <f>Invulblad!B652</f>
        <v>648</v>
      </c>
      <c r="B650" s="28">
        <f>Invulblad!C652</f>
        <v>0</v>
      </c>
      <c r="C650" s="4">
        <f>Invulblad!D652</f>
        <v>0</v>
      </c>
      <c r="D650" s="4">
        <f>Invulblad!E652</f>
        <v>0</v>
      </c>
      <c r="E650" s="4">
        <f>Invulblad!F652</f>
        <v>0</v>
      </c>
      <c r="F650" s="4">
        <f>Invulblad!G652</f>
        <v>0</v>
      </c>
      <c r="G650" s="4">
        <f>Invulblad!H652</f>
        <v>0</v>
      </c>
      <c r="H650" s="48">
        <f>Invulblad!I652</f>
        <v>0</v>
      </c>
      <c r="I650" s="109">
        <f>Invulblad!O652</f>
        <v>0</v>
      </c>
      <c r="J650" s="31">
        <f>Invulblad!J652</f>
        <v>0</v>
      </c>
      <c r="K650" s="32" t="b">
        <f>IF(J650=kengetallen!$V$13,"1",IF(J650=kengetallen!$V$14,"2",IF(J650=kengetallen!$V$15,"3")))</f>
        <v>0</v>
      </c>
      <c r="L650" s="32">
        <v>0.7</v>
      </c>
      <c r="M650" s="25">
        <f t="shared" si="30"/>
        <v>0</v>
      </c>
      <c r="N650" s="39">
        <f>Invulblad!K652</f>
        <v>0</v>
      </c>
      <c r="O650" s="29" t="b">
        <f>IF(N650=kengetallen!$V$19,"1",IF(N650=kengetallen!$V$20,"2",IF(N650=kengetallen!$V$21,"3")))</f>
        <v>0</v>
      </c>
      <c r="P650" s="32">
        <v>0.3</v>
      </c>
      <c r="Q650" s="4">
        <f t="shared" si="31"/>
        <v>0</v>
      </c>
      <c r="R650" s="31">
        <f t="shared" si="32"/>
        <v>0</v>
      </c>
      <c r="S650" s="118" t="b">
        <f>IF(R650=kengetallen!$W$53,"Optimaal / zeer goed",IF(R650=kengetallen!$W$54,"Optimaal / goed",IF(R650=kengetallen!$W$55,"Voldoende / goed",IF(R650=kengetallen!$W$56,"Voldoende / redelijk",IF(R650=kengetallen!$W$57,"Voldoende",IF(R650=kengetallen!$W$58,"Matig / voldoende",IF(R650=kengetallen!$W$59,"Matig",IF(R650=kengetallen!$W$60,"Onvoldoende",IF(R650=kengetallen!$W$61,"Onvoldoende / slecht")))))))))</f>
        <v>0</v>
      </c>
    </row>
    <row r="651" spans="1:19" x14ac:dyDescent="0.3">
      <c r="A651" s="34">
        <f>Invulblad!B653</f>
        <v>649</v>
      </c>
      <c r="B651" s="28">
        <f>Invulblad!C653</f>
        <v>0</v>
      </c>
      <c r="C651" s="4">
        <f>Invulblad!D653</f>
        <v>0</v>
      </c>
      <c r="D651" s="4">
        <f>Invulblad!E653</f>
        <v>0</v>
      </c>
      <c r="E651" s="4">
        <f>Invulblad!F653</f>
        <v>0</v>
      </c>
      <c r="F651" s="4">
        <f>Invulblad!G653</f>
        <v>0</v>
      </c>
      <c r="G651" s="4">
        <f>Invulblad!H653</f>
        <v>0</v>
      </c>
      <c r="H651" s="48">
        <f>Invulblad!I653</f>
        <v>0</v>
      </c>
      <c r="I651" s="109">
        <f>Invulblad!O653</f>
        <v>0</v>
      </c>
      <c r="J651" s="31">
        <f>Invulblad!J653</f>
        <v>0</v>
      </c>
      <c r="K651" s="32" t="b">
        <f>IF(J651=kengetallen!$V$13,"1",IF(J651=kengetallen!$V$14,"2",IF(J651=kengetallen!$V$15,"3")))</f>
        <v>0</v>
      </c>
      <c r="L651" s="32">
        <v>0.7</v>
      </c>
      <c r="M651" s="25">
        <f t="shared" si="30"/>
        <v>0</v>
      </c>
      <c r="N651" s="39">
        <f>Invulblad!K653</f>
        <v>0</v>
      </c>
      <c r="O651" s="29" t="b">
        <f>IF(N651=kengetallen!$V$19,"1",IF(N651=kengetallen!$V$20,"2",IF(N651=kengetallen!$V$21,"3")))</f>
        <v>0</v>
      </c>
      <c r="P651" s="32">
        <v>0.3</v>
      </c>
      <c r="Q651" s="4">
        <f t="shared" si="31"/>
        <v>0</v>
      </c>
      <c r="R651" s="31">
        <f t="shared" si="32"/>
        <v>0</v>
      </c>
      <c r="S651" s="118" t="b">
        <f>IF(R651=kengetallen!$W$53,"Optimaal / zeer goed",IF(R651=kengetallen!$W$54,"Optimaal / goed",IF(R651=kengetallen!$W$55,"Voldoende / goed",IF(R651=kengetallen!$W$56,"Voldoende / redelijk",IF(R651=kengetallen!$W$57,"Voldoende",IF(R651=kengetallen!$W$58,"Matig / voldoende",IF(R651=kengetallen!$W$59,"Matig",IF(R651=kengetallen!$W$60,"Onvoldoende",IF(R651=kengetallen!$W$61,"Onvoldoende / slecht")))))))))</f>
        <v>0</v>
      </c>
    </row>
    <row r="652" spans="1:19" x14ac:dyDescent="0.3">
      <c r="A652" s="34">
        <f>Invulblad!B654</f>
        <v>650</v>
      </c>
      <c r="B652" s="28">
        <f>Invulblad!C654</f>
        <v>0</v>
      </c>
      <c r="C652" s="4">
        <f>Invulblad!D654</f>
        <v>0</v>
      </c>
      <c r="D652" s="4">
        <f>Invulblad!E654</f>
        <v>0</v>
      </c>
      <c r="E652" s="4">
        <f>Invulblad!F654</f>
        <v>0</v>
      </c>
      <c r="F652" s="4">
        <f>Invulblad!G654</f>
        <v>0</v>
      </c>
      <c r="G652" s="4">
        <f>Invulblad!H654</f>
        <v>0</v>
      </c>
      <c r="H652" s="48">
        <f>Invulblad!I654</f>
        <v>0</v>
      </c>
      <c r="I652" s="109">
        <f>Invulblad!O654</f>
        <v>0</v>
      </c>
      <c r="J652" s="31">
        <f>Invulblad!J654</f>
        <v>0</v>
      </c>
      <c r="K652" s="32" t="b">
        <f>IF(J652=kengetallen!$V$13,"1",IF(J652=kengetallen!$V$14,"2",IF(J652=kengetallen!$V$15,"3")))</f>
        <v>0</v>
      </c>
      <c r="L652" s="32">
        <v>0.7</v>
      </c>
      <c r="M652" s="25">
        <f t="shared" si="30"/>
        <v>0</v>
      </c>
      <c r="N652" s="39">
        <f>Invulblad!K654</f>
        <v>0</v>
      </c>
      <c r="O652" s="29" t="b">
        <f>IF(N652=kengetallen!$V$19,"1",IF(N652=kengetallen!$V$20,"2",IF(N652=kengetallen!$V$21,"3")))</f>
        <v>0</v>
      </c>
      <c r="P652" s="32">
        <v>0.3</v>
      </c>
      <c r="Q652" s="4">
        <f t="shared" si="31"/>
        <v>0</v>
      </c>
      <c r="R652" s="31">
        <f t="shared" si="32"/>
        <v>0</v>
      </c>
      <c r="S652" s="118" t="b">
        <f>IF(R652=kengetallen!$W$53,"Optimaal / zeer goed",IF(R652=kengetallen!$W$54,"Optimaal / goed",IF(R652=kengetallen!$W$55,"Voldoende / goed",IF(R652=kengetallen!$W$56,"Voldoende / redelijk",IF(R652=kengetallen!$W$57,"Voldoende",IF(R652=kengetallen!$W$58,"Matig / voldoende",IF(R652=kengetallen!$W$59,"Matig",IF(R652=kengetallen!$W$60,"Onvoldoende",IF(R652=kengetallen!$W$61,"Onvoldoende / slecht")))))))))</f>
        <v>0</v>
      </c>
    </row>
    <row r="653" spans="1:19" x14ac:dyDescent="0.3">
      <c r="A653" s="34">
        <f>Invulblad!B655</f>
        <v>651</v>
      </c>
      <c r="B653" s="28">
        <f>Invulblad!C655</f>
        <v>0</v>
      </c>
      <c r="C653" s="4">
        <f>Invulblad!D655</f>
        <v>0</v>
      </c>
      <c r="D653" s="4">
        <f>Invulblad!E655</f>
        <v>0</v>
      </c>
      <c r="E653" s="4">
        <f>Invulblad!F655</f>
        <v>0</v>
      </c>
      <c r="F653" s="4">
        <f>Invulblad!G655</f>
        <v>0</v>
      </c>
      <c r="G653" s="4">
        <f>Invulblad!H655</f>
        <v>0</v>
      </c>
      <c r="H653" s="48">
        <f>Invulblad!I655</f>
        <v>0</v>
      </c>
      <c r="I653" s="109">
        <f>Invulblad!O655</f>
        <v>0</v>
      </c>
      <c r="J653" s="31">
        <f>Invulblad!J655</f>
        <v>0</v>
      </c>
      <c r="K653" s="32" t="b">
        <f>IF(J653=kengetallen!$V$13,"1",IF(J653=kengetallen!$V$14,"2",IF(J653=kengetallen!$V$15,"3")))</f>
        <v>0</v>
      </c>
      <c r="L653" s="32">
        <v>0.7</v>
      </c>
      <c r="M653" s="25">
        <f t="shared" si="30"/>
        <v>0</v>
      </c>
      <c r="N653" s="39">
        <f>Invulblad!K655</f>
        <v>0</v>
      </c>
      <c r="O653" s="29" t="b">
        <f>IF(N653=kengetallen!$V$19,"1",IF(N653=kengetallen!$V$20,"2",IF(N653=kengetallen!$V$21,"3")))</f>
        <v>0</v>
      </c>
      <c r="P653" s="32">
        <v>0.3</v>
      </c>
      <c r="Q653" s="4">
        <f t="shared" si="31"/>
        <v>0</v>
      </c>
      <c r="R653" s="31">
        <f t="shared" si="32"/>
        <v>0</v>
      </c>
      <c r="S653" s="118" t="b">
        <f>IF(R653=kengetallen!$W$53,"Optimaal / zeer goed",IF(R653=kengetallen!$W$54,"Optimaal / goed",IF(R653=kengetallen!$W$55,"Voldoende / goed",IF(R653=kengetallen!$W$56,"Voldoende / redelijk",IF(R653=kengetallen!$W$57,"Voldoende",IF(R653=kengetallen!$W$58,"Matig / voldoende",IF(R653=kengetallen!$W$59,"Matig",IF(R653=kengetallen!$W$60,"Onvoldoende",IF(R653=kengetallen!$W$61,"Onvoldoende / slecht")))))))))</f>
        <v>0</v>
      </c>
    </row>
    <row r="654" spans="1:19" x14ac:dyDescent="0.3">
      <c r="A654" s="34">
        <f>Invulblad!B656</f>
        <v>652</v>
      </c>
      <c r="B654" s="28">
        <f>Invulblad!C656</f>
        <v>0</v>
      </c>
      <c r="C654" s="4">
        <f>Invulblad!D656</f>
        <v>0</v>
      </c>
      <c r="D654" s="4">
        <f>Invulblad!E656</f>
        <v>0</v>
      </c>
      <c r="E654" s="4">
        <f>Invulblad!F656</f>
        <v>0</v>
      </c>
      <c r="F654" s="4">
        <f>Invulblad!G656</f>
        <v>0</v>
      </c>
      <c r="G654" s="4">
        <f>Invulblad!H656</f>
        <v>0</v>
      </c>
      <c r="H654" s="48">
        <f>Invulblad!I656</f>
        <v>0</v>
      </c>
      <c r="I654" s="109">
        <f>Invulblad!O656</f>
        <v>0</v>
      </c>
      <c r="J654" s="31">
        <f>Invulblad!J656</f>
        <v>0</v>
      </c>
      <c r="K654" s="32" t="b">
        <f>IF(J654=kengetallen!$V$13,"1",IF(J654=kengetallen!$V$14,"2",IF(J654=kengetallen!$V$15,"3")))</f>
        <v>0</v>
      </c>
      <c r="L654" s="32">
        <v>0.7</v>
      </c>
      <c r="M654" s="25">
        <f t="shared" si="30"/>
        <v>0</v>
      </c>
      <c r="N654" s="39">
        <f>Invulblad!K656</f>
        <v>0</v>
      </c>
      <c r="O654" s="29" t="b">
        <f>IF(N654=kengetallen!$V$19,"1",IF(N654=kengetallen!$V$20,"2",IF(N654=kengetallen!$V$21,"3")))</f>
        <v>0</v>
      </c>
      <c r="P654" s="32">
        <v>0.3</v>
      </c>
      <c r="Q654" s="4">
        <f t="shared" si="31"/>
        <v>0</v>
      </c>
      <c r="R654" s="31">
        <f t="shared" si="32"/>
        <v>0</v>
      </c>
      <c r="S654" s="118" t="b">
        <f>IF(R654=kengetallen!$W$53,"Optimaal / zeer goed",IF(R654=kengetallen!$W$54,"Optimaal / goed",IF(R654=kengetallen!$W$55,"Voldoende / goed",IF(R654=kengetallen!$W$56,"Voldoende / redelijk",IF(R654=kengetallen!$W$57,"Voldoende",IF(R654=kengetallen!$W$58,"Matig / voldoende",IF(R654=kengetallen!$W$59,"Matig",IF(R654=kengetallen!$W$60,"Onvoldoende",IF(R654=kengetallen!$W$61,"Onvoldoende / slecht")))))))))</f>
        <v>0</v>
      </c>
    </row>
    <row r="655" spans="1:19" x14ac:dyDescent="0.3">
      <c r="A655" s="34">
        <f>Invulblad!B657</f>
        <v>653</v>
      </c>
      <c r="B655" s="28">
        <f>Invulblad!C657</f>
        <v>0</v>
      </c>
      <c r="C655" s="4">
        <f>Invulblad!D657</f>
        <v>0</v>
      </c>
      <c r="D655" s="4">
        <f>Invulblad!E657</f>
        <v>0</v>
      </c>
      <c r="E655" s="4">
        <f>Invulblad!F657</f>
        <v>0</v>
      </c>
      <c r="F655" s="4">
        <f>Invulblad!G657</f>
        <v>0</v>
      </c>
      <c r="G655" s="4">
        <f>Invulblad!H657</f>
        <v>0</v>
      </c>
      <c r="H655" s="48">
        <f>Invulblad!I657</f>
        <v>0</v>
      </c>
      <c r="I655" s="109">
        <f>Invulblad!O657</f>
        <v>0</v>
      </c>
      <c r="J655" s="31">
        <f>Invulblad!J657</f>
        <v>0</v>
      </c>
      <c r="K655" s="32" t="b">
        <f>IF(J655=kengetallen!$V$13,"1",IF(J655=kengetallen!$V$14,"2",IF(J655=kengetallen!$V$15,"3")))</f>
        <v>0</v>
      </c>
      <c r="L655" s="32">
        <v>0.7</v>
      </c>
      <c r="M655" s="25">
        <f t="shared" si="30"/>
        <v>0</v>
      </c>
      <c r="N655" s="39">
        <f>Invulblad!K657</f>
        <v>0</v>
      </c>
      <c r="O655" s="29" t="b">
        <f>IF(N655=kengetallen!$V$19,"1",IF(N655=kengetallen!$V$20,"2",IF(N655=kengetallen!$V$21,"3")))</f>
        <v>0</v>
      </c>
      <c r="P655" s="32">
        <v>0.3</v>
      </c>
      <c r="Q655" s="4">
        <f t="shared" si="31"/>
        <v>0</v>
      </c>
      <c r="R655" s="31">
        <f t="shared" si="32"/>
        <v>0</v>
      </c>
      <c r="S655" s="118" t="b">
        <f>IF(R655=kengetallen!$W$53,"Optimaal / zeer goed",IF(R655=kengetallen!$W$54,"Optimaal / goed",IF(R655=kengetallen!$W$55,"Voldoende / goed",IF(R655=kengetallen!$W$56,"Voldoende / redelijk",IF(R655=kengetallen!$W$57,"Voldoende",IF(R655=kengetallen!$W$58,"Matig / voldoende",IF(R655=kengetallen!$W$59,"Matig",IF(R655=kengetallen!$W$60,"Onvoldoende",IF(R655=kengetallen!$W$61,"Onvoldoende / slecht")))))))))</f>
        <v>0</v>
      </c>
    </row>
    <row r="656" spans="1:19" x14ac:dyDescent="0.3">
      <c r="A656" s="34">
        <f>Invulblad!B658</f>
        <v>654</v>
      </c>
      <c r="B656" s="28">
        <f>Invulblad!C658</f>
        <v>0</v>
      </c>
      <c r="C656" s="4">
        <f>Invulblad!D658</f>
        <v>0</v>
      </c>
      <c r="D656" s="4">
        <f>Invulblad!E658</f>
        <v>0</v>
      </c>
      <c r="E656" s="4">
        <f>Invulblad!F658</f>
        <v>0</v>
      </c>
      <c r="F656" s="4">
        <f>Invulblad!G658</f>
        <v>0</v>
      </c>
      <c r="G656" s="4">
        <f>Invulblad!H658</f>
        <v>0</v>
      </c>
      <c r="H656" s="48">
        <f>Invulblad!I658</f>
        <v>0</v>
      </c>
      <c r="I656" s="109">
        <f>Invulblad!O658</f>
        <v>0</v>
      </c>
      <c r="J656" s="31">
        <f>Invulblad!J658</f>
        <v>0</v>
      </c>
      <c r="K656" s="32" t="b">
        <f>IF(J656=kengetallen!$V$13,"1",IF(J656=kengetallen!$V$14,"2",IF(J656=kengetallen!$V$15,"3")))</f>
        <v>0</v>
      </c>
      <c r="L656" s="32">
        <v>0.7</v>
      </c>
      <c r="M656" s="25">
        <f t="shared" si="30"/>
        <v>0</v>
      </c>
      <c r="N656" s="39">
        <f>Invulblad!K658</f>
        <v>0</v>
      </c>
      <c r="O656" s="29" t="b">
        <f>IF(N656=kengetallen!$V$19,"1",IF(N656=kengetallen!$V$20,"2",IF(N656=kengetallen!$V$21,"3")))</f>
        <v>0</v>
      </c>
      <c r="P656" s="32">
        <v>0.3</v>
      </c>
      <c r="Q656" s="4">
        <f t="shared" si="31"/>
        <v>0</v>
      </c>
      <c r="R656" s="31">
        <f t="shared" si="32"/>
        <v>0</v>
      </c>
      <c r="S656" s="118" t="b">
        <f>IF(R656=kengetallen!$W$53,"Optimaal / zeer goed",IF(R656=kengetallen!$W$54,"Optimaal / goed",IF(R656=kengetallen!$W$55,"Voldoende / goed",IF(R656=kengetallen!$W$56,"Voldoende / redelijk",IF(R656=kengetallen!$W$57,"Voldoende",IF(R656=kengetallen!$W$58,"Matig / voldoende",IF(R656=kengetallen!$W$59,"Matig",IF(R656=kengetallen!$W$60,"Onvoldoende",IF(R656=kengetallen!$W$61,"Onvoldoende / slecht")))))))))</f>
        <v>0</v>
      </c>
    </row>
    <row r="657" spans="1:19" x14ac:dyDescent="0.3">
      <c r="A657" s="34">
        <f>Invulblad!B659</f>
        <v>655</v>
      </c>
      <c r="B657" s="28">
        <f>Invulblad!C659</f>
        <v>0</v>
      </c>
      <c r="C657" s="4">
        <f>Invulblad!D659</f>
        <v>0</v>
      </c>
      <c r="D657" s="4">
        <f>Invulblad!E659</f>
        <v>0</v>
      </c>
      <c r="E657" s="4">
        <f>Invulblad!F659</f>
        <v>0</v>
      </c>
      <c r="F657" s="4">
        <f>Invulblad!G659</f>
        <v>0</v>
      </c>
      <c r="G657" s="4">
        <f>Invulblad!H659</f>
        <v>0</v>
      </c>
      <c r="H657" s="48">
        <f>Invulblad!I659</f>
        <v>0</v>
      </c>
      <c r="I657" s="109">
        <f>Invulblad!O659</f>
        <v>0</v>
      </c>
      <c r="J657" s="31">
        <f>Invulblad!J659</f>
        <v>0</v>
      </c>
      <c r="K657" s="32" t="b">
        <f>IF(J657=kengetallen!$V$13,"1",IF(J657=kengetallen!$V$14,"2",IF(J657=kengetallen!$V$15,"3")))</f>
        <v>0</v>
      </c>
      <c r="L657" s="32">
        <v>0.7</v>
      </c>
      <c r="M657" s="25">
        <f t="shared" si="30"/>
        <v>0</v>
      </c>
      <c r="N657" s="39">
        <f>Invulblad!K659</f>
        <v>0</v>
      </c>
      <c r="O657" s="29" t="b">
        <f>IF(N657=kengetallen!$V$19,"1",IF(N657=kengetallen!$V$20,"2",IF(N657=kengetallen!$V$21,"3")))</f>
        <v>0</v>
      </c>
      <c r="P657" s="32">
        <v>0.3</v>
      </c>
      <c r="Q657" s="4">
        <f t="shared" si="31"/>
        <v>0</v>
      </c>
      <c r="R657" s="31">
        <f t="shared" si="32"/>
        <v>0</v>
      </c>
      <c r="S657" s="118" t="b">
        <f>IF(R657=kengetallen!$W$53,"Optimaal / zeer goed",IF(R657=kengetallen!$W$54,"Optimaal / goed",IF(R657=kengetallen!$W$55,"Voldoende / goed",IF(R657=kengetallen!$W$56,"Voldoende / redelijk",IF(R657=kengetallen!$W$57,"Voldoende",IF(R657=kengetallen!$W$58,"Matig / voldoende",IF(R657=kengetallen!$W$59,"Matig",IF(R657=kengetallen!$W$60,"Onvoldoende",IF(R657=kengetallen!$W$61,"Onvoldoende / slecht")))))))))</f>
        <v>0</v>
      </c>
    </row>
    <row r="658" spans="1:19" x14ac:dyDescent="0.3">
      <c r="A658" s="34">
        <f>Invulblad!B660</f>
        <v>656</v>
      </c>
      <c r="B658" s="28">
        <f>Invulblad!C660</f>
        <v>0</v>
      </c>
      <c r="C658" s="4">
        <f>Invulblad!D660</f>
        <v>0</v>
      </c>
      <c r="D658" s="4">
        <f>Invulblad!E660</f>
        <v>0</v>
      </c>
      <c r="E658" s="4">
        <f>Invulblad!F660</f>
        <v>0</v>
      </c>
      <c r="F658" s="4">
        <f>Invulblad!G660</f>
        <v>0</v>
      </c>
      <c r="G658" s="4">
        <f>Invulblad!H660</f>
        <v>0</v>
      </c>
      <c r="H658" s="48">
        <f>Invulblad!I660</f>
        <v>0</v>
      </c>
      <c r="I658" s="109">
        <f>Invulblad!O660</f>
        <v>0</v>
      </c>
      <c r="J658" s="31">
        <f>Invulblad!J660</f>
        <v>0</v>
      </c>
      <c r="K658" s="32" t="b">
        <f>IF(J658=kengetallen!$V$13,"1",IF(J658=kengetallen!$V$14,"2",IF(J658=kengetallen!$V$15,"3")))</f>
        <v>0</v>
      </c>
      <c r="L658" s="32">
        <v>0.7</v>
      </c>
      <c r="M658" s="25">
        <f t="shared" si="30"/>
        <v>0</v>
      </c>
      <c r="N658" s="39">
        <f>Invulblad!K660</f>
        <v>0</v>
      </c>
      <c r="O658" s="29" t="b">
        <f>IF(N658=kengetallen!$V$19,"1",IF(N658=kengetallen!$V$20,"2",IF(N658=kengetallen!$V$21,"3")))</f>
        <v>0</v>
      </c>
      <c r="P658" s="32">
        <v>0.3</v>
      </c>
      <c r="Q658" s="4">
        <f t="shared" si="31"/>
        <v>0</v>
      </c>
      <c r="R658" s="31">
        <f t="shared" si="32"/>
        <v>0</v>
      </c>
      <c r="S658" s="118" t="b">
        <f>IF(R658=kengetallen!$W$53,"Optimaal / zeer goed",IF(R658=kengetallen!$W$54,"Optimaal / goed",IF(R658=kengetallen!$W$55,"Voldoende / goed",IF(R658=kengetallen!$W$56,"Voldoende / redelijk",IF(R658=kengetallen!$W$57,"Voldoende",IF(R658=kengetallen!$W$58,"Matig / voldoende",IF(R658=kengetallen!$W$59,"Matig",IF(R658=kengetallen!$W$60,"Onvoldoende",IF(R658=kengetallen!$W$61,"Onvoldoende / slecht")))))))))</f>
        <v>0</v>
      </c>
    </row>
    <row r="659" spans="1:19" x14ac:dyDescent="0.3">
      <c r="A659" s="34">
        <f>Invulblad!B661</f>
        <v>657</v>
      </c>
      <c r="B659" s="28">
        <f>Invulblad!C661</f>
        <v>0</v>
      </c>
      <c r="C659" s="4">
        <f>Invulblad!D661</f>
        <v>0</v>
      </c>
      <c r="D659" s="4">
        <f>Invulblad!E661</f>
        <v>0</v>
      </c>
      <c r="E659" s="4">
        <f>Invulblad!F661</f>
        <v>0</v>
      </c>
      <c r="F659" s="4">
        <f>Invulblad!G661</f>
        <v>0</v>
      </c>
      <c r="G659" s="4">
        <f>Invulblad!H661</f>
        <v>0</v>
      </c>
      <c r="H659" s="48">
        <f>Invulblad!I661</f>
        <v>0</v>
      </c>
      <c r="I659" s="109">
        <f>Invulblad!O661</f>
        <v>0</v>
      </c>
      <c r="J659" s="31">
        <f>Invulblad!J661</f>
        <v>0</v>
      </c>
      <c r="K659" s="32" t="b">
        <f>IF(J659=kengetallen!$V$13,"1",IF(J659=kengetallen!$V$14,"2",IF(J659=kengetallen!$V$15,"3")))</f>
        <v>0</v>
      </c>
      <c r="L659" s="32">
        <v>0.7</v>
      </c>
      <c r="M659" s="25">
        <f t="shared" si="30"/>
        <v>0</v>
      </c>
      <c r="N659" s="39">
        <f>Invulblad!K661</f>
        <v>0</v>
      </c>
      <c r="O659" s="29" t="b">
        <f>IF(N659=kengetallen!$V$19,"1",IF(N659=kengetallen!$V$20,"2",IF(N659=kengetallen!$V$21,"3")))</f>
        <v>0</v>
      </c>
      <c r="P659" s="32">
        <v>0.3</v>
      </c>
      <c r="Q659" s="4">
        <f t="shared" si="31"/>
        <v>0</v>
      </c>
      <c r="R659" s="31">
        <f t="shared" si="32"/>
        <v>0</v>
      </c>
      <c r="S659" s="118" t="b">
        <f>IF(R659=kengetallen!$W$53,"Optimaal / zeer goed",IF(R659=kengetallen!$W$54,"Optimaal / goed",IF(R659=kengetallen!$W$55,"Voldoende / goed",IF(R659=kengetallen!$W$56,"Voldoende / redelijk",IF(R659=kengetallen!$W$57,"Voldoende",IF(R659=kengetallen!$W$58,"Matig / voldoende",IF(R659=kengetallen!$W$59,"Matig",IF(R659=kengetallen!$W$60,"Onvoldoende",IF(R659=kengetallen!$W$61,"Onvoldoende / slecht")))))))))</f>
        <v>0</v>
      </c>
    </row>
    <row r="660" spans="1:19" x14ac:dyDescent="0.3">
      <c r="A660" s="34">
        <f>Invulblad!B662</f>
        <v>658</v>
      </c>
      <c r="B660" s="28">
        <f>Invulblad!C662</f>
        <v>0</v>
      </c>
      <c r="C660" s="4">
        <f>Invulblad!D662</f>
        <v>0</v>
      </c>
      <c r="D660" s="4">
        <f>Invulblad!E662</f>
        <v>0</v>
      </c>
      <c r="E660" s="4">
        <f>Invulblad!F662</f>
        <v>0</v>
      </c>
      <c r="F660" s="4">
        <f>Invulblad!G662</f>
        <v>0</v>
      </c>
      <c r="G660" s="4">
        <f>Invulblad!H662</f>
        <v>0</v>
      </c>
      <c r="H660" s="48">
        <f>Invulblad!I662</f>
        <v>0</v>
      </c>
      <c r="I660" s="109">
        <f>Invulblad!O662</f>
        <v>0</v>
      </c>
      <c r="J660" s="31">
        <f>Invulblad!J662</f>
        <v>0</v>
      </c>
      <c r="K660" s="32" t="b">
        <f>IF(J660=kengetallen!$V$13,"1",IF(J660=kengetallen!$V$14,"2",IF(J660=kengetallen!$V$15,"3")))</f>
        <v>0</v>
      </c>
      <c r="L660" s="32">
        <v>0.7</v>
      </c>
      <c r="M660" s="25">
        <f t="shared" si="30"/>
        <v>0</v>
      </c>
      <c r="N660" s="39">
        <f>Invulblad!K662</f>
        <v>0</v>
      </c>
      <c r="O660" s="29" t="b">
        <f>IF(N660=kengetallen!$V$19,"1",IF(N660=kengetallen!$V$20,"2",IF(N660=kengetallen!$V$21,"3")))</f>
        <v>0</v>
      </c>
      <c r="P660" s="32">
        <v>0.3</v>
      </c>
      <c r="Q660" s="4">
        <f t="shared" si="31"/>
        <v>0</v>
      </c>
      <c r="R660" s="31">
        <f t="shared" si="32"/>
        <v>0</v>
      </c>
      <c r="S660" s="118" t="b">
        <f>IF(R660=kengetallen!$W$53,"Optimaal / zeer goed",IF(R660=kengetallen!$W$54,"Optimaal / goed",IF(R660=kengetallen!$W$55,"Voldoende / goed",IF(R660=kengetallen!$W$56,"Voldoende / redelijk",IF(R660=kengetallen!$W$57,"Voldoende",IF(R660=kengetallen!$W$58,"Matig / voldoende",IF(R660=kengetallen!$W$59,"Matig",IF(R660=kengetallen!$W$60,"Onvoldoende",IF(R660=kengetallen!$W$61,"Onvoldoende / slecht")))))))))</f>
        <v>0</v>
      </c>
    </row>
    <row r="661" spans="1:19" x14ac:dyDescent="0.3">
      <c r="A661" s="34">
        <f>Invulblad!B663</f>
        <v>659</v>
      </c>
      <c r="B661" s="28">
        <f>Invulblad!C663</f>
        <v>0</v>
      </c>
      <c r="C661" s="4">
        <f>Invulblad!D663</f>
        <v>0</v>
      </c>
      <c r="D661" s="4">
        <f>Invulblad!E663</f>
        <v>0</v>
      </c>
      <c r="E661" s="4">
        <f>Invulblad!F663</f>
        <v>0</v>
      </c>
      <c r="F661" s="4">
        <f>Invulblad!G663</f>
        <v>0</v>
      </c>
      <c r="G661" s="4">
        <f>Invulblad!H663</f>
        <v>0</v>
      </c>
      <c r="H661" s="48">
        <f>Invulblad!I663</f>
        <v>0</v>
      </c>
      <c r="I661" s="109">
        <f>Invulblad!O663</f>
        <v>0</v>
      </c>
      <c r="J661" s="31">
        <f>Invulblad!J663</f>
        <v>0</v>
      </c>
      <c r="K661" s="32" t="b">
        <f>IF(J661=kengetallen!$V$13,"1",IF(J661=kengetallen!$V$14,"2",IF(J661=kengetallen!$V$15,"3")))</f>
        <v>0</v>
      </c>
      <c r="L661" s="32">
        <v>0.7</v>
      </c>
      <c r="M661" s="25">
        <f t="shared" si="30"/>
        <v>0</v>
      </c>
      <c r="N661" s="39">
        <f>Invulblad!K663</f>
        <v>0</v>
      </c>
      <c r="O661" s="29" t="b">
        <f>IF(N661=kengetallen!$V$19,"1",IF(N661=kengetallen!$V$20,"2",IF(N661=kengetallen!$V$21,"3")))</f>
        <v>0</v>
      </c>
      <c r="P661" s="32">
        <v>0.3</v>
      </c>
      <c r="Q661" s="4">
        <f t="shared" si="31"/>
        <v>0</v>
      </c>
      <c r="R661" s="31">
        <f t="shared" si="32"/>
        <v>0</v>
      </c>
      <c r="S661" s="118" t="b">
        <f>IF(R661=kengetallen!$W$53,"Optimaal / zeer goed",IF(R661=kengetallen!$W$54,"Optimaal / goed",IF(R661=kengetallen!$W$55,"Voldoende / goed",IF(R661=kengetallen!$W$56,"Voldoende / redelijk",IF(R661=kengetallen!$W$57,"Voldoende",IF(R661=kengetallen!$W$58,"Matig / voldoende",IF(R661=kengetallen!$W$59,"Matig",IF(R661=kengetallen!$W$60,"Onvoldoende",IF(R661=kengetallen!$W$61,"Onvoldoende / slecht")))))))))</f>
        <v>0</v>
      </c>
    </row>
    <row r="662" spans="1:19" x14ac:dyDescent="0.3">
      <c r="A662" s="34">
        <f>Invulblad!B664</f>
        <v>660</v>
      </c>
      <c r="B662" s="28">
        <f>Invulblad!C664</f>
        <v>0</v>
      </c>
      <c r="C662" s="4">
        <f>Invulblad!D664</f>
        <v>0</v>
      </c>
      <c r="D662" s="4">
        <f>Invulblad!E664</f>
        <v>0</v>
      </c>
      <c r="E662" s="4">
        <f>Invulblad!F664</f>
        <v>0</v>
      </c>
      <c r="F662" s="4">
        <f>Invulblad!G664</f>
        <v>0</v>
      </c>
      <c r="G662" s="4">
        <f>Invulblad!H664</f>
        <v>0</v>
      </c>
      <c r="H662" s="48">
        <f>Invulblad!I664</f>
        <v>0</v>
      </c>
      <c r="I662" s="109">
        <f>Invulblad!O664</f>
        <v>0</v>
      </c>
      <c r="J662" s="31">
        <f>Invulblad!J664</f>
        <v>0</v>
      </c>
      <c r="K662" s="32" t="b">
        <f>IF(J662=kengetallen!$V$13,"1",IF(J662=kengetallen!$V$14,"2",IF(J662=kengetallen!$V$15,"3")))</f>
        <v>0</v>
      </c>
      <c r="L662" s="32">
        <v>0.7</v>
      </c>
      <c r="M662" s="25">
        <f t="shared" si="30"/>
        <v>0</v>
      </c>
      <c r="N662" s="39">
        <f>Invulblad!K664</f>
        <v>0</v>
      </c>
      <c r="O662" s="29" t="b">
        <f>IF(N662=kengetallen!$V$19,"1",IF(N662=kengetallen!$V$20,"2",IF(N662=kengetallen!$V$21,"3")))</f>
        <v>0</v>
      </c>
      <c r="P662" s="32">
        <v>0.3</v>
      </c>
      <c r="Q662" s="4">
        <f t="shared" si="31"/>
        <v>0</v>
      </c>
      <c r="R662" s="31">
        <f t="shared" si="32"/>
        <v>0</v>
      </c>
      <c r="S662" s="118" t="b">
        <f>IF(R662=kengetallen!$W$53,"Optimaal / zeer goed",IF(R662=kengetallen!$W$54,"Optimaal / goed",IF(R662=kengetallen!$W$55,"Voldoende / goed",IF(R662=kengetallen!$W$56,"Voldoende / redelijk",IF(R662=kengetallen!$W$57,"Voldoende",IF(R662=kengetallen!$W$58,"Matig / voldoende",IF(R662=kengetallen!$W$59,"Matig",IF(R662=kengetallen!$W$60,"Onvoldoende",IF(R662=kengetallen!$W$61,"Onvoldoende / slecht")))))))))</f>
        <v>0</v>
      </c>
    </row>
    <row r="663" spans="1:19" x14ac:dyDescent="0.3">
      <c r="A663" s="34">
        <f>Invulblad!B665</f>
        <v>661</v>
      </c>
      <c r="B663" s="28">
        <f>Invulblad!C665</f>
        <v>0</v>
      </c>
      <c r="C663" s="4">
        <f>Invulblad!D665</f>
        <v>0</v>
      </c>
      <c r="D663" s="4">
        <f>Invulblad!E665</f>
        <v>0</v>
      </c>
      <c r="E663" s="4">
        <f>Invulblad!F665</f>
        <v>0</v>
      </c>
      <c r="F663" s="4">
        <f>Invulblad!G665</f>
        <v>0</v>
      </c>
      <c r="G663" s="4">
        <f>Invulblad!H665</f>
        <v>0</v>
      </c>
      <c r="H663" s="48">
        <f>Invulblad!I665</f>
        <v>0</v>
      </c>
      <c r="I663" s="109">
        <f>Invulblad!O665</f>
        <v>0</v>
      </c>
      <c r="J663" s="31">
        <f>Invulblad!J665</f>
        <v>0</v>
      </c>
      <c r="K663" s="32" t="b">
        <f>IF(J663=kengetallen!$V$13,"1",IF(J663=kengetallen!$V$14,"2",IF(J663=kengetallen!$V$15,"3")))</f>
        <v>0</v>
      </c>
      <c r="L663" s="32">
        <v>0.7</v>
      </c>
      <c r="M663" s="25">
        <f t="shared" si="30"/>
        <v>0</v>
      </c>
      <c r="N663" s="39">
        <f>Invulblad!K665</f>
        <v>0</v>
      </c>
      <c r="O663" s="29" t="b">
        <f>IF(N663=kengetallen!$V$19,"1",IF(N663=kengetallen!$V$20,"2",IF(N663=kengetallen!$V$21,"3")))</f>
        <v>0</v>
      </c>
      <c r="P663" s="32">
        <v>0.3</v>
      </c>
      <c r="Q663" s="4">
        <f t="shared" si="31"/>
        <v>0</v>
      </c>
      <c r="R663" s="31">
        <f t="shared" si="32"/>
        <v>0</v>
      </c>
      <c r="S663" s="118" t="b">
        <f>IF(R663=kengetallen!$W$53,"Optimaal / zeer goed",IF(R663=kengetallen!$W$54,"Optimaal / goed",IF(R663=kengetallen!$W$55,"Voldoende / goed",IF(R663=kengetallen!$W$56,"Voldoende / redelijk",IF(R663=kengetallen!$W$57,"Voldoende",IF(R663=kengetallen!$W$58,"Matig / voldoende",IF(R663=kengetallen!$W$59,"Matig",IF(R663=kengetallen!$W$60,"Onvoldoende",IF(R663=kengetallen!$W$61,"Onvoldoende / slecht")))))))))</f>
        <v>0</v>
      </c>
    </row>
    <row r="664" spans="1:19" x14ac:dyDescent="0.3">
      <c r="A664" s="34">
        <f>Invulblad!B666</f>
        <v>662</v>
      </c>
      <c r="B664" s="28">
        <f>Invulblad!C666</f>
        <v>0</v>
      </c>
      <c r="C664" s="4">
        <f>Invulblad!D666</f>
        <v>0</v>
      </c>
      <c r="D664" s="4">
        <f>Invulblad!E666</f>
        <v>0</v>
      </c>
      <c r="E664" s="4">
        <f>Invulblad!F666</f>
        <v>0</v>
      </c>
      <c r="F664" s="4">
        <f>Invulblad!G666</f>
        <v>0</v>
      </c>
      <c r="G664" s="4">
        <f>Invulblad!H666</f>
        <v>0</v>
      </c>
      <c r="H664" s="48">
        <f>Invulblad!I666</f>
        <v>0</v>
      </c>
      <c r="I664" s="109">
        <f>Invulblad!O666</f>
        <v>0</v>
      </c>
      <c r="J664" s="31">
        <f>Invulblad!J666</f>
        <v>0</v>
      </c>
      <c r="K664" s="32" t="b">
        <f>IF(J664=kengetallen!$V$13,"1",IF(J664=kengetallen!$V$14,"2",IF(J664=kengetallen!$V$15,"3")))</f>
        <v>0</v>
      </c>
      <c r="L664" s="32">
        <v>0.7</v>
      </c>
      <c r="M664" s="25">
        <f t="shared" si="30"/>
        <v>0</v>
      </c>
      <c r="N664" s="39">
        <f>Invulblad!K666</f>
        <v>0</v>
      </c>
      <c r="O664" s="29" t="b">
        <f>IF(N664=kengetallen!$V$19,"1",IF(N664=kengetallen!$V$20,"2",IF(N664=kengetallen!$V$21,"3")))</f>
        <v>0</v>
      </c>
      <c r="P664" s="32">
        <v>0.3</v>
      </c>
      <c r="Q664" s="4">
        <f t="shared" si="31"/>
        <v>0</v>
      </c>
      <c r="R664" s="31">
        <f t="shared" si="32"/>
        <v>0</v>
      </c>
      <c r="S664" s="118" t="b">
        <f>IF(R664=kengetallen!$W$53,"Optimaal / zeer goed",IF(R664=kengetallen!$W$54,"Optimaal / goed",IF(R664=kengetallen!$W$55,"Voldoende / goed",IF(R664=kengetallen!$W$56,"Voldoende / redelijk",IF(R664=kengetallen!$W$57,"Voldoende",IF(R664=kengetallen!$W$58,"Matig / voldoende",IF(R664=kengetallen!$W$59,"Matig",IF(R664=kengetallen!$W$60,"Onvoldoende",IF(R664=kengetallen!$W$61,"Onvoldoende / slecht")))))))))</f>
        <v>0</v>
      </c>
    </row>
    <row r="665" spans="1:19" x14ac:dyDescent="0.3">
      <c r="A665" s="34">
        <f>Invulblad!B667</f>
        <v>663</v>
      </c>
      <c r="B665" s="28">
        <f>Invulblad!C667</f>
        <v>0</v>
      </c>
      <c r="C665" s="4">
        <f>Invulblad!D667</f>
        <v>0</v>
      </c>
      <c r="D665" s="4">
        <f>Invulblad!E667</f>
        <v>0</v>
      </c>
      <c r="E665" s="4">
        <f>Invulblad!F667</f>
        <v>0</v>
      </c>
      <c r="F665" s="4">
        <f>Invulblad!G667</f>
        <v>0</v>
      </c>
      <c r="G665" s="4">
        <f>Invulblad!H667</f>
        <v>0</v>
      </c>
      <c r="H665" s="48">
        <f>Invulblad!I667</f>
        <v>0</v>
      </c>
      <c r="I665" s="109">
        <f>Invulblad!O667</f>
        <v>0</v>
      </c>
      <c r="J665" s="31">
        <f>Invulblad!J667</f>
        <v>0</v>
      </c>
      <c r="K665" s="32" t="b">
        <f>IF(J665=kengetallen!$V$13,"1",IF(J665=kengetallen!$V$14,"2",IF(J665=kengetallen!$V$15,"3")))</f>
        <v>0</v>
      </c>
      <c r="L665" s="32">
        <v>0.7</v>
      </c>
      <c r="M665" s="25">
        <f t="shared" si="30"/>
        <v>0</v>
      </c>
      <c r="N665" s="39">
        <f>Invulblad!K667</f>
        <v>0</v>
      </c>
      <c r="O665" s="29" t="b">
        <f>IF(N665=kengetallen!$V$19,"1",IF(N665=kengetallen!$V$20,"2",IF(N665=kengetallen!$V$21,"3")))</f>
        <v>0</v>
      </c>
      <c r="P665" s="32">
        <v>0.3</v>
      </c>
      <c r="Q665" s="4">
        <f t="shared" si="31"/>
        <v>0</v>
      </c>
      <c r="R665" s="31">
        <f t="shared" si="32"/>
        <v>0</v>
      </c>
      <c r="S665" s="118" t="b">
        <f>IF(R665=kengetallen!$W$53,"Optimaal / zeer goed",IF(R665=kengetallen!$W$54,"Optimaal / goed",IF(R665=kengetallen!$W$55,"Voldoende / goed",IF(R665=kengetallen!$W$56,"Voldoende / redelijk",IF(R665=kengetallen!$W$57,"Voldoende",IF(R665=kengetallen!$W$58,"Matig / voldoende",IF(R665=kengetallen!$W$59,"Matig",IF(R665=kengetallen!$W$60,"Onvoldoende",IF(R665=kengetallen!$W$61,"Onvoldoende / slecht")))))))))</f>
        <v>0</v>
      </c>
    </row>
    <row r="666" spans="1:19" x14ac:dyDescent="0.3">
      <c r="A666" s="34">
        <f>Invulblad!B668</f>
        <v>664</v>
      </c>
      <c r="B666" s="28">
        <f>Invulblad!C668</f>
        <v>0</v>
      </c>
      <c r="C666" s="4">
        <f>Invulblad!D668</f>
        <v>0</v>
      </c>
      <c r="D666" s="4">
        <f>Invulblad!E668</f>
        <v>0</v>
      </c>
      <c r="E666" s="4">
        <f>Invulblad!F668</f>
        <v>0</v>
      </c>
      <c r="F666" s="4">
        <f>Invulblad!G668</f>
        <v>0</v>
      </c>
      <c r="G666" s="4">
        <f>Invulblad!H668</f>
        <v>0</v>
      </c>
      <c r="H666" s="48">
        <f>Invulblad!I668</f>
        <v>0</v>
      </c>
      <c r="I666" s="109">
        <f>Invulblad!O668</f>
        <v>0</v>
      </c>
      <c r="J666" s="31">
        <f>Invulblad!J668</f>
        <v>0</v>
      </c>
      <c r="K666" s="32" t="b">
        <f>IF(J666=kengetallen!$V$13,"1",IF(J666=kengetallen!$V$14,"2",IF(J666=kengetallen!$V$15,"3")))</f>
        <v>0</v>
      </c>
      <c r="L666" s="32">
        <v>0.7</v>
      </c>
      <c r="M666" s="25">
        <f t="shared" si="30"/>
        <v>0</v>
      </c>
      <c r="N666" s="39">
        <f>Invulblad!K668</f>
        <v>0</v>
      </c>
      <c r="O666" s="29" t="b">
        <f>IF(N666=kengetallen!$V$19,"1",IF(N666=kengetallen!$V$20,"2",IF(N666=kengetallen!$V$21,"3")))</f>
        <v>0</v>
      </c>
      <c r="P666" s="32">
        <v>0.3</v>
      </c>
      <c r="Q666" s="4">
        <f t="shared" si="31"/>
        <v>0</v>
      </c>
      <c r="R666" s="31">
        <f t="shared" si="32"/>
        <v>0</v>
      </c>
      <c r="S666" s="118" t="b">
        <f>IF(R666=kengetallen!$W$53,"Optimaal / zeer goed",IF(R666=kengetallen!$W$54,"Optimaal / goed",IF(R666=kengetallen!$W$55,"Voldoende / goed",IF(R666=kengetallen!$W$56,"Voldoende / redelijk",IF(R666=kengetallen!$W$57,"Voldoende",IF(R666=kengetallen!$W$58,"Matig / voldoende",IF(R666=kengetallen!$W$59,"Matig",IF(R666=kengetallen!$W$60,"Onvoldoende",IF(R666=kengetallen!$W$61,"Onvoldoende / slecht")))))))))</f>
        <v>0</v>
      </c>
    </row>
    <row r="667" spans="1:19" x14ac:dyDescent="0.3">
      <c r="A667" s="34">
        <f>Invulblad!B669</f>
        <v>665</v>
      </c>
      <c r="B667" s="28">
        <f>Invulblad!C669</f>
        <v>0</v>
      </c>
      <c r="C667" s="4">
        <f>Invulblad!D669</f>
        <v>0</v>
      </c>
      <c r="D667" s="4">
        <f>Invulblad!E669</f>
        <v>0</v>
      </c>
      <c r="E667" s="4">
        <f>Invulblad!F669</f>
        <v>0</v>
      </c>
      <c r="F667" s="4">
        <f>Invulblad!G669</f>
        <v>0</v>
      </c>
      <c r="G667" s="4">
        <f>Invulblad!H669</f>
        <v>0</v>
      </c>
      <c r="H667" s="48">
        <f>Invulblad!I669</f>
        <v>0</v>
      </c>
      <c r="I667" s="109">
        <f>Invulblad!O669</f>
        <v>0</v>
      </c>
      <c r="J667" s="31">
        <f>Invulblad!J669</f>
        <v>0</v>
      </c>
      <c r="K667" s="32" t="b">
        <f>IF(J667=kengetallen!$V$13,"1",IF(J667=kengetallen!$V$14,"2",IF(J667=kengetallen!$V$15,"3")))</f>
        <v>0</v>
      </c>
      <c r="L667" s="32">
        <v>0.7</v>
      </c>
      <c r="M667" s="25">
        <f t="shared" si="30"/>
        <v>0</v>
      </c>
      <c r="N667" s="39">
        <f>Invulblad!K669</f>
        <v>0</v>
      </c>
      <c r="O667" s="29" t="b">
        <f>IF(N667=kengetallen!$V$19,"1",IF(N667=kengetallen!$V$20,"2",IF(N667=kengetallen!$V$21,"3")))</f>
        <v>0</v>
      </c>
      <c r="P667" s="32">
        <v>0.3</v>
      </c>
      <c r="Q667" s="4">
        <f t="shared" si="31"/>
        <v>0</v>
      </c>
      <c r="R667" s="31">
        <f t="shared" si="32"/>
        <v>0</v>
      </c>
      <c r="S667" s="118" t="b">
        <f>IF(R667=kengetallen!$W$53,"Optimaal / zeer goed",IF(R667=kengetallen!$W$54,"Optimaal / goed",IF(R667=kengetallen!$W$55,"Voldoende / goed",IF(R667=kengetallen!$W$56,"Voldoende / redelijk",IF(R667=kengetallen!$W$57,"Voldoende",IF(R667=kengetallen!$W$58,"Matig / voldoende",IF(R667=kengetallen!$W$59,"Matig",IF(R667=kengetallen!$W$60,"Onvoldoende",IF(R667=kengetallen!$W$61,"Onvoldoende / slecht")))))))))</f>
        <v>0</v>
      </c>
    </row>
    <row r="668" spans="1:19" x14ac:dyDescent="0.3">
      <c r="A668" s="34">
        <f>Invulblad!B670</f>
        <v>666</v>
      </c>
      <c r="B668" s="28">
        <f>Invulblad!C670</f>
        <v>0</v>
      </c>
      <c r="C668" s="4">
        <f>Invulblad!D670</f>
        <v>0</v>
      </c>
      <c r="D668" s="4">
        <f>Invulblad!E670</f>
        <v>0</v>
      </c>
      <c r="E668" s="4">
        <f>Invulblad!F670</f>
        <v>0</v>
      </c>
      <c r="F668" s="4">
        <f>Invulblad!G670</f>
        <v>0</v>
      </c>
      <c r="G668" s="4">
        <f>Invulblad!H670</f>
        <v>0</v>
      </c>
      <c r="H668" s="48">
        <f>Invulblad!I670</f>
        <v>0</v>
      </c>
      <c r="I668" s="109">
        <f>Invulblad!O670</f>
        <v>0</v>
      </c>
      <c r="J668" s="31">
        <f>Invulblad!J670</f>
        <v>0</v>
      </c>
      <c r="K668" s="32" t="b">
        <f>IF(J668=kengetallen!$V$13,"1",IF(J668=kengetallen!$V$14,"2",IF(J668=kengetallen!$V$15,"3")))</f>
        <v>0</v>
      </c>
      <c r="L668" s="32">
        <v>0.7</v>
      </c>
      <c r="M668" s="25">
        <f t="shared" si="30"/>
        <v>0</v>
      </c>
      <c r="N668" s="39">
        <f>Invulblad!K670</f>
        <v>0</v>
      </c>
      <c r="O668" s="29" t="b">
        <f>IF(N668=kengetallen!$V$19,"1",IF(N668=kengetallen!$V$20,"2",IF(N668=kengetallen!$V$21,"3")))</f>
        <v>0</v>
      </c>
      <c r="P668" s="32">
        <v>0.3</v>
      </c>
      <c r="Q668" s="4">
        <f t="shared" si="31"/>
        <v>0</v>
      </c>
      <c r="R668" s="31">
        <f t="shared" si="32"/>
        <v>0</v>
      </c>
      <c r="S668" s="118" t="b">
        <f>IF(R668=kengetallen!$W$53,"Optimaal / zeer goed",IF(R668=kengetallen!$W$54,"Optimaal / goed",IF(R668=kengetallen!$W$55,"Voldoende / goed",IF(R668=kengetallen!$W$56,"Voldoende / redelijk",IF(R668=kengetallen!$W$57,"Voldoende",IF(R668=kengetallen!$W$58,"Matig / voldoende",IF(R668=kengetallen!$W$59,"Matig",IF(R668=kengetallen!$W$60,"Onvoldoende",IF(R668=kengetallen!$W$61,"Onvoldoende / slecht")))))))))</f>
        <v>0</v>
      </c>
    </row>
    <row r="669" spans="1:19" x14ac:dyDescent="0.3">
      <c r="A669" s="34">
        <f>Invulblad!B671</f>
        <v>667</v>
      </c>
      <c r="B669" s="28">
        <f>Invulblad!C671</f>
        <v>0</v>
      </c>
      <c r="C669" s="4">
        <f>Invulblad!D671</f>
        <v>0</v>
      </c>
      <c r="D669" s="4">
        <f>Invulblad!E671</f>
        <v>0</v>
      </c>
      <c r="E669" s="4">
        <f>Invulblad!F671</f>
        <v>0</v>
      </c>
      <c r="F669" s="4">
        <f>Invulblad!G671</f>
        <v>0</v>
      </c>
      <c r="G669" s="4">
        <f>Invulblad!H671</f>
        <v>0</v>
      </c>
      <c r="H669" s="48">
        <f>Invulblad!I671</f>
        <v>0</v>
      </c>
      <c r="I669" s="109">
        <f>Invulblad!O671</f>
        <v>0</v>
      </c>
      <c r="J669" s="31">
        <f>Invulblad!J671</f>
        <v>0</v>
      </c>
      <c r="K669" s="32" t="b">
        <f>IF(J669=kengetallen!$V$13,"1",IF(J669=kengetallen!$V$14,"2",IF(J669=kengetallen!$V$15,"3")))</f>
        <v>0</v>
      </c>
      <c r="L669" s="32">
        <v>0.7</v>
      </c>
      <c r="M669" s="25">
        <f t="shared" si="30"/>
        <v>0</v>
      </c>
      <c r="N669" s="39">
        <f>Invulblad!K671</f>
        <v>0</v>
      </c>
      <c r="O669" s="29" t="b">
        <f>IF(N669=kengetallen!$V$19,"1",IF(N669=kengetallen!$V$20,"2",IF(N669=kengetallen!$V$21,"3")))</f>
        <v>0</v>
      </c>
      <c r="P669" s="32">
        <v>0.3</v>
      </c>
      <c r="Q669" s="4">
        <f t="shared" si="31"/>
        <v>0</v>
      </c>
      <c r="R669" s="31">
        <f t="shared" si="32"/>
        <v>0</v>
      </c>
      <c r="S669" s="118" t="b">
        <f>IF(R669=kengetallen!$W$53,"Optimaal / zeer goed",IF(R669=kengetallen!$W$54,"Optimaal / goed",IF(R669=kengetallen!$W$55,"Voldoende / goed",IF(R669=kengetallen!$W$56,"Voldoende / redelijk",IF(R669=kengetallen!$W$57,"Voldoende",IF(R669=kengetallen!$W$58,"Matig / voldoende",IF(R669=kengetallen!$W$59,"Matig",IF(R669=kengetallen!$W$60,"Onvoldoende",IF(R669=kengetallen!$W$61,"Onvoldoende / slecht")))))))))</f>
        <v>0</v>
      </c>
    </row>
    <row r="670" spans="1:19" x14ac:dyDescent="0.3">
      <c r="A670" s="34">
        <f>Invulblad!B672</f>
        <v>668</v>
      </c>
      <c r="B670" s="28">
        <f>Invulblad!C672</f>
        <v>0</v>
      </c>
      <c r="C670" s="4">
        <f>Invulblad!D672</f>
        <v>0</v>
      </c>
      <c r="D670" s="4">
        <f>Invulblad!E672</f>
        <v>0</v>
      </c>
      <c r="E670" s="4">
        <f>Invulblad!F672</f>
        <v>0</v>
      </c>
      <c r="F670" s="4">
        <f>Invulblad!G672</f>
        <v>0</v>
      </c>
      <c r="G670" s="4">
        <f>Invulblad!H672</f>
        <v>0</v>
      </c>
      <c r="H670" s="48">
        <f>Invulblad!I672</f>
        <v>0</v>
      </c>
      <c r="I670" s="109">
        <f>Invulblad!O672</f>
        <v>0</v>
      </c>
      <c r="J670" s="31">
        <f>Invulblad!J672</f>
        <v>0</v>
      </c>
      <c r="K670" s="32" t="b">
        <f>IF(J670=kengetallen!$V$13,"1",IF(J670=kengetallen!$V$14,"2",IF(J670=kengetallen!$V$15,"3")))</f>
        <v>0</v>
      </c>
      <c r="L670" s="32">
        <v>0.7</v>
      </c>
      <c r="M670" s="25">
        <f t="shared" si="30"/>
        <v>0</v>
      </c>
      <c r="N670" s="39">
        <f>Invulblad!K672</f>
        <v>0</v>
      </c>
      <c r="O670" s="29" t="b">
        <f>IF(N670=kengetallen!$V$19,"1",IF(N670=kengetallen!$V$20,"2",IF(N670=kengetallen!$V$21,"3")))</f>
        <v>0</v>
      </c>
      <c r="P670" s="32">
        <v>0.3</v>
      </c>
      <c r="Q670" s="4">
        <f t="shared" si="31"/>
        <v>0</v>
      </c>
      <c r="R670" s="31">
        <f t="shared" si="32"/>
        <v>0</v>
      </c>
      <c r="S670" s="118" t="b">
        <f>IF(R670=kengetallen!$W$53,"Optimaal / zeer goed",IF(R670=kengetallen!$W$54,"Optimaal / goed",IF(R670=kengetallen!$W$55,"Voldoende / goed",IF(R670=kengetallen!$W$56,"Voldoende / redelijk",IF(R670=kengetallen!$W$57,"Voldoende",IF(R670=kengetallen!$W$58,"Matig / voldoende",IF(R670=kengetallen!$W$59,"Matig",IF(R670=kengetallen!$W$60,"Onvoldoende",IF(R670=kengetallen!$W$61,"Onvoldoende / slecht")))))))))</f>
        <v>0</v>
      </c>
    </row>
    <row r="671" spans="1:19" x14ac:dyDescent="0.3">
      <c r="A671" s="34">
        <f>Invulblad!B673</f>
        <v>669</v>
      </c>
      <c r="B671" s="28">
        <f>Invulblad!C673</f>
        <v>0</v>
      </c>
      <c r="C671" s="4">
        <f>Invulblad!D673</f>
        <v>0</v>
      </c>
      <c r="D671" s="4">
        <f>Invulblad!E673</f>
        <v>0</v>
      </c>
      <c r="E671" s="4">
        <f>Invulblad!F673</f>
        <v>0</v>
      </c>
      <c r="F671" s="4">
        <f>Invulblad!G673</f>
        <v>0</v>
      </c>
      <c r="G671" s="4">
        <f>Invulblad!H673</f>
        <v>0</v>
      </c>
      <c r="H671" s="48">
        <f>Invulblad!I673</f>
        <v>0</v>
      </c>
      <c r="I671" s="109">
        <f>Invulblad!O673</f>
        <v>0</v>
      </c>
      <c r="J671" s="31">
        <f>Invulblad!J673</f>
        <v>0</v>
      </c>
      <c r="K671" s="32" t="b">
        <f>IF(J671=kengetallen!$V$13,"1",IF(J671=kengetallen!$V$14,"2",IF(J671=kengetallen!$V$15,"3")))</f>
        <v>0</v>
      </c>
      <c r="L671" s="32">
        <v>0.7</v>
      </c>
      <c r="M671" s="25">
        <f t="shared" si="30"/>
        <v>0</v>
      </c>
      <c r="N671" s="39">
        <f>Invulblad!K673</f>
        <v>0</v>
      </c>
      <c r="O671" s="29" t="b">
        <f>IF(N671=kengetallen!$V$19,"1",IF(N671=kengetallen!$V$20,"2",IF(N671=kengetallen!$V$21,"3")))</f>
        <v>0</v>
      </c>
      <c r="P671" s="32">
        <v>0.3</v>
      </c>
      <c r="Q671" s="4">
        <f t="shared" si="31"/>
        <v>0</v>
      </c>
      <c r="R671" s="31">
        <f t="shared" si="32"/>
        <v>0</v>
      </c>
      <c r="S671" s="118" t="b">
        <f>IF(R671=kengetallen!$W$53,"Optimaal / zeer goed",IF(R671=kengetallen!$W$54,"Optimaal / goed",IF(R671=kengetallen!$W$55,"Voldoende / goed",IF(R671=kengetallen!$W$56,"Voldoende / redelijk",IF(R671=kengetallen!$W$57,"Voldoende",IF(R671=kengetallen!$W$58,"Matig / voldoende",IF(R671=kengetallen!$W$59,"Matig",IF(R671=kengetallen!$W$60,"Onvoldoende",IF(R671=kengetallen!$W$61,"Onvoldoende / slecht")))))))))</f>
        <v>0</v>
      </c>
    </row>
    <row r="672" spans="1:19" x14ac:dyDescent="0.3">
      <c r="A672" s="34">
        <f>Invulblad!B674</f>
        <v>670</v>
      </c>
      <c r="B672" s="28">
        <f>Invulblad!C674</f>
        <v>0</v>
      </c>
      <c r="C672" s="4">
        <f>Invulblad!D674</f>
        <v>0</v>
      </c>
      <c r="D672" s="4">
        <f>Invulblad!E674</f>
        <v>0</v>
      </c>
      <c r="E672" s="4">
        <f>Invulblad!F674</f>
        <v>0</v>
      </c>
      <c r="F672" s="4">
        <f>Invulblad!G674</f>
        <v>0</v>
      </c>
      <c r="G672" s="4">
        <f>Invulblad!H674</f>
        <v>0</v>
      </c>
      <c r="H672" s="48">
        <f>Invulblad!I674</f>
        <v>0</v>
      </c>
      <c r="I672" s="109">
        <f>Invulblad!O674</f>
        <v>0</v>
      </c>
      <c r="J672" s="31">
        <f>Invulblad!J674</f>
        <v>0</v>
      </c>
      <c r="K672" s="32" t="b">
        <f>IF(J672=kengetallen!$V$13,"1",IF(J672=kengetallen!$V$14,"2",IF(J672=kengetallen!$V$15,"3")))</f>
        <v>0</v>
      </c>
      <c r="L672" s="32">
        <v>0.7</v>
      </c>
      <c r="M672" s="25">
        <f t="shared" si="30"/>
        <v>0</v>
      </c>
      <c r="N672" s="39">
        <f>Invulblad!K674</f>
        <v>0</v>
      </c>
      <c r="O672" s="29" t="b">
        <f>IF(N672=kengetallen!$V$19,"1",IF(N672=kengetallen!$V$20,"2",IF(N672=kengetallen!$V$21,"3")))</f>
        <v>0</v>
      </c>
      <c r="P672" s="32">
        <v>0.3</v>
      </c>
      <c r="Q672" s="4">
        <f t="shared" si="31"/>
        <v>0</v>
      </c>
      <c r="R672" s="31">
        <f t="shared" si="32"/>
        <v>0</v>
      </c>
      <c r="S672" s="118" t="b">
        <f>IF(R672=kengetallen!$W$53,"Optimaal / zeer goed",IF(R672=kengetallen!$W$54,"Optimaal / goed",IF(R672=kengetallen!$W$55,"Voldoende / goed",IF(R672=kengetallen!$W$56,"Voldoende / redelijk",IF(R672=kengetallen!$W$57,"Voldoende",IF(R672=kengetallen!$W$58,"Matig / voldoende",IF(R672=kengetallen!$W$59,"Matig",IF(R672=kengetallen!$W$60,"Onvoldoende",IF(R672=kengetallen!$W$61,"Onvoldoende / slecht")))))))))</f>
        <v>0</v>
      </c>
    </row>
    <row r="673" spans="1:19" x14ac:dyDescent="0.3">
      <c r="A673" s="34">
        <f>Invulblad!B675</f>
        <v>671</v>
      </c>
      <c r="B673" s="28">
        <f>Invulblad!C675</f>
        <v>0</v>
      </c>
      <c r="C673" s="4">
        <f>Invulblad!D675</f>
        <v>0</v>
      </c>
      <c r="D673" s="4">
        <f>Invulblad!E675</f>
        <v>0</v>
      </c>
      <c r="E673" s="4">
        <f>Invulblad!F675</f>
        <v>0</v>
      </c>
      <c r="F673" s="4">
        <f>Invulblad!G675</f>
        <v>0</v>
      </c>
      <c r="G673" s="4">
        <f>Invulblad!H675</f>
        <v>0</v>
      </c>
      <c r="H673" s="48">
        <f>Invulblad!I675</f>
        <v>0</v>
      </c>
      <c r="I673" s="109">
        <f>Invulblad!O675</f>
        <v>0</v>
      </c>
      <c r="J673" s="31">
        <f>Invulblad!J675</f>
        <v>0</v>
      </c>
      <c r="K673" s="32" t="b">
        <f>IF(J673=kengetallen!$V$13,"1",IF(J673=kengetallen!$V$14,"2",IF(J673=kengetallen!$V$15,"3")))</f>
        <v>0</v>
      </c>
      <c r="L673" s="32">
        <v>0.7</v>
      </c>
      <c r="M673" s="25">
        <f t="shared" si="30"/>
        <v>0</v>
      </c>
      <c r="N673" s="39">
        <f>Invulblad!K675</f>
        <v>0</v>
      </c>
      <c r="O673" s="29" t="b">
        <f>IF(N673=kengetallen!$V$19,"1",IF(N673=kengetallen!$V$20,"2",IF(N673=kengetallen!$V$21,"3")))</f>
        <v>0</v>
      </c>
      <c r="P673" s="32">
        <v>0.3</v>
      </c>
      <c r="Q673" s="4">
        <f t="shared" si="31"/>
        <v>0</v>
      </c>
      <c r="R673" s="31">
        <f t="shared" si="32"/>
        <v>0</v>
      </c>
      <c r="S673" s="118" t="b">
        <f>IF(R673=kengetallen!$W$53,"Optimaal / zeer goed",IF(R673=kengetallen!$W$54,"Optimaal / goed",IF(R673=kengetallen!$W$55,"Voldoende / goed",IF(R673=kengetallen!$W$56,"Voldoende / redelijk",IF(R673=kengetallen!$W$57,"Voldoende",IF(R673=kengetallen!$W$58,"Matig / voldoende",IF(R673=kengetallen!$W$59,"Matig",IF(R673=kengetallen!$W$60,"Onvoldoende",IF(R673=kengetallen!$W$61,"Onvoldoende / slecht")))))))))</f>
        <v>0</v>
      </c>
    </row>
    <row r="674" spans="1:19" x14ac:dyDescent="0.3">
      <c r="A674" s="34">
        <f>Invulblad!B676</f>
        <v>672</v>
      </c>
      <c r="B674" s="28">
        <f>Invulblad!C676</f>
        <v>0</v>
      </c>
      <c r="C674" s="4">
        <f>Invulblad!D676</f>
        <v>0</v>
      </c>
      <c r="D674" s="4">
        <f>Invulblad!E676</f>
        <v>0</v>
      </c>
      <c r="E674" s="4">
        <f>Invulblad!F676</f>
        <v>0</v>
      </c>
      <c r="F674" s="4">
        <f>Invulblad!G676</f>
        <v>0</v>
      </c>
      <c r="G674" s="4">
        <f>Invulblad!H676</f>
        <v>0</v>
      </c>
      <c r="H674" s="48">
        <f>Invulblad!I676</f>
        <v>0</v>
      </c>
      <c r="I674" s="109">
        <f>Invulblad!O676</f>
        <v>0</v>
      </c>
      <c r="J674" s="31">
        <f>Invulblad!J676</f>
        <v>0</v>
      </c>
      <c r="K674" s="32" t="b">
        <f>IF(J674=kengetallen!$V$13,"1",IF(J674=kengetallen!$V$14,"2",IF(J674=kengetallen!$V$15,"3")))</f>
        <v>0</v>
      </c>
      <c r="L674" s="32">
        <v>0.7</v>
      </c>
      <c r="M674" s="25">
        <f t="shared" si="30"/>
        <v>0</v>
      </c>
      <c r="N674" s="39">
        <f>Invulblad!K676</f>
        <v>0</v>
      </c>
      <c r="O674" s="29" t="b">
        <f>IF(N674=kengetallen!$V$19,"1",IF(N674=kengetallen!$V$20,"2",IF(N674=kengetallen!$V$21,"3")))</f>
        <v>0</v>
      </c>
      <c r="P674" s="32">
        <v>0.3</v>
      </c>
      <c r="Q674" s="4">
        <f t="shared" si="31"/>
        <v>0</v>
      </c>
      <c r="R674" s="31">
        <f t="shared" si="32"/>
        <v>0</v>
      </c>
      <c r="S674" s="118" t="b">
        <f>IF(R674=kengetallen!$W$53,"Optimaal / zeer goed",IF(R674=kengetallen!$W$54,"Optimaal / goed",IF(R674=kengetallen!$W$55,"Voldoende / goed",IF(R674=kengetallen!$W$56,"Voldoende / redelijk",IF(R674=kengetallen!$W$57,"Voldoende",IF(R674=kengetallen!$W$58,"Matig / voldoende",IF(R674=kengetallen!$W$59,"Matig",IF(R674=kengetallen!$W$60,"Onvoldoende",IF(R674=kengetallen!$W$61,"Onvoldoende / slecht")))))))))</f>
        <v>0</v>
      </c>
    </row>
    <row r="675" spans="1:19" x14ac:dyDescent="0.3">
      <c r="A675" s="34">
        <f>Invulblad!B677</f>
        <v>673</v>
      </c>
      <c r="B675" s="28">
        <f>Invulblad!C677</f>
        <v>0</v>
      </c>
      <c r="C675" s="4">
        <f>Invulblad!D677</f>
        <v>0</v>
      </c>
      <c r="D675" s="4">
        <f>Invulblad!E677</f>
        <v>0</v>
      </c>
      <c r="E675" s="4">
        <f>Invulblad!F677</f>
        <v>0</v>
      </c>
      <c r="F675" s="4">
        <f>Invulblad!G677</f>
        <v>0</v>
      </c>
      <c r="G675" s="4">
        <f>Invulblad!H677</f>
        <v>0</v>
      </c>
      <c r="H675" s="48">
        <f>Invulblad!I677</f>
        <v>0</v>
      </c>
      <c r="I675" s="109">
        <f>Invulblad!O677</f>
        <v>0</v>
      </c>
      <c r="J675" s="31">
        <f>Invulblad!J677</f>
        <v>0</v>
      </c>
      <c r="K675" s="32" t="b">
        <f>IF(J675=kengetallen!$V$13,"1",IF(J675=kengetallen!$V$14,"2",IF(J675=kengetallen!$V$15,"3")))</f>
        <v>0</v>
      </c>
      <c r="L675" s="32">
        <v>0.7</v>
      </c>
      <c r="M675" s="25">
        <f t="shared" si="30"/>
        <v>0</v>
      </c>
      <c r="N675" s="39">
        <f>Invulblad!K677</f>
        <v>0</v>
      </c>
      <c r="O675" s="29" t="b">
        <f>IF(N675=kengetallen!$V$19,"1",IF(N675=kengetallen!$V$20,"2",IF(N675=kengetallen!$V$21,"3")))</f>
        <v>0</v>
      </c>
      <c r="P675" s="32">
        <v>0.3</v>
      </c>
      <c r="Q675" s="4">
        <f t="shared" si="31"/>
        <v>0</v>
      </c>
      <c r="R675" s="31">
        <f t="shared" si="32"/>
        <v>0</v>
      </c>
      <c r="S675" s="118" t="b">
        <f>IF(R675=kengetallen!$W$53,"Optimaal / zeer goed",IF(R675=kengetallen!$W$54,"Optimaal / goed",IF(R675=kengetallen!$W$55,"Voldoende / goed",IF(R675=kengetallen!$W$56,"Voldoende / redelijk",IF(R675=kengetallen!$W$57,"Voldoende",IF(R675=kengetallen!$W$58,"Matig / voldoende",IF(R675=kengetallen!$W$59,"Matig",IF(R675=kengetallen!$W$60,"Onvoldoende",IF(R675=kengetallen!$W$61,"Onvoldoende / slecht")))))))))</f>
        <v>0</v>
      </c>
    </row>
    <row r="676" spans="1:19" x14ac:dyDescent="0.3">
      <c r="A676" s="34">
        <f>Invulblad!B678</f>
        <v>674</v>
      </c>
      <c r="B676" s="28">
        <f>Invulblad!C678</f>
        <v>0</v>
      </c>
      <c r="C676" s="4">
        <f>Invulblad!D678</f>
        <v>0</v>
      </c>
      <c r="D676" s="4">
        <f>Invulblad!E678</f>
        <v>0</v>
      </c>
      <c r="E676" s="4">
        <f>Invulblad!F678</f>
        <v>0</v>
      </c>
      <c r="F676" s="4">
        <f>Invulblad!G678</f>
        <v>0</v>
      </c>
      <c r="G676" s="4">
        <f>Invulblad!H678</f>
        <v>0</v>
      </c>
      <c r="H676" s="48">
        <f>Invulblad!I678</f>
        <v>0</v>
      </c>
      <c r="I676" s="109">
        <f>Invulblad!O678</f>
        <v>0</v>
      </c>
      <c r="J676" s="31">
        <f>Invulblad!J678</f>
        <v>0</v>
      </c>
      <c r="K676" s="32" t="b">
        <f>IF(J676=kengetallen!$V$13,"1",IF(J676=kengetallen!$V$14,"2",IF(J676=kengetallen!$V$15,"3")))</f>
        <v>0</v>
      </c>
      <c r="L676" s="32">
        <v>0.7</v>
      </c>
      <c r="M676" s="25">
        <f t="shared" si="30"/>
        <v>0</v>
      </c>
      <c r="N676" s="39">
        <f>Invulblad!K678</f>
        <v>0</v>
      </c>
      <c r="O676" s="29" t="b">
        <f>IF(N676=kengetallen!$V$19,"1",IF(N676=kengetallen!$V$20,"2",IF(N676=kengetallen!$V$21,"3")))</f>
        <v>0</v>
      </c>
      <c r="P676" s="32">
        <v>0.3</v>
      </c>
      <c r="Q676" s="4">
        <f t="shared" si="31"/>
        <v>0</v>
      </c>
      <c r="R676" s="31">
        <f t="shared" si="32"/>
        <v>0</v>
      </c>
      <c r="S676" s="118" t="b">
        <f>IF(R676=kengetallen!$W$53,"Optimaal / zeer goed",IF(R676=kengetallen!$W$54,"Optimaal / goed",IF(R676=kengetallen!$W$55,"Voldoende / goed",IF(R676=kengetallen!$W$56,"Voldoende / redelijk",IF(R676=kengetallen!$W$57,"Voldoende",IF(R676=kengetallen!$W$58,"Matig / voldoende",IF(R676=kengetallen!$W$59,"Matig",IF(R676=kengetallen!$W$60,"Onvoldoende",IF(R676=kengetallen!$W$61,"Onvoldoende / slecht")))))))))</f>
        <v>0</v>
      </c>
    </row>
    <row r="677" spans="1:19" x14ac:dyDescent="0.3">
      <c r="A677" s="34">
        <f>Invulblad!B679</f>
        <v>675</v>
      </c>
      <c r="B677" s="28">
        <f>Invulblad!C679</f>
        <v>0</v>
      </c>
      <c r="C677" s="4">
        <f>Invulblad!D679</f>
        <v>0</v>
      </c>
      <c r="D677" s="4">
        <f>Invulblad!E679</f>
        <v>0</v>
      </c>
      <c r="E677" s="4">
        <f>Invulblad!F679</f>
        <v>0</v>
      </c>
      <c r="F677" s="4">
        <f>Invulblad!G679</f>
        <v>0</v>
      </c>
      <c r="G677" s="4">
        <f>Invulblad!H679</f>
        <v>0</v>
      </c>
      <c r="H677" s="48">
        <f>Invulblad!I679</f>
        <v>0</v>
      </c>
      <c r="I677" s="109">
        <f>Invulblad!O679</f>
        <v>0</v>
      </c>
      <c r="J677" s="31">
        <f>Invulblad!J679</f>
        <v>0</v>
      </c>
      <c r="K677" s="32" t="b">
        <f>IF(J677=kengetallen!$V$13,"1",IF(J677=kengetallen!$V$14,"2",IF(J677=kengetallen!$V$15,"3")))</f>
        <v>0</v>
      </c>
      <c r="L677" s="32">
        <v>0.7</v>
      </c>
      <c r="M677" s="25">
        <f t="shared" si="30"/>
        <v>0</v>
      </c>
      <c r="N677" s="39">
        <f>Invulblad!K679</f>
        <v>0</v>
      </c>
      <c r="O677" s="29" t="b">
        <f>IF(N677=kengetallen!$V$19,"1",IF(N677=kengetallen!$V$20,"2",IF(N677=kengetallen!$V$21,"3")))</f>
        <v>0</v>
      </c>
      <c r="P677" s="32">
        <v>0.3</v>
      </c>
      <c r="Q677" s="4">
        <f t="shared" si="31"/>
        <v>0</v>
      </c>
      <c r="R677" s="31">
        <f t="shared" si="32"/>
        <v>0</v>
      </c>
      <c r="S677" s="118" t="b">
        <f>IF(R677=kengetallen!$W$53,"Optimaal / zeer goed",IF(R677=kengetallen!$W$54,"Optimaal / goed",IF(R677=kengetallen!$W$55,"Voldoende / goed",IF(R677=kengetallen!$W$56,"Voldoende / redelijk",IF(R677=kengetallen!$W$57,"Voldoende",IF(R677=kengetallen!$W$58,"Matig / voldoende",IF(R677=kengetallen!$W$59,"Matig",IF(R677=kengetallen!$W$60,"Onvoldoende",IF(R677=kengetallen!$W$61,"Onvoldoende / slecht")))))))))</f>
        <v>0</v>
      </c>
    </row>
    <row r="678" spans="1:19" x14ac:dyDescent="0.3">
      <c r="A678" s="34">
        <f>Invulblad!B680</f>
        <v>676</v>
      </c>
      <c r="B678" s="28">
        <f>Invulblad!C680</f>
        <v>0</v>
      </c>
      <c r="C678" s="4">
        <f>Invulblad!D680</f>
        <v>0</v>
      </c>
      <c r="D678" s="4">
        <f>Invulblad!E680</f>
        <v>0</v>
      </c>
      <c r="E678" s="4">
        <f>Invulblad!F680</f>
        <v>0</v>
      </c>
      <c r="F678" s="4">
        <f>Invulblad!G680</f>
        <v>0</v>
      </c>
      <c r="G678" s="4">
        <f>Invulblad!H680</f>
        <v>0</v>
      </c>
      <c r="H678" s="48">
        <f>Invulblad!I680</f>
        <v>0</v>
      </c>
      <c r="I678" s="109">
        <f>Invulblad!O680</f>
        <v>0</v>
      </c>
      <c r="J678" s="31">
        <f>Invulblad!J680</f>
        <v>0</v>
      </c>
      <c r="K678" s="32" t="b">
        <f>IF(J678=kengetallen!$V$13,"1",IF(J678=kengetallen!$V$14,"2",IF(J678=kengetallen!$V$15,"3")))</f>
        <v>0</v>
      </c>
      <c r="L678" s="32">
        <v>0.7</v>
      </c>
      <c r="M678" s="25">
        <f t="shared" si="30"/>
        <v>0</v>
      </c>
      <c r="N678" s="39">
        <f>Invulblad!K680</f>
        <v>0</v>
      </c>
      <c r="O678" s="29" t="b">
        <f>IF(N678=kengetallen!$V$19,"1",IF(N678=kengetallen!$V$20,"2",IF(N678=kengetallen!$V$21,"3")))</f>
        <v>0</v>
      </c>
      <c r="P678" s="32">
        <v>0.3</v>
      </c>
      <c r="Q678" s="4">
        <f t="shared" si="31"/>
        <v>0</v>
      </c>
      <c r="R678" s="31">
        <f t="shared" si="32"/>
        <v>0</v>
      </c>
      <c r="S678" s="118" t="b">
        <f>IF(R678=kengetallen!$W$53,"Optimaal / zeer goed",IF(R678=kengetallen!$W$54,"Optimaal / goed",IF(R678=kengetallen!$W$55,"Voldoende / goed",IF(R678=kengetallen!$W$56,"Voldoende / redelijk",IF(R678=kengetallen!$W$57,"Voldoende",IF(R678=kengetallen!$W$58,"Matig / voldoende",IF(R678=kengetallen!$W$59,"Matig",IF(R678=kengetallen!$W$60,"Onvoldoende",IF(R678=kengetallen!$W$61,"Onvoldoende / slecht")))))))))</f>
        <v>0</v>
      </c>
    </row>
    <row r="679" spans="1:19" x14ac:dyDescent="0.3">
      <c r="A679" s="34">
        <f>Invulblad!B681</f>
        <v>677</v>
      </c>
      <c r="B679" s="28">
        <f>Invulblad!C681</f>
        <v>0</v>
      </c>
      <c r="C679" s="4">
        <f>Invulblad!D681</f>
        <v>0</v>
      </c>
      <c r="D679" s="4">
        <f>Invulblad!E681</f>
        <v>0</v>
      </c>
      <c r="E679" s="4">
        <f>Invulblad!F681</f>
        <v>0</v>
      </c>
      <c r="F679" s="4">
        <f>Invulblad!G681</f>
        <v>0</v>
      </c>
      <c r="G679" s="4">
        <f>Invulblad!H681</f>
        <v>0</v>
      </c>
      <c r="H679" s="48">
        <f>Invulblad!I681</f>
        <v>0</v>
      </c>
      <c r="I679" s="109">
        <f>Invulblad!O681</f>
        <v>0</v>
      </c>
      <c r="J679" s="31">
        <f>Invulblad!J681</f>
        <v>0</v>
      </c>
      <c r="K679" s="32" t="b">
        <f>IF(J679=kengetallen!$V$13,"1",IF(J679=kengetallen!$V$14,"2",IF(J679=kengetallen!$V$15,"3")))</f>
        <v>0</v>
      </c>
      <c r="L679" s="32">
        <v>0.7</v>
      </c>
      <c r="M679" s="25">
        <f t="shared" si="30"/>
        <v>0</v>
      </c>
      <c r="N679" s="39">
        <f>Invulblad!K681</f>
        <v>0</v>
      </c>
      <c r="O679" s="29" t="b">
        <f>IF(N679=kengetallen!$V$19,"1",IF(N679=kengetallen!$V$20,"2",IF(N679=kengetallen!$V$21,"3")))</f>
        <v>0</v>
      </c>
      <c r="P679" s="32">
        <v>0.3</v>
      </c>
      <c r="Q679" s="4">
        <f t="shared" si="31"/>
        <v>0</v>
      </c>
      <c r="R679" s="31">
        <f t="shared" si="32"/>
        <v>0</v>
      </c>
      <c r="S679" s="118" t="b">
        <f>IF(R679=kengetallen!$W$53,"Optimaal / zeer goed",IF(R679=kengetallen!$W$54,"Optimaal / goed",IF(R679=kengetallen!$W$55,"Voldoende / goed",IF(R679=kengetallen!$W$56,"Voldoende / redelijk",IF(R679=kengetallen!$W$57,"Voldoende",IF(R679=kengetallen!$W$58,"Matig / voldoende",IF(R679=kengetallen!$W$59,"Matig",IF(R679=kengetallen!$W$60,"Onvoldoende",IF(R679=kengetallen!$W$61,"Onvoldoende / slecht")))))))))</f>
        <v>0</v>
      </c>
    </row>
    <row r="680" spans="1:19" x14ac:dyDescent="0.3">
      <c r="A680" s="34">
        <f>Invulblad!B682</f>
        <v>678</v>
      </c>
      <c r="B680" s="28">
        <f>Invulblad!C682</f>
        <v>0</v>
      </c>
      <c r="C680" s="4">
        <f>Invulblad!D682</f>
        <v>0</v>
      </c>
      <c r="D680" s="4">
        <f>Invulblad!E682</f>
        <v>0</v>
      </c>
      <c r="E680" s="4">
        <f>Invulblad!F682</f>
        <v>0</v>
      </c>
      <c r="F680" s="4">
        <f>Invulblad!G682</f>
        <v>0</v>
      </c>
      <c r="G680" s="4">
        <f>Invulblad!H682</f>
        <v>0</v>
      </c>
      <c r="H680" s="48">
        <f>Invulblad!I682</f>
        <v>0</v>
      </c>
      <c r="I680" s="109">
        <f>Invulblad!O682</f>
        <v>0</v>
      </c>
      <c r="J680" s="31">
        <f>Invulblad!J682</f>
        <v>0</v>
      </c>
      <c r="K680" s="32" t="b">
        <f>IF(J680=kengetallen!$V$13,"1",IF(J680=kengetallen!$V$14,"2",IF(J680=kengetallen!$V$15,"3")))</f>
        <v>0</v>
      </c>
      <c r="L680" s="32">
        <v>0.7</v>
      </c>
      <c r="M680" s="25">
        <f t="shared" si="30"/>
        <v>0</v>
      </c>
      <c r="N680" s="39">
        <f>Invulblad!K682</f>
        <v>0</v>
      </c>
      <c r="O680" s="29" t="b">
        <f>IF(N680=kengetallen!$V$19,"1",IF(N680=kengetallen!$V$20,"2",IF(N680=kengetallen!$V$21,"3")))</f>
        <v>0</v>
      </c>
      <c r="P680" s="32">
        <v>0.3</v>
      </c>
      <c r="Q680" s="4">
        <f t="shared" si="31"/>
        <v>0</v>
      </c>
      <c r="R680" s="31">
        <f t="shared" si="32"/>
        <v>0</v>
      </c>
      <c r="S680" s="118" t="b">
        <f>IF(R680=kengetallen!$W$53,"Optimaal / zeer goed",IF(R680=kengetallen!$W$54,"Optimaal / goed",IF(R680=kengetallen!$W$55,"Voldoende / goed",IF(R680=kengetallen!$W$56,"Voldoende / redelijk",IF(R680=kengetallen!$W$57,"Voldoende",IF(R680=kengetallen!$W$58,"Matig / voldoende",IF(R680=kengetallen!$W$59,"Matig",IF(R680=kengetallen!$W$60,"Onvoldoende",IF(R680=kengetallen!$W$61,"Onvoldoende / slecht")))))))))</f>
        <v>0</v>
      </c>
    </row>
    <row r="681" spans="1:19" x14ac:dyDescent="0.3">
      <c r="A681" s="34">
        <f>Invulblad!B683</f>
        <v>679</v>
      </c>
      <c r="B681" s="28">
        <f>Invulblad!C683</f>
        <v>0</v>
      </c>
      <c r="C681" s="4">
        <f>Invulblad!D683</f>
        <v>0</v>
      </c>
      <c r="D681" s="4">
        <f>Invulblad!E683</f>
        <v>0</v>
      </c>
      <c r="E681" s="4">
        <f>Invulblad!F683</f>
        <v>0</v>
      </c>
      <c r="F681" s="4">
        <f>Invulblad!G683</f>
        <v>0</v>
      </c>
      <c r="G681" s="4">
        <f>Invulblad!H683</f>
        <v>0</v>
      </c>
      <c r="H681" s="48">
        <f>Invulblad!I683</f>
        <v>0</v>
      </c>
      <c r="I681" s="109">
        <f>Invulblad!O683</f>
        <v>0</v>
      </c>
      <c r="J681" s="31">
        <f>Invulblad!J683</f>
        <v>0</v>
      </c>
      <c r="K681" s="32" t="b">
        <f>IF(J681=kengetallen!$V$13,"1",IF(J681=kengetallen!$V$14,"2",IF(J681=kengetallen!$V$15,"3")))</f>
        <v>0</v>
      </c>
      <c r="L681" s="32">
        <v>0.7</v>
      </c>
      <c r="M681" s="25">
        <f t="shared" si="30"/>
        <v>0</v>
      </c>
      <c r="N681" s="39">
        <f>Invulblad!K683</f>
        <v>0</v>
      </c>
      <c r="O681" s="29" t="b">
        <f>IF(N681=kengetallen!$V$19,"1",IF(N681=kengetallen!$V$20,"2",IF(N681=kengetallen!$V$21,"3")))</f>
        <v>0</v>
      </c>
      <c r="P681" s="32">
        <v>0.3</v>
      </c>
      <c r="Q681" s="4">
        <f t="shared" si="31"/>
        <v>0</v>
      </c>
      <c r="R681" s="31">
        <f t="shared" si="32"/>
        <v>0</v>
      </c>
      <c r="S681" s="118" t="b">
        <f>IF(R681=kengetallen!$W$53,"Optimaal / zeer goed",IF(R681=kengetallen!$W$54,"Optimaal / goed",IF(R681=kengetallen!$W$55,"Voldoende / goed",IF(R681=kengetallen!$W$56,"Voldoende / redelijk",IF(R681=kengetallen!$W$57,"Voldoende",IF(R681=kengetallen!$W$58,"Matig / voldoende",IF(R681=kengetallen!$W$59,"Matig",IF(R681=kengetallen!$W$60,"Onvoldoende",IF(R681=kengetallen!$W$61,"Onvoldoende / slecht")))))))))</f>
        <v>0</v>
      </c>
    </row>
    <row r="682" spans="1:19" x14ac:dyDescent="0.3">
      <c r="A682" s="34">
        <f>Invulblad!B684</f>
        <v>680</v>
      </c>
      <c r="B682" s="28">
        <f>Invulblad!C684</f>
        <v>0</v>
      </c>
      <c r="C682" s="4">
        <f>Invulblad!D684</f>
        <v>0</v>
      </c>
      <c r="D682" s="4">
        <f>Invulblad!E684</f>
        <v>0</v>
      </c>
      <c r="E682" s="4">
        <f>Invulblad!F684</f>
        <v>0</v>
      </c>
      <c r="F682" s="4">
        <f>Invulblad!G684</f>
        <v>0</v>
      </c>
      <c r="G682" s="4">
        <f>Invulblad!H684</f>
        <v>0</v>
      </c>
      <c r="H682" s="48">
        <f>Invulblad!I684</f>
        <v>0</v>
      </c>
      <c r="I682" s="109">
        <f>Invulblad!O684</f>
        <v>0</v>
      </c>
      <c r="J682" s="31">
        <f>Invulblad!J684</f>
        <v>0</v>
      </c>
      <c r="K682" s="32" t="b">
        <f>IF(J682=kengetallen!$V$13,"1",IF(J682=kengetallen!$V$14,"2",IF(J682=kengetallen!$V$15,"3")))</f>
        <v>0</v>
      </c>
      <c r="L682" s="32">
        <v>0.7</v>
      </c>
      <c r="M682" s="25">
        <f t="shared" si="30"/>
        <v>0</v>
      </c>
      <c r="N682" s="39">
        <f>Invulblad!K684</f>
        <v>0</v>
      </c>
      <c r="O682" s="29" t="b">
        <f>IF(N682=kengetallen!$V$19,"1",IF(N682=kengetallen!$V$20,"2",IF(N682=kengetallen!$V$21,"3")))</f>
        <v>0</v>
      </c>
      <c r="P682" s="32">
        <v>0.3</v>
      </c>
      <c r="Q682" s="4">
        <f t="shared" si="31"/>
        <v>0</v>
      </c>
      <c r="R682" s="31">
        <f t="shared" si="32"/>
        <v>0</v>
      </c>
      <c r="S682" s="118" t="b">
        <f>IF(R682=kengetallen!$W$53,"Optimaal / zeer goed",IF(R682=kengetallen!$W$54,"Optimaal / goed",IF(R682=kengetallen!$W$55,"Voldoende / goed",IF(R682=kengetallen!$W$56,"Voldoende / redelijk",IF(R682=kengetallen!$W$57,"Voldoende",IF(R682=kengetallen!$W$58,"Matig / voldoende",IF(R682=kengetallen!$W$59,"Matig",IF(R682=kengetallen!$W$60,"Onvoldoende",IF(R682=kengetallen!$W$61,"Onvoldoende / slecht")))))))))</f>
        <v>0</v>
      </c>
    </row>
    <row r="683" spans="1:19" x14ac:dyDescent="0.3">
      <c r="A683" s="34">
        <f>Invulblad!B685</f>
        <v>681</v>
      </c>
      <c r="B683" s="28">
        <f>Invulblad!C685</f>
        <v>0</v>
      </c>
      <c r="C683" s="4">
        <f>Invulblad!D685</f>
        <v>0</v>
      </c>
      <c r="D683" s="4">
        <f>Invulblad!E685</f>
        <v>0</v>
      </c>
      <c r="E683" s="4">
        <f>Invulblad!F685</f>
        <v>0</v>
      </c>
      <c r="F683" s="4">
        <f>Invulblad!G685</f>
        <v>0</v>
      </c>
      <c r="G683" s="4">
        <f>Invulblad!H685</f>
        <v>0</v>
      </c>
      <c r="H683" s="48">
        <f>Invulblad!I685</f>
        <v>0</v>
      </c>
      <c r="I683" s="109">
        <f>Invulblad!O685</f>
        <v>0</v>
      </c>
      <c r="J683" s="31">
        <f>Invulblad!J685</f>
        <v>0</v>
      </c>
      <c r="K683" s="32" t="b">
        <f>IF(J683=kengetallen!$V$13,"1",IF(J683=kengetallen!$V$14,"2",IF(J683=kengetallen!$V$15,"3")))</f>
        <v>0</v>
      </c>
      <c r="L683" s="32">
        <v>0.7</v>
      </c>
      <c r="M683" s="25">
        <f t="shared" si="30"/>
        <v>0</v>
      </c>
      <c r="N683" s="39">
        <f>Invulblad!K685</f>
        <v>0</v>
      </c>
      <c r="O683" s="29" t="b">
        <f>IF(N683=kengetallen!$V$19,"1",IF(N683=kengetallen!$V$20,"2",IF(N683=kengetallen!$V$21,"3")))</f>
        <v>0</v>
      </c>
      <c r="P683" s="32">
        <v>0.3</v>
      </c>
      <c r="Q683" s="4">
        <f t="shared" si="31"/>
        <v>0</v>
      </c>
      <c r="R683" s="31">
        <f t="shared" si="32"/>
        <v>0</v>
      </c>
      <c r="S683" s="118" t="b">
        <f>IF(R683=kengetallen!$W$53,"Optimaal / zeer goed",IF(R683=kengetallen!$W$54,"Optimaal / goed",IF(R683=kengetallen!$W$55,"Voldoende / goed",IF(R683=kengetallen!$W$56,"Voldoende / redelijk",IF(R683=kengetallen!$W$57,"Voldoende",IF(R683=kengetallen!$W$58,"Matig / voldoende",IF(R683=kengetallen!$W$59,"Matig",IF(R683=kengetallen!$W$60,"Onvoldoende",IF(R683=kengetallen!$W$61,"Onvoldoende / slecht")))))))))</f>
        <v>0</v>
      </c>
    </row>
    <row r="684" spans="1:19" x14ac:dyDescent="0.3">
      <c r="A684" s="34">
        <f>Invulblad!B686</f>
        <v>682</v>
      </c>
      <c r="B684" s="28">
        <f>Invulblad!C686</f>
        <v>0</v>
      </c>
      <c r="C684" s="4">
        <f>Invulblad!D686</f>
        <v>0</v>
      </c>
      <c r="D684" s="4">
        <f>Invulblad!E686</f>
        <v>0</v>
      </c>
      <c r="E684" s="4">
        <f>Invulblad!F686</f>
        <v>0</v>
      </c>
      <c r="F684" s="4">
        <f>Invulblad!G686</f>
        <v>0</v>
      </c>
      <c r="G684" s="4">
        <f>Invulblad!H686</f>
        <v>0</v>
      </c>
      <c r="H684" s="48">
        <f>Invulblad!I686</f>
        <v>0</v>
      </c>
      <c r="I684" s="109">
        <f>Invulblad!O686</f>
        <v>0</v>
      </c>
      <c r="J684" s="31">
        <f>Invulblad!J686</f>
        <v>0</v>
      </c>
      <c r="K684" s="32" t="b">
        <f>IF(J684=kengetallen!$V$13,"1",IF(J684=kengetallen!$V$14,"2",IF(J684=kengetallen!$V$15,"3")))</f>
        <v>0</v>
      </c>
      <c r="L684" s="32">
        <v>0.7</v>
      </c>
      <c r="M684" s="25">
        <f t="shared" si="30"/>
        <v>0</v>
      </c>
      <c r="N684" s="39">
        <f>Invulblad!K686</f>
        <v>0</v>
      </c>
      <c r="O684" s="29" t="b">
        <f>IF(N684=kengetallen!$V$19,"1",IF(N684=kengetallen!$V$20,"2",IF(N684=kengetallen!$V$21,"3")))</f>
        <v>0</v>
      </c>
      <c r="P684" s="32">
        <v>0.3</v>
      </c>
      <c r="Q684" s="4">
        <f t="shared" si="31"/>
        <v>0</v>
      </c>
      <c r="R684" s="31">
        <f t="shared" si="32"/>
        <v>0</v>
      </c>
      <c r="S684" s="118" t="b">
        <f>IF(R684=kengetallen!$W$53,"Optimaal / zeer goed",IF(R684=kengetallen!$W$54,"Optimaal / goed",IF(R684=kengetallen!$W$55,"Voldoende / goed",IF(R684=kengetallen!$W$56,"Voldoende / redelijk",IF(R684=kengetallen!$W$57,"Voldoende",IF(R684=kengetallen!$W$58,"Matig / voldoende",IF(R684=kengetallen!$W$59,"Matig",IF(R684=kengetallen!$W$60,"Onvoldoende",IF(R684=kengetallen!$W$61,"Onvoldoende / slecht")))))))))</f>
        <v>0</v>
      </c>
    </row>
    <row r="685" spans="1:19" x14ac:dyDescent="0.3">
      <c r="A685" s="34">
        <f>Invulblad!B687</f>
        <v>683</v>
      </c>
      <c r="B685" s="28">
        <f>Invulblad!C687</f>
        <v>0</v>
      </c>
      <c r="C685" s="4">
        <f>Invulblad!D687</f>
        <v>0</v>
      </c>
      <c r="D685" s="4">
        <f>Invulblad!E687</f>
        <v>0</v>
      </c>
      <c r="E685" s="4">
        <f>Invulblad!F687</f>
        <v>0</v>
      </c>
      <c r="F685" s="4">
        <f>Invulblad!G687</f>
        <v>0</v>
      </c>
      <c r="G685" s="4">
        <f>Invulblad!H687</f>
        <v>0</v>
      </c>
      <c r="H685" s="48">
        <f>Invulblad!I687</f>
        <v>0</v>
      </c>
      <c r="I685" s="109">
        <f>Invulblad!O687</f>
        <v>0</v>
      </c>
      <c r="J685" s="31">
        <f>Invulblad!J687</f>
        <v>0</v>
      </c>
      <c r="K685" s="32" t="b">
        <f>IF(J685=kengetallen!$V$13,"1",IF(J685=kengetallen!$V$14,"2",IF(J685=kengetallen!$V$15,"3")))</f>
        <v>0</v>
      </c>
      <c r="L685" s="32">
        <v>0.7</v>
      </c>
      <c r="M685" s="25">
        <f t="shared" si="30"/>
        <v>0</v>
      </c>
      <c r="N685" s="39">
        <f>Invulblad!K687</f>
        <v>0</v>
      </c>
      <c r="O685" s="29" t="b">
        <f>IF(N685=kengetallen!$V$19,"1",IF(N685=kengetallen!$V$20,"2",IF(N685=kengetallen!$V$21,"3")))</f>
        <v>0</v>
      </c>
      <c r="P685" s="32">
        <v>0.3</v>
      </c>
      <c r="Q685" s="4">
        <f t="shared" si="31"/>
        <v>0</v>
      </c>
      <c r="R685" s="31">
        <f t="shared" si="32"/>
        <v>0</v>
      </c>
      <c r="S685" s="118" t="b">
        <f>IF(R685=kengetallen!$W$53,"Optimaal / zeer goed",IF(R685=kengetallen!$W$54,"Optimaal / goed",IF(R685=kengetallen!$W$55,"Voldoende / goed",IF(R685=kengetallen!$W$56,"Voldoende / redelijk",IF(R685=kengetallen!$W$57,"Voldoende",IF(R685=kengetallen!$W$58,"Matig / voldoende",IF(R685=kengetallen!$W$59,"Matig",IF(R685=kengetallen!$W$60,"Onvoldoende",IF(R685=kengetallen!$W$61,"Onvoldoende / slecht")))))))))</f>
        <v>0</v>
      </c>
    </row>
    <row r="686" spans="1:19" x14ac:dyDescent="0.3">
      <c r="A686" s="34">
        <f>Invulblad!B688</f>
        <v>684</v>
      </c>
      <c r="B686" s="28">
        <f>Invulblad!C688</f>
        <v>0</v>
      </c>
      <c r="C686" s="4">
        <f>Invulblad!D688</f>
        <v>0</v>
      </c>
      <c r="D686" s="4">
        <f>Invulblad!E688</f>
        <v>0</v>
      </c>
      <c r="E686" s="4">
        <f>Invulblad!F688</f>
        <v>0</v>
      </c>
      <c r="F686" s="4">
        <f>Invulblad!G688</f>
        <v>0</v>
      </c>
      <c r="G686" s="4">
        <f>Invulblad!H688</f>
        <v>0</v>
      </c>
      <c r="H686" s="48">
        <f>Invulblad!I688</f>
        <v>0</v>
      </c>
      <c r="I686" s="109">
        <f>Invulblad!O688</f>
        <v>0</v>
      </c>
      <c r="J686" s="31">
        <f>Invulblad!J688</f>
        <v>0</v>
      </c>
      <c r="K686" s="32" t="b">
        <f>IF(J686=kengetallen!$V$13,"1",IF(J686=kengetallen!$V$14,"2",IF(J686=kengetallen!$V$15,"3")))</f>
        <v>0</v>
      </c>
      <c r="L686" s="32">
        <v>0.7</v>
      </c>
      <c r="M686" s="25">
        <f t="shared" si="30"/>
        <v>0</v>
      </c>
      <c r="N686" s="39">
        <f>Invulblad!K688</f>
        <v>0</v>
      </c>
      <c r="O686" s="29" t="b">
        <f>IF(N686=kengetallen!$V$19,"1",IF(N686=kengetallen!$V$20,"2",IF(N686=kengetallen!$V$21,"3")))</f>
        <v>0</v>
      </c>
      <c r="P686" s="32">
        <v>0.3</v>
      </c>
      <c r="Q686" s="4">
        <f t="shared" si="31"/>
        <v>0</v>
      </c>
      <c r="R686" s="31">
        <f t="shared" si="32"/>
        <v>0</v>
      </c>
      <c r="S686" s="118" t="b">
        <f>IF(R686=kengetallen!$W$53,"Optimaal / zeer goed",IF(R686=kengetallen!$W$54,"Optimaal / goed",IF(R686=kengetallen!$W$55,"Voldoende / goed",IF(R686=kengetallen!$W$56,"Voldoende / redelijk",IF(R686=kengetallen!$W$57,"Voldoende",IF(R686=kengetallen!$W$58,"Matig / voldoende",IF(R686=kengetallen!$W$59,"Matig",IF(R686=kengetallen!$W$60,"Onvoldoende",IF(R686=kengetallen!$W$61,"Onvoldoende / slecht")))))))))</f>
        <v>0</v>
      </c>
    </row>
    <row r="687" spans="1:19" x14ac:dyDescent="0.3">
      <c r="A687" s="34">
        <f>Invulblad!B689</f>
        <v>685</v>
      </c>
      <c r="B687" s="28">
        <f>Invulblad!C689</f>
        <v>0</v>
      </c>
      <c r="C687" s="4">
        <f>Invulblad!D689</f>
        <v>0</v>
      </c>
      <c r="D687" s="4">
        <f>Invulblad!E689</f>
        <v>0</v>
      </c>
      <c r="E687" s="4">
        <f>Invulblad!F689</f>
        <v>0</v>
      </c>
      <c r="F687" s="4">
        <f>Invulblad!G689</f>
        <v>0</v>
      </c>
      <c r="G687" s="4">
        <f>Invulblad!H689</f>
        <v>0</v>
      </c>
      <c r="H687" s="48">
        <f>Invulblad!I689</f>
        <v>0</v>
      </c>
      <c r="I687" s="109">
        <f>Invulblad!O689</f>
        <v>0</v>
      </c>
      <c r="J687" s="31">
        <f>Invulblad!J689</f>
        <v>0</v>
      </c>
      <c r="K687" s="32" t="b">
        <f>IF(J687=kengetallen!$V$13,"1",IF(J687=kengetallen!$V$14,"2",IF(J687=kengetallen!$V$15,"3")))</f>
        <v>0</v>
      </c>
      <c r="L687" s="32">
        <v>0.7</v>
      </c>
      <c r="M687" s="25">
        <f t="shared" si="30"/>
        <v>0</v>
      </c>
      <c r="N687" s="39">
        <f>Invulblad!K689</f>
        <v>0</v>
      </c>
      <c r="O687" s="29" t="b">
        <f>IF(N687=kengetallen!$V$19,"1",IF(N687=kengetallen!$V$20,"2",IF(N687=kengetallen!$V$21,"3")))</f>
        <v>0</v>
      </c>
      <c r="P687" s="32">
        <v>0.3</v>
      </c>
      <c r="Q687" s="4">
        <f t="shared" si="31"/>
        <v>0</v>
      </c>
      <c r="R687" s="31">
        <f t="shared" si="32"/>
        <v>0</v>
      </c>
      <c r="S687" s="118" t="b">
        <f>IF(R687=kengetallen!$W$53,"Optimaal / zeer goed",IF(R687=kengetallen!$W$54,"Optimaal / goed",IF(R687=kengetallen!$W$55,"Voldoende / goed",IF(R687=kengetallen!$W$56,"Voldoende / redelijk",IF(R687=kengetallen!$W$57,"Voldoende",IF(R687=kengetallen!$W$58,"Matig / voldoende",IF(R687=kengetallen!$W$59,"Matig",IF(R687=kengetallen!$W$60,"Onvoldoende",IF(R687=kengetallen!$W$61,"Onvoldoende / slecht")))))))))</f>
        <v>0</v>
      </c>
    </row>
    <row r="688" spans="1:19" x14ac:dyDescent="0.3">
      <c r="A688" s="34">
        <f>Invulblad!B690</f>
        <v>686</v>
      </c>
      <c r="B688" s="28">
        <f>Invulblad!C690</f>
        <v>0</v>
      </c>
      <c r="C688" s="4">
        <f>Invulblad!D690</f>
        <v>0</v>
      </c>
      <c r="D688" s="4">
        <f>Invulblad!E690</f>
        <v>0</v>
      </c>
      <c r="E688" s="4">
        <f>Invulblad!F690</f>
        <v>0</v>
      </c>
      <c r="F688" s="4">
        <f>Invulblad!G690</f>
        <v>0</v>
      </c>
      <c r="G688" s="4">
        <f>Invulblad!H690</f>
        <v>0</v>
      </c>
      <c r="H688" s="48">
        <f>Invulblad!I690</f>
        <v>0</v>
      </c>
      <c r="I688" s="109">
        <f>Invulblad!O690</f>
        <v>0</v>
      </c>
      <c r="J688" s="31">
        <f>Invulblad!J690</f>
        <v>0</v>
      </c>
      <c r="K688" s="32" t="b">
        <f>IF(J688=kengetallen!$V$13,"1",IF(J688=kengetallen!$V$14,"2",IF(J688=kengetallen!$V$15,"3")))</f>
        <v>0</v>
      </c>
      <c r="L688" s="32">
        <v>0.7</v>
      </c>
      <c r="M688" s="25">
        <f t="shared" si="30"/>
        <v>0</v>
      </c>
      <c r="N688" s="39">
        <f>Invulblad!K690</f>
        <v>0</v>
      </c>
      <c r="O688" s="29" t="b">
        <f>IF(N688=kengetallen!$V$19,"1",IF(N688=kengetallen!$V$20,"2",IF(N688=kengetallen!$V$21,"3")))</f>
        <v>0</v>
      </c>
      <c r="P688" s="32">
        <v>0.3</v>
      </c>
      <c r="Q688" s="4">
        <f t="shared" si="31"/>
        <v>0</v>
      </c>
      <c r="R688" s="31">
        <f t="shared" si="32"/>
        <v>0</v>
      </c>
      <c r="S688" s="118" t="b">
        <f>IF(R688=kengetallen!$W$53,"Optimaal / zeer goed",IF(R688=kengetallen!$W$54,"Optimaal / goed",IF(R688=kengetallen!$W$55,"Voldoende / goed",IF(R688=kengetallen!$W$56,"Voldoende / redelijk",IF(R688=kengetallen!$W$57,"Voldoende",IF(R688=kengetallen!$W$58,"Matig / voldoende",IF(R688=kengetallen!$W$59,"Matig",IF(R688=kengetallen!$W$60,"Onvoldoende",IF(R688=kengetallen!$W$61,"Onvoldoende / slecht")))))))))</f>
        <v>0</v>
      </c>
    </row>
    <row r="689" spans="1:19" x14ac:dyDescent="0.3">
      <c r="A689" s="34">
        <f>Invulblad!B691</f>
        <v>687</v>
      </c>
      <c r="B689" s="28">
        <f>Invulblad!C691</f>
        <v>0</v>
      </c>
      <c r="C689" s="4">
        <f>Invulblad!D691</f>
        <v>0</v>
      </c>
      <c r="D689" s="4">
        <f>Invulblad!E691</f>
        <v>0</v>
      </c>
      <c r="E689" s="4">
        <f>Invulblad!F691</f>
        <v>0</v>
      </c>
      <c r="F689" s="4">
        <f>Invulblad!G691</f>
        <v>0</v>
      </c>
      <c r="G689" s="4">
        <f>Invulblad!H691</f>
        <v>0</v>
      </c>
      <c r="H689" s="48">
        <f>Invulblad!I691</f>
        <v>0</v>
      </c>
      <c r="I689" s="109">
        <f>Invulblad!O691</f>
        <v>0</v>
      </c>
      <c r="J689" s="31">
        <f>Invulblad!J691</f>
        <v>0</v>
      </c>
      <c r="K689" s="32" t="b">
        <f>IF(J689=kengetallen!$V$13,"1",IF(J689=kengetallen!$V$14,"2",IF(J689=kengetallen!$V$15,"3")))</f>
        <v>0</v>
      </c>
      <c r="L689" s="32">
        <v>0.7</v>
      </c>
      <c r="M689" s="25">
        <f t="shared" si="30"/>
        <v>0</v>
      </c>
      <c r="N689" s="39">
        <f>Invulblad!K691</f>
        <v>0</v>
      </c>
      <c r="O689" s="29" t="b">
        <f>IF(N689=kengetallen!$V$19,"1",IF(N689=kengetallen!$V$20,"2",IF(N689=kengetallen!$V$21,"3")))</f>
        <v>0</v>
      </c>
      <c r="P689" s="32">
        <v>0.3</v>
      </c>
      <c r="Q689" s="4">
        <f t="shared" si="31"/>
        <v>0</v>
      </c>
      <c r="R689" s="31">
        <f t="shared" si="32"/>
        <v>0</v>
      </c>
      <c r="S689" s="118" t="b">
        <f>IF(R689=kengetallen!$W$53,"Optimaal / zeer goed",IF(R689=kengetallen!$W$54,"Optimaal / goed",IF(R689=kengetallen!$W$55,"Voldoende / goed",IF(R689=kengetallen!$W$56,"Voldoende / redelijk",IF(R689=kengetallen!$W$57,"Voldoende",IF(R689=kengetallen!$W$58,"Matig / voldoende",IF(R689=kengetallen!$W$59,"Matig",IF(R689=kengetallen!$W$60,"Onvoldoende",IF(R689=kengetallen!$W$61,"Onvoldoende / slecht")))))))))</f>
        <v>0</v>
      </c>
    </row>
    <row r="690" spans="1:19" x14ac:dyDescent="0.3">
      <c r="A690" s="34">
        <f>Invulblad!B692</f>
        <v>688</v>
      </c>
      <c r="B690" s="28">
        <f>Invulblad!C692</f>
        <v>0</v>
      </c>
      <c r="C690" s="4">
        <f>Invulblad!D692</f>
        <v>0</v>
      </c>
      <c r="D690" s="4">
        <f>Invulblad!E692</f>
        <v>0</v>
      </c>
      <c r="E690" s="4">
        <f>Invulblad!F692</f>
        <v>0</v>
      </c>
      <c r="F690" s="4">
        <f>Invulblad!G692</f>
        <v>0</v>
      </c>
      <c r="G690" s="4">
        <f>Invulblad!H692</f>
        <v>0</v>
      </c>
      <c r="H690" s="48">
        <f>Invulblad!I692</f>
        <v>0</v>
      </c>
      <c r="I690" s="109">
        <f>Invulblad!O692</f>
        <v>0</v>
      </c>
      <c r="J690" s="31">
        <f>Invulblad!J692</f>
        <v>0</v>
      </c>
      <c r="K690" s="32" t="b">
        <f>IF(J690=kengetallen!$V$13,"1",IF(J690=kengetallen!$V$14,"2",IF(J690=kengetallen!$V$15,"3")))</f>
        <v>0</v>
      </c>
      <c r="L690" s="32">
        <v>0.7</v>
      </c>
      <c r="M690" s="25">
        <f t="shared" si="30"/>
        <v>0</v>
      </c>
      <c r="N690" s="39">
        <f>Invulblad!K692</f>
        <v>0</v>
      </c>
      <c r="O690" s="29" t="b">
        <f>IF(N690=kengetallen!$V$19,"1",IF(N690=kengetallen!$V$20,"2",IF(N690=kengetallen!$V$21,"3")))</f>
        <v>0</v>
      </c>
      <c r="P690" s="32">
        <v>0.3</v>
      </c>
      <c r="Q690" s="4">
        <f t="shared" si="31"/>
        <v>0</v>
      </c>
      <c r="R690" s="31">
        <f t="shared" si="32"/>
        <v>0</v>
      </c>
      <c r="S690" s="118" t="b">
        <f>IF(R690=kengetallen!$W$53,"Optimaal / zeer goed",IF(R690=kengetallen!$W$54,"Optimaal / goed",IF(R690=kengetallen!$W$55,"Voldoende / goed",IF(R690=kengetallen!$W$56,"Voldoende / redelijk",IF(R690=kengetallen!$W$57,"Voldoende",IF(R690=kengetallen!$W$58,"Matig / voldoende",IF(R690=kengetallen!$W$59,"Matig",IF(R690=kengetallen!$W$60,"Onvoldoende",IF(R690=kengetallen!$W$61,"Onvoldoende / slecht")))))))))</f>
        <v>0</v>
      </c>
    </row>
    <row r="691" spans="1:19" x14ac:dyDescent="0.3">
      <c r="A691" s="34">
        <f>Invulblad!B693</f>
        <v>689</v>
      </c>
      <c r="B691" s="28">
        <f>Invulblad!C693</f>
        <v>0</v>
      </c>
      <c r="C691" s="4">
        <f>Invulblad!D693</f>
        <v>0</v>
      </c>
      <c r="D691" s="4">
        <f>Invulblad!E693</f>
        <v>0</v>
      </c>
      <c r="E691" s="4">
        <f>Invulblad!F693</f>
        <v>0</v>
      </c>
      <c r="F691" s="4">
        <f>Invulblad!G693</f>
        <v>0</v>
      </c>
      <c r="G691" s="4">
        <f>Invulblad!H693</f>
        <v>0</v>
      </c>
      <c r="H691" s="48">
        <f>Invulblad!I693</f>
        <v>0</v>
      </c>
      <c r="I691" s="109">
        <f>Invulblad!O693</f>
        <v>0</v>
      </c>
      <c r="J691" s="31">
        <f>Invulblad!J693</f>
        <v>0</v>
      </c>
      <c r="K691" s="32" t="b">
        <f>IF(J691=kengetallen!$V$13,"1",IF(J691=kengetallen!$V$14,"2",IF(J691=kengetallen!$V$15,"3")))</f>
        <v>0</v>
      </c>
      <c r="L691" s="32">
        <v>0.7</v>
      </c>
      <c r="M691" s="25">
        <f t="shared" si="30"/>
        <v>0</v>
      </c>
      <c r="N691" s="39">
        <f>Invulblad!K693</f>
        <v>0</v>
      </c>
      <c r="O691" s="29" t="b">
        <f>IF(N691=kengetallen!$V$19,"1",IF(N691=kengetallen!$V$20,"2",IF(N691=kengetallen!$V$21,"3")))</f>
        <v>0</v>
      </c>
      <c r="P691" s="32">
        <v>0.3</v>
      </c>
      <c r="Q691" s="4">
        <f t="shared" si="31"/>
        <v>0</v>
      </c>
      <c r="R691" s="31">
        <f t="shared" si="32"/>
        <v>0</v>
      </c>
      <c r="S691" s="118" t="b">
        <f>IF(R691=kengetallen!$W$53,"Optimaal / zeer goed",IF(R691=kengetallen!$W$54,"Optimaal / goed",IF(R691=kengetallen!$W$55,"Voldoende / goed",IF(R691=kengetallen!$W$56,"Voldoende / redelijk",IF(R691=kengetallen!$W$57,"Voldoende",IF(R691=kengetallen!$W$58,"Matig / voldoende",IF(R691=kengetallen!$W$59,"Matig",IF(R691=kengetallen!$W$60,"Onvoldoende",IF(R691=kengetallen!$W$61,"Onvoldoende / slecht")))))))))</f>
        <v>0</v>
      </c>
    </row>
    <row r="692" spans="1:19" x14ac:dyDescent="0.3">
      <c r="A692" s="34">
        <f>Invulblad!B694</f>
        <v>690</v>
      </c>
      <c r="B692" s="28">
        <f>Invulblad!C694</f>
        <v>0</v>
      </c>
      <c r="C692" s="4">
        <f>Invulblad!D694</f>
        <v>0</v>
      </c>
      <c r="D692" s="4">
        <f>Invulblad!E694</f>
        <v>0</v>
      </c>
      <c r="E692" s="4">
        <f>Invulblad!F694</f>
        <v>0</v>
      </c>
      <c r="F692" s="4">
        <f>Invulblad!G694</f>
        <v>0</v>
      </c>
      <c r="G692" s="4">
        <f>Invulblad!H694</f>
        <v>0</v>
      </c>
      <c r="H692" s="48">
        <f>Invulblad!I694</f>
        <v>0</v>
      </c>
      <c r="I692" s="109">
        <f>Invulblad!O694</f>
        <v>0</v>
      </c>
      <c r="J692" s="31">
        <f>Invulblad!J694</f>
        <v>0</v>
      </c>
      <c r="K692" s="32" t="b">
        <f>IF(J692=kengetallen!$V$13,"1",IF(J692=kengetallen!$V$14,"2",IF(J692=kengetallen!$V$15,"3")))</f>
        <v>0</v>
      </c>
      <c r="L692" s="32">
        <v>0.7</v>
      </c>
      <c r="M692" s="25">
        <f t="shared" si="30"/>
        <v>0</v>
      </c>
      <c r="N692" s="39">
        <f>Invulblad!K694</f>
        <v>0</v>
      </c>
      <c r="O692" s="29" t="b">
        <f>IF(N692=kengetallen!$V$19,"1",IF(N692=kengetallen!$V$20,"2",IF(N692=kengetallen!$V$21,"3")))</f>
        <v>0</v>
      </c>
      <c r="P692" s="32">
        <v>0.3</v>
      </c>
      <c r="Q692" s="4">
        <f t="shared" si="31"/>
        <v>0</v>
      </c>
      <c r="R692" s="31">
        <f t="shared" si="32"/>
        <v>0</v>
      </c>
      <c r="S692" s="118" t="b">
        <f>IF(R692=kengetallen!$W$53,"Optimaal / zeer goed",IF(R692=kengetallen!$W$54,"Optimaal / goed",IF(R692=kengetallen!$W$55,"Voldoende / goed",IF(R692=kengetallen!$W$56,"Voldoende / redelijk",IF(R692=kengetallen!$W$57,"Voldoende",IF(R692=kengetallen!$W$58,"Matig / voldoende",IF(R692=kengetallen!$W$59,"Matig",IF(R692=kengetallen!$W$60,"Onvoldoende",IF(R692=kengetallen!$W$61,"Onvoldoende / slecht")))))))))</f>
        <v>0</v>
      </c>
    </row>
    <row r="693" spans="1:19" x14ac:dyDescent="0.3">
      <c r="A693" s="34">
        <f>Invulblad!B695</f>
        <v>691</v>
      </c>
      <c r="B693" s="28">
        <f>Invulblad!C695</f>
        <v>0</v>
      </c>
      <c r="C693" s="4">
        <f>Invulblad!D695</f>
        <v>0</v>
      </c>
      <c r="D693" s="4">
        <f>Invulblad!E695</f>
        <v>0</v>
      </c>
      <c r="E693" s="4">
        <f>Invulblad!F695</f>
        <v>0</v>
      </c>
      <c r="F693" s="4">
        <f>Invulblad!G695</f>
        <v>0</v>
      </c>
      <c r="G693" s="4">
        <f>Invulblad!H695</f>
        <v>0</v>
      </c>
      <c r="H693" s="48">
        <f>Invulblad!I695</f>
        <v>0</v>
      </c>
      <c r="I693" s="109">
        <f>Invulblad!O695</f>
        <v>0</v>
      </c>
      <c r="J693" s="31">
        <f>Invulblad!J695</f>
        <v>0</v>
      </c>
      <c r="K693" s="32" t="b">
        <f>IF(J693=kengetallen!$V$13,"1",IF(J693=kengetallen!$V$14,"2",IF(J693=kengetallen!$V$15,"3")))</f>
        <v>0</v>
      </c>
      <c r="L693" s="32">
        <v>0.7</v>
      </c>
      <c r="M693" s="25">
        <f t="shared" si="30"/>
        <v>0</v>
      </c>
      <c r="N693" s="39">
        <f>Invulblad!K695</f>
        <v>0</v>
      </c>
      <c r="O693" s="29" t="b">
        <f>IF(N693=kengetallen!$V$19,"1",IF(N693=kengetallen!$V$20,"2",IF(N693=kengetallen!$V$21,"3")))</f>
        <v>0</v>
      </c>
      <c r="P693" s="32">
        <v>0.3</v>
      </c>
      <c r="Q693" s="4">
        <f t="shared" si="31"/>
        <v>0</v>
      </c>
      <c r="R693" s="31">
        <f t="shared" si="32"/>
        <v>0</v>
      </c>
      <c r="S693" s="118" t="b">
        <f>IF(R693=kengetallen!$W$53,"Optimaal / zeer goed",IF(R693=kengetallen!$W$54,"Optimaal / goed",IF(R693=kengetallen!$W$55,"Voldoende / goed",IF(R693=kengetallen!$W$56,"Voldoende / redelijk",IF(R693=kengetallen!$W$57,"Voldoende",IF(R693=kengetallen!$W$58,"Matig / voldoende",IF(R693=kengetallen!$W$59,"Matig",IF(R693=kengetallen!$W$60,"Onvoldoende",IF(R693=kengetallen!$W$61,"Onvoldoende / slecht")))))))))</f>
        <v>0</v>
      </c>
    </row>
    <row r="694" spans="1:19" x14ac:dyDescent="0.3">
      <c r="A694" s="34">
        <f>Invulblad!B696</f>
        <v>692</v>
      </c>
      <c r="B694" s="28">
        <f>Invulblad!C696</f>
        <v>0</v>
      </c>
      <c r="C694" s="4">
        <f>Invulblad!D696</f>
        <v>0</v>
      </c>
      <c r="D694" s="4">
        <f>Invulblad!E696</f>
        <v>0</v>
      </c>
      <c r="E694" s="4">
        <f>Invulblad!F696</f>
        <v>0</v>
      </c>
      <c r="F694" s="4">
        <f>Invulblad!G696</f>
        <v>0</v>
      </c>
      <c r="G694" s="4">
        <f>Invulblad!H696</f>
        <v>0</v>
      </c>
      <c r="H694" s="48">
        <f>Invulblad!I696</f>
        <v>0</v>
      </c>
      <c r="I694" s="109">
        <f>Invulblad!O696</f>
        <v>0</v>
      </c>
      <c r="J694" s="31">
        <f>Invulblad!J696</f>
        <v>0</v>
      </c>
      <c r="K694" s="32" t="b">
        <f>IF(J694=kengetallen!$V$13,"1",IF(J694=kengetallen!$V$14,"2",IF(J694=kengetallen!$V$15,"3")))</f>
        <v>0</v>
      </c>
      <c r="L694" s="32">
        <v>0.7</v>
      </c>
      <c r="M694" s="25">
        <f t="shared" si="30"/>
        <v>0</v>
      </c>
      <c r="N694" s="39">
        <f>Invulblad!K696</f>
        <v>0</v>
      </c>
      <c r="O694" s="29" t="b">
        <f>IF(N694=kengetallen!$V$19,"1",IF(N694=kengetallen!$V$20,"2",IF(N694=kengetallen!$V$21,"3")))</f>
        <v>0</v>
      </c>
      <c r="P694" s="32">
        <v>0.3</v>
      </c>
      <c r="Q694" s="4">
        <f t="shared" si="31"/>
        <v>0</v>
      </c>
      <c r="R694" s="31">
        <f t="shared" si="32"/>
        <v>0</v>
      </c>
      <c r="S694" s="118" t="b">
        <f>IF(R694=kengetallen!$W$53,"Optimaal / zeer goed",IF(R694=kengetallen!$W$54,"Optimaal / goed",IF(R694=kengetallen!$W$55,"Voldoende / goed",IF(R694=kengetallen!$W$56,"Voldoende / redelijk",IF(R694=kengetallen!$W$57,"Voldoende",IF(R694=kengetallen!$W$58,"Matig / voldoende",IF(R694=kengetallen!$W$59,"Matig",IF(R694=kengetallen!$W$60,"Onvoldoende",IF(R694=kengetallen!$W$61,"Onvoldoende / slecht")))))))))</f>
        <v>0</v>
      </c>
    </row>
    <row r="695" spans="1:19" x14ac:dyDescent="0.3">
      <c r="A695" s="34">
        <f>Invulblad!B697</f>
        <v>693</v>
      </c>
      <c r="B695" s="28">
        <f>Invulblad!C697</f>
        <v>0</v>
      </c>
      <c r="C695" s="4">
        <f>Invulblad!D697</f>
        <v>0</v>
      </c>
      <c r="D695" s="4">
        <f>Invulblad!E697</f>
        <v>0</v>
      </c>
      <c r="E695" s="4">
        <f>Invulblad!F697</f>
        <v>0</v>
      </c>
      <c r="F695" s="4">
        <f>Invulblad!G697</f>
        <v>0</v>
      </c>
      <c r="G695" s="4">
        <f>Invulblad!H697</f>
        <v>0</v>
      </c>
      <c r="H695" s="48">
        <f>Invulblad!I697</f>
        <v>0</v>
      </c>
      <c r="I695" s="109">
        <f>Invulblad!O697</f>
        <v>0</v>
      </c>
      <c r="J695" s="31">
        <f>Invulblad!J697</f>
        <v>0</v>
      </c>
      <c r="K695" s="32" t="b">
        <f>IF(J695=kengetallen!$V$13,"1",IF(J695=kengetallen!$V$14,"2",IF(J695=kengetallen!$V$15,"3")))</f>
        <v>0</v>
      </c>
      <c r="L695" s="32">
        <v>0.7</v>
      </c>
      <c r="M695" s="25">
        <f t="shared" si="30"/>
        <v>0</v>
      </c>
      <c r="N695" s="39">
        <f>Invulblad!K697</f>
        <v>0</v>
      </c>
      <c r="O695" s="29" t="b">
        <f>IF(N695=kengetallen!$V$19,"1",IF(N695=kengetallen!$V$20,"2",IF(N695=kengetallen!$V$21,"3")))</f>
        <v>0</v>
      </c>
      <c r="P695" s="32">
        <v>0.3</v>
      </c>
      <c r="Q695" s="4">
        <f t="shared" si="31"/>
        <v>0</v>
      </c>
      <c r="R695" s="31">
        <f t="shared" si="32"/>
        <v>0</v>
      </c>
      <c r="S695" s="118" t="b">
        <f>IF(R695=kengetallen!$W$53,"Optimaal / zeer goed",IF(R695=kengetallen!$W$54,"Optimaal / goed",IF(R695=kengetallen!$W$55,"Voldoende / goed",IF(R695=kengetallen!$W$56,"Voldoende / redelijk",IF(R695=kengetallen!$W$57,"Voldoende",IF(R695=kengetallen!$W$58,"Matig / voldoende",IF(R695=kengetallen!$W$59,"Matig",IF(R695=kengetallen!$W$60,"Onvoldoende",IF(R695=kengetallen!$W$61,"Onvoldoende / slecht")))))))))</f>
        <v>0</v>
      </c>
    </row>
    <row r="696" spans="1:19" x14ac:dyDescent="0.3">
      <c r="A696" s="34">
        <f>Invulblad!B698</f>
        <v>694</v>
      </c>
      <c r="B696" s="28">
        <f>Invulblad!C698</f>
        <v>0</v>
      </c>
      <c r="C696" s="4">
        <f>Invulblad!D698</f>
        <v>0</v>
      </c>
      <c r="D696" s="4">
        <f>Invulblad!E698</f>
        <v>0</v>
      </c>
      <c r="E696" s="4">
        <f>Invulblad!F698</f>
        <v>0</v>
      </c>
      <c r="F696" s="4">
        <f>Invulblad!G698</f>
        <v>0</v>
      </c>
      <c r="G696" s="4">
        <f>Invulblad!H698</f>
        <v>0</v>
      </c>
      <c r="H696" s="48">
        <f>Invulblad!I698</f>
        <v>0</v>
      </c>
      <c r="I696" s="109">
        <f>Invulblad!O698</f>
        <v>0</v>
      </c>
      <c r="J696" s="31">
        <f>Invulblad!J698</f>
        <v>0</v>
      </c>
      <c r="K696" s="32" t="b">
        <f>IF(J696=kengetallen!$V$13,"1",IF(J696=kengetallen!$V$14,"2",IF(J696=kengetallen!$V$15,"3")))</f>
        <v>0</v>
      </c>
      <c r="L696" s="32">
        <v>0.7</v>
      </c>
      <c r="M696" s="25">
        <f t="shared" si="30"/>
        <v>0</v>
      </c>
      <c r="N696" s="39">
        <f>Invulblad!K698</f>
        <v>0</v>
      </c>
      <c r="O696" s="29" t="b">
        <f>IF(N696=kengetallen!$V$19,"1",IF(N696=kengetallen!$V$20,"2",IF(N696=kengetallen!$V$21,"3")))</f>
        <v>0</v>
      </c>
      <c r="P696" s="32">
        <v>0.3</v>
      </c>
      <c r="Q696" s="4">
        <f t="shared" si="31"/>
        <v>0</v>
      </c>
      <c r="R696" s="31">
        <f t="shared" si="32"/>
        <v>0</v>
      </c>
      <c r="S696" s="118" t="b">
        <f>IF(R696=kengetallen!$W$53,"Optimaal / zeer goed",IF(R696=kengetallen!$W$54,"Optimaal / goed",IF(R696=kengetallen!$W$55,"Voldoende / goed",IF(R696=kengetallen!$W$56,"Voldoende / redelijk",IF(R696=kengetallen!$W$57,"Voldoende",IF(R696=kengetallen!$W$58,"Matig / voldoende",IF(R696=kengetallen!$W$59,"Matig",IF(R696=kengetallen!$W$60,"Onvoldoende",IF(R696=kengetallen!$W$61,"Onvoldoende / slecht")))))))))</f>
        <v>0</v>
      </c>
    </row>
    <row r="697" spans="1:19" x14ac:dyDescent="0.3">
      <c r="A697" s="34">
        <f>Invulblad!B699</f>
        <v>695</v>
      </c>
      <c r="B697" s="28">
        <f>Invulblad!C699</f>
        <v>0</v>
      </c>
      <c r="C697" s="4">
        <f>Invulblad!D699</f>
        <v>0</v>
      </c>
      <c r="D697" s="4">
        <f>Invulblad!E699</f>
        <v>0</v>
      </c>
      <c r="E697" s="4">
        <f>Invulblad!F699</f>
        <v>0</v>
      </c>
      <c r="F697" s="4">
        <f>Invulblad!G699</f>
        <v>0</v>
      </c>
      <c r="G697" s="4">
        <f>Invulblad!H699</f>
        <v>0</v>
      </c>
      <c r="H697" s="48">
        <f>Invulblad!I699</f>
        <v>0</v>
      </c>
      <c r="I697" s="109">
        <f>Invulblad!O699</f>
        <v>0</v>
      </c>
      <c r="J697" s="31">
        <f>Invulblad!J699</f>
        <v>0</v>
      </c>
      <c r="K697" s="32" t="b">
        <f>IF(J697=kengetallen!$V$13,"1",IF(J697=kengetallen!$V$14,"2",IF(J697=kengetallen!$V$15,"3")))</f>
        <v>0</v>
      </c>
      <c r="L697" s="32">
        <v>0.7</v>
      </c>
      <c r="M697" s="25">
        <f t="shared" si="30"/>
        <v>0</v>
      </c>
      <c r="N697" s="39">
        <f>Invulblad!K699</f>
        <v>0</v>
      </c>
      <c r="O697" s="29" t="b">
        <f>IF(N697=kengetallen!$V$19,"1",IF(N697=kengetallen!$V$20,"2",IF(N697=kengetallen!$V$21,"3")))</f>
        <v>0</v>
      </c>
      <c r="P697" s="32">
        <v>0.3</v>
      </c>
      <c r="Q697" s="4">
        <f t="shared" si="31"/>
        <v>0</v>
      </c>
      <c r="R697" s="31">
        <f t="shared" si="32"/>
        <v>0</v>
      </c>
      <c r="S697" s="118" t="b">
        <f>IF(R697=kengetallen!$W$53,"Optimaal / zeer goed",IF(R697=kengetallen!$W$54,"Optimaal / goed",IF(R697=kengetallen!$W$55,"Voldoende / goed",IF(R697=kengetallen!$W$56,"Voldoende / redelijk",IF(R697=kengetallen!$W$57,"Voldoende",IF(R697=kengetallen!$W$58,"Matig / voldoende",IF(R697=kengetallen!$W$59,"Matig",IF(R697=kengetallen!$W$60,"Onvoldoende",IF(R697=kengetallen!$W$61,"Onvoldoende / slecht")))))))))</f>
        <v>0</v>
      </c>
    </row>
    <row r="698" spans="1:19" x14ac:dyDescent="0.3">
      <c r="A698" s="34">
        <f>Invulblad!B700</f>
        <v>696</v>
      </c>
      <c r="B698" s="28">
        <f>Invulblad!C700</f>
        <v>0</v>
      </c>
      <c r="C698" s="4">
        <f>Invulblad!D700</f>
        <v>0</v>
      </c>
      <c r="D698" s="4">
        <f>Invulblad!E700</f>
        <v>0</v>
      </c>
      <c r="E698" s="4">
        <f>Invulblad!F700</f>
        <v>0</v>
      </c>
      <c r="F698" s="4">
        <f>Invulblad!G700</f>
        <v>0</v>
      </c>
      <c r="G698" s="4">
        <f>Invulblad!H700</f>
        <v>0</v>
      </c>
      <c r="H698" s="48">
        <f>Invulblad!I700</f>
        <v>0</v>
      </c>
      <c r="I698" s="109">
        <f>Invulblad!O700</f>
        <v>0</v>
      </c>
      <c r="J698" s="31">
        <f>Invulblad!J700</f>
        <v>0</v>
      </c>
      <c r="K698" s="32" t="b">
        <f>IF(J698=kengetallen!$V$13,"1",IF(J698=kengetallen!$V$14,"2",IF(J698=kengetallen!$V$15,"3")))</f>
        <v>0</v>
      </c>
      <c r="L698" s="32">
        <v>0.7</v>
      </c>
      <c r="M698" s="25">
        <f t="shared" si="30"/>
        <v>0</v>
      </c>
      <c r="N698" s="39">
        <f>Invulblad!K700</f>
        <v>0</v>
      </c>
      <c r="O698" s="29" t="b">
        <f>IF(N698=kengetallen!$V$19,"1",IF(N698=kengetallen!$V$20,"2",IF(N698=kengetallen!$V$21,"3")))</f>
        <v>0</v>
      </c>
      <c r="P698" s="32">
        <v>0.3</v>
      </c>
      <c r="Q698" s="4">
        <f t="shared" si="31"/>
        <v>0</v>
      </c>
      <c r="R698" s="31">
        <f t="shared" si="32"/>
        <v>0</v>
      </c>
      <c r="S698" s="118" t="b">
        <f>IF(R698=kengetallen!$W$53,"Optimaal / zeer goed",IF(R698=kengetallen!$W$54,"Optimaal / goed",IF(R698=kengetallen!$W$55,"Voldoende / goed",IF(R698=kengetallen!$W$56,"Voldoende / redelijk",IF(R698=kengetallen!$W$57,"Voldoende",IF(R698=kengetallen!$W$58,"Matig / voldoende",IF(R698=kengetallen!$W$59,"Matig",IF(R698=kengetallen!$W$60,"Onvoldoende",IF(R698=kengetallen!$W$61,"Onvoldoende / slecht")))))))))</f>
        <v>0</v>
      </c>
    </row>
    <row r="699" spans="1:19" x14ac:dyDescent="0.3">
      <c r="A699" s="34">
        <f>Invulblad!B701</f>
        <v>697</v>
      </c>
      <c r="B699" s="28">
        <f>Invulblad!C701</f>
        <v>0</v>
      </c>
      <c r="C699" s="4">
        <f>Invulblad!D701</f>
        <v>0</v>
      </c>
      <c r="D699" s="4">
        <f>Invulblad!E701</f>
        <v>0</v>
      </c>
      <c r="E699" s="4">
        <f>Invulblad!F701</f>
        <v>0</v>
      </c>
      <c r="F699" s="4">
        <f>Invulblad!G701</f>
        <v>0</v>
      </c>
      <c r="G699" s="4">
        <f>Invulblad!H701</f>
        <v>0</v>
      </c>
      <c r="H699" s="48">
        <f>Invulblad!I701</f>
        <v>0</v>
      </c>
      <c r="I699" s="109">
        <f>Invulblad!O701</f>
        <v>0</v>
      </c>
      <c r="J699" s="31">
        <f>Invulblad!J701</f>
        <v>0</v>
      </c>
      <c r="K699" s="32" t="b">
        <f>IF(J699=kengetallen!$V$13,"1",IF(J699=kengetallen!$V$14,"2",IF(J699=kengetallen!$V$15,"3")))</f>
        <v>0</v>
      </c>
      <c r="L699" s="32">
        <v>0.7</v>
      </c>
      <c r="M699" s="25">
        <f t="shared" si="30"/>
        <v>0</v>
      </c>
      <c r="N699" s="39">
        <f>Invulblad!K701</f>
        <v>0</v>
      </c>
      <c r="O699" s="29" t="b">
        <f>IF(N699=kengetallen!$V$19,"1",IF(N699=kengetallen!$V$20,"2",IF(N699=kengetallen!$V$21,"3")))</f>
        <v>0</v>
      </c>
      <c r="P699" s="32">
        <v>0.3</v>
      </c>
      <c r="Q699" s="4">
        <f t="shared" si="31"/>
        <v>0</v>
      </c>
      <c r="R699" s="31">
        <f t="shared" si="32"/>
        <v>0</v>
      </c>
      <c r="S699" s="118" t="b">
        <f>IF(R699=kengetallen!$W$53,"Optimaal / zeer goed",IF(R699=kengetallen!$W$54,"Optimaal / goed",IF(R699=kengetallen!$W$55,"Voldoende / goed",IF(R699=kengetallen!$W$56,"Voldoende / redelijk",IF(R699=kengetallen!$W$57,"Voldoende",IF(R699=kengetallen!$W$58,"Matig / voldoende",IF(R699=kengetallen!$W$59,"Matig",IF(R699=kengetallen!$W$60,"Onvoldoende",IF(R699=kengetallen!$W$61,"Onvoldoende / slecht")))))))))</f>
        <v>0</v>
      </c>
    </row>
    <row r="700" spans="1:19" x14ac:dyDescent="0.3">
      <c r="A700" s="34">
        <f>Invulblad!B702</f>
        <v>698</v>
      </c>
      <c r="B700" s="28">
        <f>Invulblad!C702</f>
        <v>0</v>
      </c>
      <c r="C700" s="4">
        <f>Invulblad!D702</f>
        <v>0</v>
      </c>
      <c r="D700" s="4">
        <f>Invulblad!E702</f>
        <v>0</v>
      </c>
      <c r="E700" s="4">
        <f>Invulblad!F702</f>
        <v>0</v>
      </c>
      <c r="F700" s="4">
        <f>Invulblad!G702</f>
        <v>0</v>
      </c>
      <c r="G700" s="4">
        <f>Invulblad!H702</f>
        <v>0</v>
      </c>
      <c r="H700" s="48">
        <f>Invulblad!I702</f>
        <v>0</v>
      </c>
      <c r="I700" s="109">
        <f>Invulblad!O702</f>
        <v>0</v>
      </c>
      <c r="J700" s="31">
        <f>Invulblad!J702</f>
        <v>0</v>
      </c>
      <c r="K700" s="32" t="b">
        <f>IF(J700=kengetallen!$V$13,"1",IF(J700=kengetallen!$V$14,"2",IF(J700=kengetallen!$V$15,"3")))</f>
        <v>0</v>
      </c>
      <c r="L700" s="32">
        <v>0.7</v>
      </c>
      <c r="M700" s="25">
        <f t="shared" si="30"/>
        <v>0</v>
      </c>
      <c r="N700" s="39">
        <f>Invulblad!K702</f>
        <v>0</v>
      </c>
      <c r="O700" s="29" t="b">
        <f>IF(N700=kengetallen!$V$19,"1",IF(N700=kengetallen!$V$20,"2",IF(N700=kengetallen!$V$21,"3")))</f>
        <v>0</v>
      </c>
      <c r="P700" s="32">
        <v>0.3</v>
      </c>
      <c r="Q700" s="4">
        <f t="shared" si="31"/>
        <v>0</v>
      </c>
      <c r="R700" s="31">
        <f t="shared" si="32"/>
        <v>0</v>
      </c>
      <c r="S700" s="118" t="b">
        <f>IF(R700=kengetallen!$W$53,"Optimaal / zeer goed",IF(R700=kengetallen!$W$54,"Optimaal / goed",IF(R700=kengetallen!$W$55,"Voldoende / goed",IF(R700=kengetallen!$W$56,"Voldoende / redelijk",IF(R700=kengetallen!$W$57,"Voldoende",IF(R700=kengetallen!$W$58,"Matig / voldoende",IF(R700=kengetallen!$W$59,"Matig",IF(R700=kengetallen!$W$60,"Onvoldoende",IF(R700=kengetallen!$W$61,"Onvoldoende / slecht")))))))))</f>
        <v>0</v>
      </c>
    </row>
    <row r="701" spans="1:19" x14ac:dyDescent="0.3">
      <c r="A701" s="34">
        <f>Invulblad!B703</f>
        <v>699</v>
      </c>
      <c r="B701" s="28">
        <f>Invulblad!C703</f>
        <v>0</v>
      </c>
      <c r="C701" s="4">
        <f>Invulblad!D703</f>
        <v>0</v>
      </c>
      <c r="D701" s="4">
        <f>Invulblad!E703</f>
        <v>0</v>
      </c>
      <c r="E701" s="4">
        <f>Invulblad!F703</f>
        <v>0</v>
      </c>
      <c r="F701" s="4">
        <f>Invulblad!G703</f>
        <v>0</v>
      </c>
      <c r="G701" s="4">
        <f>Invulblad!H703</f>
        <v>0</v>
      </c>
      <c r="H701" s="48">
        <f>Invulblad!I703</f>
        <v>0</v>
      </c>
      <c r="I701" s="109">
        <f>Invulblad!O703</f>
        <v>0</v>
      </c>
      <c r="J701" s="31">
        <f>Invulblad!J703</f>
        <v>0</v>
      </c>
      <c r="K701" s="32" t="b">
        <f>IF(J701=kengetallen!$V$13,"1",IF(J701=kengetallen!$V$14,"2",IF(J701=kengetallen!$V$15,"3")))</f>
        <v>0</v>
      </c>
      <c r="L701" s="32">
        <v>0.7</v>
      </c>
      <c r="M701" s="25">
        <f t="shared" si="30"/>
        <v>0</v>
      </c>
      <c r="N701" s="39">
        <f>Invulblad!K703</f>
        <v>0</v>
      </c>
      <c r="O701" s="29" t="b">
        <f>IF(N701=kengetallen!$V$19,"1",IF(N701=kengetallen!$V$20,"2",IF(N701=kengetallen!$V$21,"3")))</f>
        <v>0</v>
      </c>
      <c r="P701" s="32">
        <v>0.3</v>
      </c>
      <c r="Q701" s="4">
        <f t="shared" si="31"/>
        <v>0</v>
      </c>
      <c r="R701" s="31">
        <f t="shared" si="32"/>
        <v>0</v>
      </c>
      <c r="S701" s="118" t="b">
        <f>IF(R701=kengetallen!$W$53,"Optimaal / zeer goed",IF(R701=kengetallen!$W$54,"Optimaal / goed",IF(R701=kengetallen!$W$55,"Voldoende / goed",IF(R701=kengetallen!$W$56,"Voldoende / redelijk",IF(R701=kengetallen!$W$57,"Voldoende",IF(R701=kengetallen!$W$58,"Matig / voldoende",IF(R701=kengetallen!$W$59,"Matig",IF(R701=kengetallen!$W$60,"Onvoldoende",IF(R701=kengetallen!$W$61,"Onvoldoende / slecht")))))))))</f>
        <v>0</v>
      </c>
    </row>
    <row r="702" spans="1:19" x14ac:dyDescent="0.3">
      <c r="A702" s="34">
        <f>Invulblad!B704</f>
        <v>700</v>
      </c>
      <c r="B702" s="28">
        <f>Invulblad!C704</f>
        <v>0</v>
      </c>
      <c r="C702" s="4">
        <f>Invulblad!D704</f>
        <v>0</v>
      </c>
      <c r="D702" s="4">
        <f>Invulblad!E704</f>
        <v>0</v>
      </c>
      <c r="E702" s="4">
        <f>Invulblad!F704</f>
        <v>0</v>
      </c>
      <c r="F702" s="4">
        <f>Invulblad!G704</f>
        <v>0</v>
      </c>
      <c r="G702" s="4">
        <f>Invulblad!H704</f>
        <v>0</v>
      </c>
      <c r="H702" s="48">
        <f>Invulblad!I704</f>
        <v>0</v>
      </c>
      <c r="I702" s="109">
        <f>Invulblad!O704</f>
        <v>0</v>
      </c>
      <c r="J702" s="31">
        <f>Invulblad!J704</f>
        <v>0</v>
      </c>
      <c r="K702" s="32" t="b">
        <f>IF(J702=kengetallen!$V$13,"1",IF(J702=kengetallen!$V$14,"2",IF(J702=kengetallen!$V$15,"3")))</f>
        <v>0</v>
      </c>
      <c r="L702" s="32">
        <v>0.7</v>
      </c>
      <c r="M702" s="25">
        <f t="shared" si="30"/>
        <v>0</v>
      </c>
      <c r="N702" s="39">
        <f>Invulblad!K704</f>
        <v>0</v>
      </c>
      <c r="O702" s="29" t="b">
        <f>IF(N702=kengetallen!$V$19,"1",IF(N702=kengetallen!$V$20,"2",IF(N702=kengetallen!$V$21,"3")))</f>
        <v>0</v>
      </c>
      <c r="P702" s="32">
        <v>0.3</v>
      </c>
      <c r="Q702" s="4">
        <f t="shared" si="31"/>
        <v>0</v>
      </c>
      <c r="R702" s="31">
        <f t="shared" si="32"/>
        <v>0</v>
      </c>
      <c r="S702" s="118" t="b">
        <f>IF(R702=kengetallen!$W$53,"Optimaal / zeer goed",IF(R702=kengetallen!$W$54,"Optimaal / goed",IF(R702=kengetallen!$W$55,"Voldoende / goed",IF(R702=kengetallen!$W$56,"Voldoende / redelijk",IF(R702=kengetallen!$W$57,"Voldoende",IF(R702=kengetallen!$W$58,"Matig / voldoende",IF(R702=kengetallen!$W$59,"Matig",IF(R702=kengetallen!$W$60,"Onvoldoende",IF(R702=kengetallen!$W$61,"Onvoldoende / slecht")))))))))</f>
        <v>0</v>
      </c>
    </row>
    <row r="703" spans="1:19" x14ac:dyDescent="0.3">
      <c r="A703" s="34">
        <f>Invulblad!B705</f>
        <v>701</v>
      </c>
      <c r="B703" s="28">
        <f>Invulblad!C705</f>
        <v>0</v>
      </c>
      <c r="C703" s="4">
        <f>Invulblad!D705</f>
        <v>0</v>
      </c>
      <c r="D703" s="4">
        <f>Invulblad!E705</f>
        <v>0</v>
      </c>
      <c r="E703" s="4">
        <f>Invulblad!F705</f>
        <v>0</v>
      </c>
      <c r="F703" s="4">
        <f>Invulblad!G705</f>
        <v>0</v>
      </c>
      <c r="G703" s="4">
        <f>Invulblad!H705</f>
        <v>0</v>
      </c>
      <c r="H703" s="48">
        <f>Invulblad!I705</f>
        <v>0</v>
      </c>
      <c r="I703" s="109">
        <f>Invulblad!O705</f>
        <v>0</v>
      </c>
      <c r="J703" s="31">
        <f>Invulblad!J705</f>
        <v>0</v>
      </c>
      <c r="K703" s="32" t="b">
        <f>IF(J703=kengetallen!$V$13,"1",IF(J703=kengetallen!$V$14,"2",IF(J703=kengetallen!$V$15,"3")))</f>
        <v>0</v>
      </c>
      <c r="L703" s="32">
        <v>0.7</v>
      </c>
      <c r="M703" s="25">
        <f t="shared" si="30"/>
        <v>0</v>
      </c>
      <c r="N703" s="39">
        <f>Invulblad!K705</f>
        <v>0</v>
      </c>
      <c r="O703" s="29" t="b">
        <f>IF(N703=kengetallen!$V$19,"1",IF(N703=kengetallen!$V$20,"2",IF(N703=kengetallen!$V$21,"3")))</f>
        <v>0</v>
      </c>
      <c r="P703" s="32">
        <v>0.3</v>
      </c>
      <c r="Q703" s="4">
        <f t="shared" si="31"/>
        <v>0</v>
      </c>
      <c r="R703" s="31">
        <f t="shared" si="32"/>
        <v>0</v>
      </c>
      <c r="S703" s="118" t="b">
        <f>IF(R703=kengetallen!$W$53,"Optimaal / zeer goed",IF(R703=kengetallen!$W$54,"Optimaal / goed",IF(R703=kengetallen!$W$55,"Voldoende / goed",IF(R703=kengetallen!$W$56,"Voldoende / redelijk",IF(R703=kengetallen!$W$57,"Voldoende",IF(R703=kengetallen!$W$58,"Matig / voldoende",IF(R703=kengetallen!$W$59,"Matig",IF(R703=kengetallen!$W$60,"Onvoldoende",IF(R703=kengetallen!$W$61,"Onvoldoende / slecht")))))))))</f>
        <v>0</v>
      </c>
    </row>
    <row r="704" spans="1:19" x14ac:dyDescent="0.3">
      <c r="A704" s="34">
        <f>Invulblad!B706</f>
        <v>702</v>
      </c>
      <c r="B704" s="28">
        <f>Invulblad!C706</f>
        <v>0</v>
      </c>
      <c r="C704" s="4">
        <f>Invulblad!D706</f>
        <v>0</v>
      </c>
      <c r="D704" s="4">
        <f>Invulblad!E706</f>
        <v>0</v>
      </c>
      <c r="E704" s="4">
        <f>Invulblad!F706</f>
        <v>0</v>
      </c>
      <c r="F704" s="4">
        <f>Invulblad!G706</f>
        <v>0</v>
      </c>
      <c r="G704" s="4">
        <f>Invulblad!H706</f>
        <v>0</v>
      </c>
      <c r="H704" s="48">
        <f>Invulblad!I706</f>
        <v>0</v>
      </c>
      <c r="I704" s="109">
        <f>Invulblad!O706</f>
        <v>0</v>
      </c>
      <c r="J704" s="31">
        <f>Invulblad!J706</f>
        <v>0</v>
      </c>
      <c r="K704" s="32" t="b">
        <f>IF(J704=kengetallen!$V$13,"1",IF(J704=kengetallen!$V$14,"2",IF(J704=kengetallen!$V$15,"3")))</f>
        <v>0</v>
      </c>
      <c r="L704" s="32">
        <v>0.7</v>
      </c>
      <c r="M704" s="25">
        <f t="shared" si="30"/>
        <v>0</v>
      </c>
      <c r="N704" s="39">
        <f>Invulblad!K706</f>
        <v>0</v>
      </c>
      <c r="O704" s="29" t="b">
        <f>IF(N704=kengetallen!$V$19,"1",IF(N704=kengetallen!$V$20,"2",IF(N704=kengetallen!$V$21,"3")))</f>
        <v>0</v>
      </c>
      <c r="P704" s="32">
        <v>0.3</v>
      </c>
      <c r="Q704" s="4">
        <f t="shared" si="31"/>
        <v>0</v>
      </c>
      <c r="R704" s="31">
        <f t="shared" si="32"/>
        <v>0</v>
      </c>
      <c r="S704" s="118" t="b">
        <f>IF(R704=kengetallen!$W$53,"Optimaal / zeer goed",IF(R704=kengetallen!$W$54,"Optimaal / goed",IF(R704=kengetallen!$W$55,"Voldoende / goed",IF(R704=kengetallen!$W$56,"Voldoende / redelijk",IF(R704=kengetallen!$W$57,"Voldoende",IF(R704=kengetallen!$W$58,"Matig / voldoende",IF(R704=kengetallen!$W$59,"Matig",IF(R704=kengetallen!$W$60,"Onvoldoende",IF(R704=kengetallen!$W$61,"Onvoldoende / slecht")))))))))</f>
        <v>0</v>
      </c>
    </row>
    <row r="705" spans="1:19" x14ac:dyDescent="0.3">
      <c r="A705" s="34">
        <f>Invulblad!B707</f>
        <v>703</v>
      </c>
      <c r="B705" s="28">
        <f>Invulblad!C707</f>
        <v>0</v>
      </c>
      <c r="C705" s="4">
        <f>Invulblad!D707</f>
        <v>0</v>
      </c>
      <c r="D705" s="4">
        <f>Invulblad!E707</f>
        <v>0</v>
      </c>
      <c r="E705" s="4">
        <f>Invulblad!F707</f>
        <v>0</v>
      </c>
      <c r="F705" s="4">
        <f>Invulblad!G707</f>
        <v>0</v>
      </c>
      <c r="G705" s="4">
        <f>Invulblad!H707</f>
        <v>0</v>
      </c>
      <c r="H705" s="48">
        <f>Invulblad!I707</f>
        <v>0</v>
      </c>
      <c r="I705" s="109">
        <f>Invulblad!O707</f>
        <v>0</v>
      </c>
      <c r="J705" s="31">
        <f>Invulblad!J707</f>
        <v>0</v>
      </c>
      <c r="K705" s="32" t="b">
        <f>IF(J705=kengetallen!$V$13,"1",IF(J705=kengetallen!$V$14,"2",IF(J705=kengetallen!$V$15,"3")))</f>
        <v>0</v>
      </c>
      <c r="L705" s="32">
        <v>0.7</v>
      </c>
      <c r="M705" s="25">
        <f t="shared" si="30"/>
        <v>0</v>
      </c>
      <c r="N705" s="39">
        <f>Invulblad!K707</f>
        <v>0</v>
      </c>
      <c r="O705" s="29" t="b">
        <f>IF(N705=kengetallen!$V$19,"1",IF(N705=kengetallen!$V$20,"2",IF(N705=kengetallen!$V$21,"3")))</f>
        <v>0</v>
      </c>
      <c r="P705" s="32">
        <v>0.3</v>
      </c>
      <c r="Q705" s="4">
        <f t="shared" si="31"/>
        <v>0</v>
      </c>
      <c r="R705" s="31">
        <f t="shared" si="32"/>
        <v>0</v>
      </c>
      <c r="S705" s="118" t="b">
        <f>IF(R705=kengetallen!$W$53,"Optimaal / zeer goed",IF(R705=kengetallen!$W$54,"Optimaal / goed",IF(R705=kengetallen!$W$55,"Voldoende / goed",IF(R705=kengetallen!$W$56,"Voldoende / redelijk",IF(R705=kengetallen!$W$57,"Voldoende",IF(R705=kengetallen!$W$58,"Matig / voldoende",IF(R705=kengetallen!$W$59,"Matig",IF(R705=kengetallen!$W$60,"Onvoldoende",IF(R705=kengetallen!$W$61,"Onvoldoende / slecht")))))))))</f>
        <v>0</v>
      </c>
    </row>
    <row r="706" spans="1:19" x14ac:dyDescent="0.3">
      <c r="A706" s="34">
        <f>Invulblad!B708</f>
        <v>704</v>
      </c>
      <c r="B706" s="28">
        <f>Invulblad!C708</f>
        <v>0</v>
      </c>
      <c r="C706" s="4">
        <f>Invulblad!D708</f>
        <v>0</v>
      </c>
      <c r="D706" s="4">
        <f>Invulblad!E708</f>
        <v>0</v>
      </c>
      <c r="E706" s="4">
        <f>Invulblad!F708</f>
        <v>0</v>
      </c>
      <c r="F706" s="4">
        <f>Invulblad!G708</f>
        <v>0</v>
      </c>
      <c r="G706" s="4">
        <f>Invulblad!H708</f>
        <v>0</v>
      </c>
      <c r="H706" s="48">
        <f>Invulblad!I708</f>
        <v>0</v>
      </c>
      <c r="I706" s="109">
        <f>Invulblad!O708</f>
        <v>0</v>
      </c>
      <c r="J706" s="31">
        <f>Invulblad!J708</f>
        <v>0</v>
      </c>
      <c r="K706" s="32" t="b">
        <f>IF(J706=kengetallen!$V$13,"1",IF(J706=kengetallen!$V$14,"2",IF(J706=kengetallen!$V$15,"3")))</f>
        <v>0</v>
      </c>
      <c r="L706" s="32">
        <v>0.7</v>
      </c>
      <c r="M706" s="25">
        <f t="shared" si="30"/>
        <v>0</v>
      </c>
      <c r="N706" s="39">
        <f>Invulblad!K708</f>
        <v>0</v>
      </c>
      <c r="O706" s="29" t="b">
        <f>IF(N706=kengetallen!$V$19,"1",IF(N706=kengetallen!$V$20,"2",IF(N706=kengetallen!$V$21,"3")))</f>
        <v>0</v>
      </c>
      <c r="P706" s="32">
        <v>0.3</v>
      </c>
      <c r="Q706" s="4">
        <f t="shared" si="31"/>
        <v>0</v>
      </c>
      <c r="R706" s="31">
        <f t="shared" si="32"/>
        <v>0</v>
      </c>
      <c r="S706" s="118" t="b">
        <f>IF(R706=kengetallen!$W$53,"Optimaal / zeer goed",IF(R706=kengetallen!$W$54,"Optimaal / goed",IF(R706=kengetallen!$W$55,"Voldoende / goed",IF(R706=kengetallen!$W$56,"Voldoende / redelijk",IF(R706=kengetallen!$W$57,"Voldoende",IF(R706=kengetallen!$W$58,"Matig / voldoende",IF(R706=kengetallen!$W$59,"Matig",IF(R706=kengetallen!$W$60,"Onvoldoende",IF(R706=kengetallen!$W$61,"Onvoldoende / slecht")))))))))</f>
        <v>0</v>
      </c>
    </row>
    <row r="707" spans="1:19" x14ac:dyDescent="0.3">
      <c r="A707" s="34">
        <f>Invulblad!B709</f>
        <v>705</v>
      </c>
      <c r="B707" s="28">
        <f>Invulblad!C709</f>
        <v>0</v>
      </c>
      <c r="C707" s="4">
        <f>Invulblad!D709</f>
        <v>0</v>
      </c>
      <c r="D707" s="4">
        <f>Invulblad!E709</f>
        <v>0</v>
      </c>
      <c r="E707" s="4">
        <f>Invulblad!F709</f>
        <v>0</v>
      </c>
      <c r="F707" s="4">
        <f>Invulblad!G709</f>
        <v>0</v>
      </c>
      <c r="G707" s="4">
        <f>Invulblad!H709</f>
        <v>0</v>
      </c>
      <c r="H707" s="48">
        <f>Invulblad!I709</f>
        <v>0</v>
      </c>
      <c r="I707" s="109">
        <f>Invulblad!O709</f>
        <v>0</v>
      </c>
      <c r="J707" s="31">
        <f>Invulblad!J709</f>
        <v>0</v>
      </c>
      <c r="K707" s="32" t="b">
        <f>IF(J707=kengetallen!$V$13,"1",IF(J707=kengetallen!$V$14,"2",IF(J707=kengetallen!$V$15,"3")))</f>
        <v>0</v>
      </c>
      <c r="L707" s="32">
        <v>0.7</v>
      </c>
      <c r="M707" s="25">
        <f t="shared" si="30"/>
        <v>0</v>
      </c>
      <c r="N707" s="39">
        <f>Invulblad!K709</f>
        <v>0</v>
      </c>
      <c r="O707" s="29" t="b">
        <f>IF(N707=kengetallen!$V$19,"1",IF(N707=kengetallen!$V$20,"2",IF(N707=kengetallen!$V$21,"3")))</f>
        <v>0</v>
      </c>
      <c r="P707" s="32">
        <v>0.3</v>
      </c>
      <c r="Q707" s="4">
        <f t="shared" si="31"/>
        <v>0</v>
      </c>
      <c r="R707" s="31">
        <f t="shared" si="32"/>
        <v>0</v>
      </c>
      <c r="S707" s="118" t="b">
        <f>IF(R707=kengetallen!$W$53,"Optimaal / zeer goed",IF(R707=kengetallen!$W$54,"Optimaal / goed",IF(R707=kengetallen!$W$55,"Voldoende / goed",IF(R707=kengetallen!$W$56,"Voldoende / redelijk",IF(R707=kengetallen!$W$57,"Voldoende",IF(R707=kengetallen!$W$58,"Matig / voldoende",IF(R707=kengetallen!$W$59,"Matig",IF(R707=kengetallen!$W$60,"Onvoldoende",IF(R707=kengetallen!$W$61,"Onvoldoende / slecht")))))))))</f>
        <v>0</v>
      </c>
    </row>
    <row r="708" spans="1:19" x14ac:dyDescent="0.3">
      <c r="A708" s="34">
        <f>Invulblad!B710</f>
        <v>706</v>
      </c>
      <c r="B708" s="28">
        <f>Invulblad!C710</f>
        <v>0</v>
      </c>
      <c r="C708" s="4">
        <f>Invulblad!D710</f>
        <v>0</v>
      </c>
      <c r="D708" s="4">
        <f>Invulblad!E710</f>
        <v>0</v>
      </c>
      <c r="E708" s="4">
        <f>Invulblad!F710</f>
        <v>0</v>
      </c>
      <c r="F708" s="4">
        <f>Invulblad!G710</f>
        <v>0</v>
      </c>
      <c r="G708" s="4">
        <f>Invulblad!H710</f>
        <v>0</v>
      </c>
      <c r="H708" s="48">
        <f>Invulblad!I710</f>
        <v>0</v>
      </c>
      <c r="I708" s="109">
        <f>Invulblad!O710</f>
        <v>0</v>
      </c>
      <c r="J708" s="31">
        <f>Invulblad!J710</f>
        <v>0</v>
      </c>
      <c r="K708" s="32" t="b">
        <f>IF(J708=kengetallen!$V$13,"1",IF(J708=kengetallen!$V$14,"2",IF(J708=kengetallen!$V$15,"3")))</f>
        <v>0</v>
      </c>
      <c r="L708" s="32">
        <v>0.7</v>
      </c>
      <c r="M708" s="25">
        <f t="shared" ref="M708:M771" si="33">K708*L708</f>
        <v>0</v>
      </c>
      <c r="N708" s="39">
        <f>Invulblad!K710</f>
        <v>0</v>
      </c>
      <c r="O708" s="29" t="b">
        <f>IF(N708=kengetallen!$V$19,"1",IF(N708=kengetallen!$V$20,"2",IF(N708=kengetallen!$V$21,"3")))</f>
        <v>0</v>
      </c>
      <c r="P708" s="32">
        <v>0.3</v>
      </c>
      <c r="Q708" s="4">
        <f t="shared" ref="Q708:Q771" si="34">O708*P708</f>
        <v>0</v>
      </c>
      <c r="R708" s="31">
        <f t="shared" ref="R708:R771" si="35">M708+Q708</f>
        <v>0</v>
      </c>
      <c r="S708" s="118" t="b">
        <f>IF(R708=kengetallen!$W$53,"Optimaal / zeer goed",IF(R708=kengetallen!$W$54,"Optimaal / goed",IF(R708=kengetallen!$W$55,"Voldoende / goed",IF(R708=kengetallen!$W$56,"Voldoende / redelijk",IF(R708=kengetallen!$W$57,"Voldoende",IF(R708=kengetallen!$W$58,"Matig / voldoende",IF(R708=kengetallen!$W$59,"Matig",IF(R708=kengetallen!$W$60,"Onvoldoende",IF(R708=kengetallen!$W$61,"Onvoldoende / slecht")))))))))</f>
        <v>0</v>
      </c>
    </row>
    <row r="709" spans="1:19" x14ac:dyDescent="0.3">
      <c r="A709" s="34">
        <f>Invulblad!B711</f>
        <v>707</v>
      </c>
      <c r="B709" s="28">
        <f>Invulblad!C711</f>
        <v>0</v>
      </c>
      <c r="C709" s="4">
        <f>Invulblad!D711</f>
        <v>0</v>
      </c>
      <c r="D709" s="4">
        <f>Invulblad!E711</f>
        <v>0</v>
      </c>
      <c r="E709" s="4">
        <f>Invulblad!F711</f>
        <v>0</v>
      </c>
      <c r="F709" s="4">
        <f>Invulblad!G711</f>
        <v>0</v>
      </c>
      <c r="G709" s="4">
        <f>Invulblad!H711</f>
        <v>0</v>
      </c>
      <c r="H709" s="48">
        <f>Invulblad!I711</f>
        <v>0</v>
      </c>
      <c r="I709" s="109">
        <f>Invulblad!O711</f>
        <v>0</v>
      </c>
      <c r="J709" s="31">
        <f>Invulblad!J711</f>
        <v>0</v>
      </c>
      <c r="K709" s="32" t="b">
        <f>IF(J709=kengetallen!$V$13,"1",IF(J709=kengetallen!$V$14,"2",IF(J709=kengetallen!$V$15,"3")))</f>
        <v>0</v>
      </c>
      <c r="L709" s="32">
        <v>0.7</v>
      </c>
      <c r="M709" s="25">
        <f t="shared" si="33"/>
        <v>0</v>
      </c>
      <c r="N709" s="39">
        <f>Invulblad!K711</f>
        <v>0</v>
      </c>
      <c r="O709" s="29" t="b">
        <f>IF(N709=kengetallen!$V$19,"1",IF(N709=kengetallen!$V$20,"2",IF(N709=kengetallen!$V$21,"3")))</f>
        <v>0</v>
      </c>
      <c r="P709" s="32">
        <v>0.3</v>
      </c>
      <c r="Q709" s="4">
        <f t="shared" si="34"/>
        <v>0</v>
      </c>
      <c r="R709" s="31">
        <f t="shared" si="35"/>
        <v>0</v>
      </c>
      <c r="S709" s="118" t="b">
        <f>IF(R709=kengetallen!$W$53,"Optimaal / zeer goed",IF(R709=kengetallen!$W$54,"Optimaal / goed",IF(R709=kengetallen!$W$55,"Voldoende / goed",IF(R709=kengetallen!$W$56,"Voldoende / redelijk",IF(R709=kengetallen!$W$57,"Voldoende",IF(R709=kengetallen!$W$58,"Matig / voldoende",IF(R709=kengetallen!$W$59,"Matig",IF(R709=kengetallen!$W$60,"Onvoldoende",IF(R709=kengetallen!$W$61,"Onvoldoende / slecht")))))))))</f>
        <v>0</v>
      </c>
    </row>
    <row r="710" spans="1:19" x14ac:dyDescent="0.3">
      <c r="A710" s="34">
        <f>Invulblad!B712</f>
        <v>708</v>
      </c>
      <c r="B710" s="28">
        <f>Invulblad!C712</f>
        <v>0</v>
      </c>
      <c r="C710" s="4">
        <f>Invulblad!D712</f>
        <v>0</v>
      </c>
      <c r="D710" s="4">
        <f>Invulblad!E712</f>
        <v>0</v>
      </c>
      <c r="E710" s="4">
        <f>Invulblad!F712</f>
        <v>0</v>
      </c>
      <c r="F710" s="4">
        <f>Invulblad!G712</f>
        <v>0</v>
      </c>
      <c r="G710" s="4">
        <f>Invulblad!H712</f>
        <v>0</v>
      </c>
      <c r="H710" s="48">
        <f>Invulblad!I712</f>
        <v>0</v>
      </c>
      <c r="I710" s="109">
        <f>Invulblad!O712</f>
        <v>0</v>
      </c>
      <c r="J710" s="31">
        <f>Invulblad!J712</f>
        <v>0</v>
      </c>
      <c r="K710" s="32" t="b">
        <f>IF(J710=kengetallen!$V$13,"1",IF(J710=kengetallen!$V$14,"2",IF(J710=kengetallen!$V$15,"3")))</f>
        <v>0</v>
      </c>
      <c r="L710" s="32">
        <v>0.7</v>
      </c>
      <c r="M710" s="25">
        <f t="shared" si="33"/>
        <v>0</v>
      </c>
      <c r="N710" s="39">
        <f>Invulblad!K712</f>
        <v>0</v>
      </c>
      <c r="O710" s="29" t="b">
        <f>IF(N710=kengetallen!$V$19,"1",IF(N710=kengetallen!$V$20,"2",IF(N710=kengetallen!$V$21,"3")))</f>
        <v>0</v>
      </c>
      <c r="P710" s="32">
        <v>0.3</v>
      </c>
      <c r="Q710" s="4">
        <f t="shared" si="34"/>
        <v>0</v>
      </c>
      <c r="R710" s="31">
        <f t="shared" si="35"/>
        <v>0</v>
      </c>
      <c r="S710" s="118" t="b">
        <f>IF(R710=kengetallen!$W$53,"Optimaal / zeer goed",IF(R710=kengetallen!$W$54,"Optimaal / goed",IF(R710=kengetallen!$W$55,"Voldoende / goed",IF(R710=kengetallen!$W$56,"Voldoende / redelijk",IF(R710=kengetallen!$W$57,"Voldoende",IF(R710=kengetallen!$W$58,"Matig / voldoende",IF(R710=kengetallen!$W$59,"Matig",IF(R710=kengetallen!$W$60,"Onvoldoende",IF(R710=kengetallen!$W$61,"Onvoldoende / slecht")))))))))</f>
        <v>0</v>
      </c>
    </row>
    <row r="711" spans="1:19" x14ac:dyDescent="0.3">
      <c r="A711" s="34">
        <f>Invulblad!B713</f>
        <v>709</v>
      </c>
      <c r="B711" s="28">
        <f>Invulblad!C713</f>
        <v>0</v>
      </c>
      <c r="C711" s="4">
        <f>Invulblad!D713</f>
        <v>0</v>
      </c>
      <c r="D711" s="4">
        <f>Invulblad!E713</f>
        <v>0</v>
      </c>
      <c r="E711" s="4">
        <f>Invulblad!F713</f>
        <v>0</v>
      </c>
      <c r="F711" s="4">
        <f>Invulblad!G713</f>
        <v>0</v>
      </c>
      <c r="G711" s="4">
        <f>Invulblad!H713</f>
        <v>0</v>
      </c>
      <c r="H711" s="48">
        <f>Invulblad!I713</f>
        <v>0</v>
      </c>
      <c r="I711" s="109">
        <f>Invulblad!O713</f>
        <v>0</v>
      </c>
      <c r="J711" s="31">
        <f>Invulblad!J713</f>
        <v>0</v>
      </c>
      <c r="K711" s="32" t="b">
        <f>IF(J711=kengetallen!$V$13,"1",IF(J711=kengetallen!$V$14,"2",IF(J711=kengetallen!$V$15,"3")))</f>
        <v>0</v>
      </c>
      <c r="L711" s="32">
        <v>0.7</v>
      </c>
      <c r="M711" s="25">
        <f t="shared" si="33"/>
        <v>0</v>
      </c>
      <c r="N711" s="39">
        <f>Invulblad!K713</f>
        <v>0</v>
      </c>
      <c r="O711" s="29" t="b">
        <f>IF(N711=kengetallen!$V$19,"1",IF(N711=kengetallen!$V$20,"2",IF(N711=kengetallen!$V$21,"3")))</f>
        <v>0</v>
      </c>
      <c r="P711" s="32">
        <v>0.3</v>
      </c>
      <c r="Q711" s="4">
        <f t="shared" si="34"/>
        <v>0</v>
      </c>
      <c r="R711" s="31">
        <f t="shared" si="35"/>
        <v>0</v>
      </c>
      <c r="S711" s="118" t="b">
        <f>IF(R711=kengetallen!$W$53,"Optimaal / zeer goed",IF(R711=kengetallen!$W$54,"Optimaal / goed",IF(R711=kengetallen!$W$55,"Voldoende / goed",IF(R711=kengetallen!$W$56,"Voldoende / redelijk",IF(R711=kengetallen!$W$57,"Voldoende",IF(R711=kengetallen!$W$58,"Matig / voldoende",IF(R711=kengetallen!$W$59,"Matig",IF(R711=kengetallen!$W$60,"Onvoldoende",IF(R711=kengetallen!$W$61,"Onvoldoende / slecht")))))))))</f>
        <v>0</v>
      </c>
    </row>
    <row r="712" spans="1:19" x14ac:dyDescent="0.3">
      <c r="A712" s="34">
        <f>Invulblad!B714</f>
        <v>710</v>
      </c>
      <c r="B712" s="28">
        <f>Invulblad!C714</f>
        <v>0</v>
      </c>
      <c r="C712" s="4">
        <f>Invulblad!D714</f>
        <v>0</v>
      </c>
      <c r="D712" s="4">
        <f>Invulblad!E714</f>
        <v>0</v>
      </c>
      <c r="E712" s="4">
        <f>Invulblad!F714</f>
        <v>0</v>
      </c>
      <c r="F712" s="4">
        <f>Invulblad!G714</f>
        <v>0</v>
      </c>
      <c r="G712" s="4">
        <f>Invulblad!H714</f>
        <v>0</v>
      </c>
      <c r="H712" s="48">
        <f>Invulblad!I714</f>
        <v>0</v>
      </c>
      <c r="I712" s="109">
        <f>Invulblad!O714</f>
        <v>0</v>
      </c>
      <c r="J712" s="31">
        <f>Invulblad!J714</f>
        <v>0</v>
      </c>
      <c r="K712" s="32" t="b">
        <f>IF(J712=kengetallen!$V$13,"1",IF(J712=kengetallen!$V$14,"2",IF(J712=kengetallen!$V$15,"3")))</f>
        <v>0</v>
      </c>
      <c r="L712" s="32">
        <v>0.7</v>
      </c>
      <c r="M712" s="25">
        <f t="shared" si="33"/>
        <v>0</v>
      </c>
      <c r="N712" s="39">
        <f>Invulblad!K714</f>
        <v>0</v>
      </c>
      <c r="O712" s="29" t="b">
        <f>IF(N712=kengetallen!$V$19,"1",IF(N712=kengetallen!$V$20,"2",IF(N712=kengetallen!$V$21,"3")))</f>
        <v>0</v>
      </c>
      <c r="P712" s="32">
        <v>0.3</v>
      </c>
      <c r="Q712" s="4">
        <f t="shared" si="34"/>
        <v>0</v>
      </c>
      <c r="R712" s="31">
        <f t="shared" si="35"/>
        <v>0</v>
      </c>
      <c r="S712" s="118" t="b">
        <f>IF(R712=kengetallen!$W$53,"Optimaal / zeer goed",IF(R712=kengetallen!$W$54,"Optimaal / goed",IF(R712=kengetallen!$W$55,"Voldoende / goed",IF(R712=kengetallen!$W$56,"Voldoende / redelijk",IF(R712=kengetallen!$W$57,"Voldoende",IF(R712=kengetallen!$W$58,"Matig / voldoende",IF(R712=kengetallen!$W$59,"Matig",IF(R712=kengetallen!$W$60,"Onvoldoende",IF(R712=kengetallen!$W$61,"Onvoldoende / slecht")))))))))</f>
        <v>0</v>
      </c>
    </row>
    <row r="713" spans="1:19" x14ac:dyDescent="0.3">
      <c r="A713" s="34">
        <f>Invulblad!B715</f>
        <v>711</v>
      </c>
      <c r="B713" s="28">
        <f>Invulblad!C715</f>
        <v>0</v>
      </c>
      <c r="C713" s="4">
        <f>Invulblad!D715</f>
        <v>0</v>
      </c>
      <c r="D713" s="4">
        <f>Invulblad!E715</f>
        <v>0</v>
      </c>
      <c r="E713" s="4">
        <f>Invulblad!F715</f>
        <v>0</v>
      </c>
      <c r="F713" s="4">
        <f>Invulblad!G715</f>
        <v>0</v>
      </c>
      <c r="G713" s="4">
        <f>Invulblad!H715</f>
        <v>0</v>
      </c>
      <c r="H713" s="48">
        <f>Invulblad!I715</f>
        <v>0</v>
      </c>
      <c r="I713" s="109">
        <f>Invulblad!O715</f>
        <v>0</v>
      </c>
      <c r="J713" s="31">
        <f>Invulblad!J715</f>
        <v>0</v>
      </c>
      <c r="K713" s="32" t="b">
        <f>IF(J713=kengetallen!$V$13,"1",IF(J713=kengetallen!$V$14,"2",IF(J713=kengetallen!$V$15,"3")))</f>
        <v>0</v>
      </c>
      <c r="L713" s="32">
        <v>0.7</v>
      </c>
      <c r="M713" s="25">
        <f t="shared" si="33"/>
        <v>0</v>
      </c>
      <c r="N713" s="39">
        <f>Invulblad!K715</f>
        <v>0</v>
      </c>
      <c r="O713" s="29" t="b">
        <f>IF(N713=kengetallen!$V$19,"1",IF(N713=kengetallen!$V$20,"2",IF(N713=kengetallen!$V$21,"3")))</f>
        <v>0</v>
      </c>
      <c r="P713" s="32">
        <v>0.3</v>
      </c>
      <c r="Q713" s="4">
        <f t="shared" si="34"/>
        <v>0</v>
      </c>
      <c r="R713" s="31">
        <f t="shared" si="35"/>
        <v>0</v>
      </c>
      <c r="S713" s="118" t="b">
        <f>IF(R713=kengetallen!$W$53,"Optimaal / zeer goed",IF(R713=kengetallen!$W$54,"Optimaal / goed",IF(R713=kengetallen!$W$55,"Voldoende / goed",IF(R713=kengetallen!$W$56,"Voldoende / redelijk",IF(R713=kengetallen!$W$57,"Voldoende",IF(R713=kengetallen!$W$58,"Matig / voldoende",IF(R713=kengetallen!$W$59,"Matig",IF(R713=kengetallen!$W$60,"Onvoldoende",IF(R713=kengetallen!$W$61,"Onvoldoende / slecht")))))))))</f>
        <v>0</v>
      </c>
    </row>
    <row r="714" spans="1:19" x14ac:dyDescent="0.3">
      <c r="A714" s="34">
        <f>Invulblad!B716</f>
        <v>712</v>
      </c>
      <c r="B714" s="28">
        <f>Invulblad!C716</f>
        <v>0</v>
      </c>
      <c r="C714" s="4">
        <f>Invulblad!D716</f>
        <v>0</v>
      </c>
      <c r="D714" s="4">
        <f>Invulblad!E716</f>
        <v>0</v>
      </c>
      <c r="E714" s="4">
        <f>Invulblad!F716</f>
        <v>0</v>
      </c>
      <c r="F714" s="4">
        <f>Invulblad!G716</f>
        <v>0</v>
      </c>
      <c r="G714" s="4">
        <f>Invulblad!H716</f>
        <v>0</v>
      </c>
      <c r="H714" s="48">
        <f>Invulblad!I716</f>
        <v>0</v>
      </c>
      <c r="I714" s="109">
        <f>Invulblad!O716</f>
        <v>0</v>
      </c>
      <c r="J714" s="31">
        <f>Invulblad!J716</f>
        <v>0</v>
      </c>
      <c r="K714" s="32" t="b">
        <f>IF(J714=kengetallen!$V$13,"1",IF(J714=kengetallen!$V$14,"2",IF(J714=kengetallen!$V$15,"3")))</f>
        <v>0</v>
      </c>
      <c r="L714" s="32">
        <v>0.7</v>
      </c>
      <c r="M714" s="25">
        <f t="shared" si="33"/>
        <v>0</v>
      </c>
      <c r="N714" s="39">
        <f>Invulblad!K716</f>
        <v>0</v>
      </c>
      <c r="O714" s="29" t="b">
        <f>IF(N714=kengetallen!$V$19,"1",IF(N714=kengetallen!$V$20,"2",IF(N714=kengetallen!$V$21,"3")))</f>
        <v>0</v>
      </c>
      <c r="P714" s="32">
        <v>0.3</v>
      </c>
      <c r="Q714" s="4">
        <f t="shared" si="34"/>
        <v>0</v>
      </c>
      <c r="R714" s="31">
        <f t="shared" si="35"/>
        <v>0</v>
      </c>
      <c r="S714" s="118" t="b">
        <f>IF(R714=kengetallen!$W$53,"Optimaal / zeer goed",IF(R714=kengetallen!$W$54,"Optimaal / goed",IF(R714=kengetallen!$W$55,"Voldoende / goed",IF(R714=kengetallen!$W$56,"Voldoende / redelijk",IF(R714=kengetallen!$W$57,"Voldoende",IF(R714=kengetallen!$W$58,"Matig / voldoende",IF(R714=kengetallen!$W$59,"Matig",IF(R714=kengetallen!$W$60,"Onvoldoende",IF(R714=kengetallen!$W$61,"Onvoldoende / slecht")))))))))</f>
        <v>0</v>
      </c>
    </row>
    <row r="715" spans="1:19" x14ac:dyDescent="0.3">
      <c r="A715" s="34">
        <f>Invulblad!B717</f>
        <v>713</v>
      </c>
      <c r="B715" s="28">
        <f>Invulblad!C717</f>
        <v>0</v>
      </c>
      <c r="C715" s="4">
        <f>Invulblad!D717</f>
        <v>0</v>
      </c>
      <c r="D715" s="4">
        <f>Invulblad!E717</f>
        <v>0</v>
      </c>
      <c r="E715" s="4">
        <f>Invulblad!F717</f>
        <v>0</v>
      </c>
      <c r="F715" s="4">
        <f>Invulblad!G717</f>
        <v>0</v>
      </c>
      <c r="G715" s="4">
        <f>Invulblad!H717</f>
        <v>0</v>
      </c>
      <c r="H715" s="48">
        <f>Invulblad!I717</f>
        <v>0</v>
      </c>
      <c r="I715" s="109">
        <f>Invulblad!O717</f>
        <v>0</v>
      </c>
      <c r="J715" s="31">
        <f>Invulblad!J717</f>
        <v>0</v>
      </c>
      <c r="K715" s="32" t="b">
        <f>IF(J715=kengetallen!$V$13,"1",IF(J715=kengetallen!$V$14,"2",IF(J715=kengetallen!$V$15,"3")))</f>
        <v>0</v>
      </c>
      <c r="L715" s="32">
        <v>0.7</v>
      </c>
      <c r="M715" s="25">
        <f t="shared" si="33"/>
        <v>0</v>
      </c>
      <c r="N715" s="39">
        <f>Invulblad!K717</f>
        <v>0</v>
      </c>
      <c r="O715" s="29" t="b">
        <f>IF(N715=kengetallen!$V$19,"1",IF(N715=kengetallen!$V$20,"2",IF(N715=kengetallen!$V$21,"3")))</f>
        <v>0</v>
      </c>
      <c r="P715" s="32">
        <v>0.3</v>
      </c>
      <c r="Q715" s="4">
        <f t="shared" si="34"/>
        <v>0</v>
      </c>
      <c r="R715" s="31">
        <f t="shared" si="35"/>
        <v>0</v>
      </c>
      <c r="S715" s="118" t="b">
        <f>IF(R715=kengetallen!$W$53,"Optimaal / zeer goed",IF(R715=kengetallen!$W$54,"Optimaal / goed",IF(R715=kengetallen!$W$55,"Voldoende / goed",IF(R715=kengetallen!$W$56,"Voldoende / redelijk",IF(R715=kengetallen!$W$57,"Voldoende",IF(R715=kengetallen!$W$58,"Matig / voldoende",IF(R715=kengetallen!$W$59,"Matig",IF(R715=kengetallen!$W$60,"Onvoldoende",IF(R715=kengetallen!$W$61,"Onvoldoende / slecht")))))))))</f>
        <v>0</v>
      </c>
    </row>
    <row r="716" spans="1:19" x14ac:dyDescent="0.3">
      <c r="A716" s="34">
        <f>Invulblad!B718</f>
        <v>714</v>
      </c>
      <c r="B716" s="28">
        <f>Invulblad!C718</f>
        <v>0</v>
      </c>
      <c r="C716" s="4">
        <f>Invulblad!D718</f>
        <v>0</v>
      </c>
      <c r="D716" s="4">
        <f>Invulblad!E718</f>
        <v>0</v>
      </c>
      <c r="E716" s="4">
        <f>Invulblad!F718</f>
        <v>0</v>
      </c>
      <c r="F716" s="4">
        <f>Invulblad!G718</f>
        <v>0</v>
      </c>
      <c r="G716" s="4">
        <f>Invulblad!H718</f>
        <v>0</v>
      </c>
      <c r="H716" s="48">
        <f>Invulblad!I718</f>
        <v>0</v>
      </c>
      <c r="I716" s="109">
        <f>Invulblad!O718</f>
        <v>0</v>
      </c>
      <c r="J716" s="31">
        <f>Invulblad!J718</f>
        <v>0</v>
      </c>
      <c r="K716" s="32" t="b">
        <f>IF(J716=kengetallen!$V$13,"1",IF(J716=kengetallen!$V$14,"2",IF(J716=kengetallen!$V$15,"3")))</f>
        <v>0</v>
      </c>
      <c r="L716" s="32">
        <v>0.7</v>
      </c>
      <c r="M716" s="25">
        <f t="shared" si="33"/>
        <v>0</v>
      </c>
      <c r="N716" s="39">
        <f>Invulblad!K718</f>
        <v>0</v>
      </c>
      <c r="O716" s="29" t="b">
        <f>IF(N716=kengetallen!$V$19,"1",IF(N716=kengetallen!$V$20,"2",IF(N716=kengetallen!$V$21,"3")))</f>
        <v>0</v>
      </c>
      <c r="P716" s="32">
        <v>0.3</v>
      </c>
      <c r="Q716" s="4">
        <f t="shared" si="34"/>
        <v>0</v>
      </c>
      <c r="R716" s="31">
        <f t="shared" si="35"/>
        <v>0</v>
      </c>
      <c r="S716" s="118" t="b">
        <f>IF(R716=kengetallen!$W$53,"Optimaal / zeer goed",IF(R716=kengetallen!$W$54,"Optimaal / goed",IF(R716=kengetallen!$W$55,"Voldoende / goed",IF(R716=kengetallen!$W$56,"Voldoende / redelijk",IF(R716=kengetallen!$W$57,"Voldoende",IF(R716=kengetallen!$W$58,"Matig / voldoende",IF(R716=kengetallen!$W$59,"Matig",IF(R716=kengetallen!$W$60,"Onvoldoende",IF(R716=kengetallen!$W$61,"Onvoldoende / slecht")))))))))</f>
        <v>0</v>
      </c>
    </row>
    <row r="717" spans="1:19" x14ac:dyDescent="0.3">
      <c r="A717" s="34">
        <f>Invulblad!B719</f>
        <v>715</v>
      </c>
      <c r="B717" s="28">
        <f>Invulblad!C719</f>
        <v>0</v>
      </c>
      <c r="C717" s="4">
        <f>Invulblad!D719</f>
        <v>0</v>
      </c>
      <c r="D717" s="4">
        <f>Invulblad!E719</f>
        <v>0</v>
      </c>
      <c r="E717" s="4">
        <f>Invulblad!F719</f>
        <v>0</v>
      </c>
      <c r="F717" s="4">
        <f>Invulblad!G719</f>
        <v>0</v>
      </c>
      <c r="G717" s="4">
        <f>Invulblad!H719</f>
        <v>0</v>
      </c>
      <c r="H717" s="48">
        <f>Invulblad!I719</f>
        <v>0</v>
      </c>
      <c r="I717" s="109">
        <f>Invulblad!O719</f>
        <v>0</v>
      </c>
      <c r="J717" s="31">
        <f>Invulblad!J719</f>
        <v>0</v>
      </c>
      <c r="K717" s="32" t="b">
        <f>IF(J717=kengetallen!$V$13,"1",IF(J717=kengetallen!$V$14,"2",IF(J717=kengetallen!$V$15,"3")))</f>
        <v>0</v>
      </c>
      <c r="L717" s="32">
        <v>0.7</v>
      </c>
      <c r="M717" s="25">
        <f t="shared" si="33"/>
        <v>0</v>
      </c>
      <c r="N717" s="39">
        <f>Invulblad!K719</f>
        <v>0</v>
      </c>
      <c r="O717" s="29" t="b">
        <f>IF(N717=kengetallen!$V$19,"1",IF(N717=kengetallen!$V$20,"2",IF(N717=kengetallen!$V$21,"3")))</f>
        <v>0</v>
      </c>
      <c r="P717" s="32">
        <v>0.3</v>
      </c>
      <c r="Q717" s="4">
        <f t="shared" si="34"/>
        <v>0</v>
      </c>
      <c r="R717" s="31">
        <f t="shared" si="35"/>
        <v>0</v>
      </c>
      <c r="S717" s="118" t="b">
        <f>IF(R717=kengetallen!$W$53,"Optimaal / zeer goed",IF(R717=kengetallen!$W$54,"Optimaal / goed",IF(R717=kengetallen!$W$55,"Voldoende / goed",IF(R717=kengetallen!$W$56,"Voldoende / redelijk",IF(R717=kengetallen!$W$57,"Voldoende",IF(R717=kengetallen!$W$58,"Matig / voldoende",IF(R717=kengetallen!$W$59,"Matig",IF(R717=kengetallen!$W$60,"Onvoldoende",IF(R717=kengetallen!$W$61,"Onvoldoende / slecht")))))))))</f>
        <v>0</v>
      </c>
    </row>
    <row r="718" spans="1:19" x14ac:dyDescent="0.3">
      <c r="A718" s="34">
        <f>Invulblad!B720</f>
        <v>716</v>
      </c>
      <c r="B718" s="28">
        <f>Invulblad!C720</f>
        <v>0</v>
      </c>
      <c r="C718" s="4">
        <f>Invulblad!D720</f>
        <v>0</v>
      </c>
      <c r="D718" s="4">
        <f>Invulblad!E720</f>
        <v>0</v>
      </c>
      <c r="E718" s="4">
        <f>Invulblad!F720</f>
        <v>0</v>
      </c>
      <c r="F718" s="4">
        <f>Invulblad!G720</f>
        <v>0</v>
      </c>
      <c r="G718" s="4">
        <f>Invulblad!H720</f>
        <v>0</v>
      </c>
      <c r="H718" s="48">
        <f>Invulblad!I720</f>
        <v>0</v>
      </c>
      <c r="I718" s="109">
        <f>Invulblad!O720</f>
        <v>0</v>
      </c>
      <c r="J718" s="31">
        <f>Invulblad!J720</f>
        <v>0</v>
      </c>
      <c r="K718" s="32" t="b">
        <f>IF(J718=kengetallen!$V$13,"1",IF(J718=kengetallen!$V$14,"2",IF(J718=kengetallen!$V$15,"3")))</f>
        <v>0</v>
      </c>
      <c r="L718" s="32">
        <v>0.7</v>
      </c>
      <c r="M718" s="25">
        <f t="shared" si="33"/>
        <v>0</v>
      </c>
      <c r="N718" s="39">
        <f>Invulblad!K720</f>
        <v>0</v>
      </c>
      <c r="O718" s="29" t="b">
        <f>IF(N718=kengetallen!$V$19,"1",IF(N718=kengetallen!$V$20,"2",IF(N718=kengetallen!$V$21,"3")))</f>
        <v>0</v>
      </c>
      <c r="P718" s="32">
        <v>0.3</v>
      </c>
      <c r="Q718" s="4">
        <f t="shared" si="34"/>
        <v>0</v>
      </c>
      <c r="R718" s="31">
        <f t="shared" si="35"/>
        <v>0</v>
      </c>
      <c r="S718" s="118" t="b">
        <f>IF(R718=kengetallen!$W$53,"Optimaal / zeer goed",IF(R718=kengetallen!$W$54,"Optimaal / goed",IF(R718=kengetallen!$W$55,"Voldoende / goed",IF(R718=kengetallen!$W$56,"Voldoende / redelijk",IF(R718=kengetallen!$W$57,"Voldoende",IF(R718=kengetallen!$W$58,"Matig / voldoende",IF(R718=kengetallen!$W$59,"Matig",IF(R718=kengetallen!$W$60,"Onvoldoende",IF(R718=kengetallen!$W$61,"Onvoldoende / slecht")))))))))</f>
        <v>0</v>
      </c>
    </row>
    <row r="719" spans="1:19" x14ac:dyDescent="0.3">
      <c r="A719" s="34">
        <f>Invulblad!B721</f>
        <v>717</v>
      </c>
      <c r="B719" s="28">
        <f>Invulblad!C721</f>
        <v>0</v>
      </c>
      <c r="C719" s="4">
        <f>Invulblad!D721</f>
        <v>0</v>
      </c>
      <c r="D719" s="4">
        <f>Invulblad!E721</f>
        <v>0</v>
      </c>
      <c r="E719" s="4">
        <f>Invulblad!F721</f>
        <v>0</v>
      </c>
      <c r="F719" s="4">
        <f>Invulblad!G721</f>
        <v>0</v>
      </c>
      <c r="G719" s="4">
        <f>Invulblad!H721</f>
        <v>0</v>
      </c>
      <c r="H719" s="48">
        <f>Invulblad!I721</f>
        <v>0</v>
      </c>
      <c r="I719" s="109">
        <f>Invulblad!O721</f>
        <v>0</v>
      </c>
      <c r="J719" s="31">
        <f>Invulblad!J721</f>
        <v>0</v>
      </c>
      <c r="K719" s="32" t="b">
        <f>IF(J719=kengetallen!$V$13,"1",IF(J719=kengetallen!$V$14,"2",IF(J719=kengetallen!$V$15,"3")))</f>
        <v>0</v>
      </c>
      <c r="L719" s="32">
        <v>0.7</v>
      </c>
      <c r="M719" s="25">
        <f t="shared" si="33"/>
        <v>0</v>
      </c>
      <c r="N719" s="39">
        <f>Invulblad!K721</f>
        <v>0</v>
      </c>
      <c r="O719" s="29" t="b">
        <f>IF(N719=kengetallen!$V$19,"1",IF(N719=kengetallen!$V$20,"2",IF(N719=kengetallen!$V$21,"3")))</f>
        <v>0</v>
      </c>
      <c r="P719" s="32">
        <v>0.3</v>
      </c>
      <c r="Q719" s="4">
        <f t="shared" si="34"/>
        <v>0</v>
      </c>
      <c r="R719" s="31">
        <f t="shared" si="35"/>
        <v>0</v>
      </c>
      <c r="S719" s="118" t="b">
        <f>IF(R719=kengetallen!$W$53,"Optimaal / zeer goed",IF(R719=kengetallen!$W$54,"Optimaal / goed",IF(R719=kengetallen!$W$55,"Voldoende / goed",IF(R719=kengetallen!$W$56,"Voldoende / redelijk",IF(R719=kengetallen!$W$57,"Voldoende",IF(R719=kengetallen!$W$58,"Matig / voldoende",IF(R719=kengetallen!$W$59,"Matig",IF(R719=kengetallen!$W$60,"Onvoldoende",IF(R719=kengetallen!$W$61,"Onvoldoende / slecht")))))))))</f>
        <v>0</v>
      </c>
    </row>
    <row r="720" spans="1:19" x14ac:dyDescent="0.3">
      <c r="A720" s="34">
        <f>Invulblad!B722</f>
        <v>718</v>
      </c>
      <c r="B720" s="28">
        <f>Invulblad!C722</f>
        <v>0</v>
      </c>
      <c r="C720" s="4">
        <f>Invulblad!D722</f>
        <v>0</v>
      </c>
      <c r="D720" s="4">
        <f>Invulblad!E722</f>
        <v>0</v>
      </c>
      <c r="E720" s="4">
        <f>Invulblad!F722</f>
        <v>0</v>
      </c>
      <c r="F720" s="4">
        <f>Invulblad!G722</f>
        <v>0</v>
      </c>
      <c r="G720" s="4">
        <f>Invulblad!H722</f>
        <v>0</v>
      </c>
      <c r="H720" s="48">
        <f>Invulblad!I722</f>
        <v>0</v>
      </c>
      <c r="I720" s="109">
        <f>Invulblad!O722</f>
        <v>0</v>
      </c>
      <c r="J720" s="31">
        <f>Invulblad!J722</f>
        <v>0</v>
      </c>
      <c r="K720" s="32" t="b">
        <f>IF(J720=kengetallen!$V$13,"1",IF(J720=kengetallen!$V$14,"2",IF(J720=kengetallen!$V$15,"3")))</f>
        <v>0</v>
      </c>
      <c r="L720" s="32">
        <v>0.7</v>
      </c>
      <c r="M720" s="25">
        <f t="shared" si="33"/>
        <v>0</v>
      </c>
      <c r="N720" s="39">
        <f>Invulblad!K722</f>
        <v>0</v>
      </c>
      <c r="O720" s="29" t="b">
        <f>IF(N720=kengetallen!$V$19,"1",IF(N720=kengetallen!$V$20,"2",IF(N720=kengetallen!$V$21,"3")))</f>
        <v>0</v>
      </c>
      <c r="P720" s="32">
        <v>0.3</v>
      </c>
      <c r="Q720" s="4">
        <f t="shared" si="34"/>
        <v>0</v>
      </c>
      <c r="R720" s="31">
        <f t="shared" si="35"/>
        <v>0</v>
      </c>
      <c r="S720" s="118" t="b">
        <f>IF(R720=kengetallen!$W$53,"Optimaal / zeer goed",IF(R720=kengetallen!$W$54,"Optimaal / goed",IF(R720=kengetallen!$W$55,"Voldoende / goed",IF(R720=kengetallen!$W$56,"Voldoende / redelijk",IF(R720=kengetallen!$W$57,"Voldoende",IF(R720=kengetallen!$W$58,"Matig / voldoende",IF(R720=kengetallen!$W$59,"Matig",IF(R720=kengetallen!$W$60,"Onvoldoende",IF(R720=kengetallen!$W$61,"Onvoldoende / slecht")))))))))</f>
        <v>0</v>
      </c>
    </row>
    <row r="721" spans="1:19" x14ac:dyDescent="0.3">
      <c r="A721" s="34">
        <f>Invulblad!B723</f>
        <v>719</v>
      </c>
      <c r="B721" s="28">
        <f>Invulblad!C723</f>
        <v>0</v>
      </c>
      <c r="C721" s="4">
        <f>Invulblad!D723</f>
        <v>0</v>
      </c>
      <c r="D721" s="4">
        <f>Invulblad!E723</f>
        <v>0</v>
      </c>
      <c r="E721" s="4">
        <f>Invulblad!F723</f>
        <v>0</v>
      </c>
      <c r="F721" s="4">
        <f>Invulblad!G723</f>
        <v>0</v>
      </c>
      <c r="G721" s="4">
        <f>Invulblad!H723</f>
        <v>0</v>
      </c>
      <c r="H721" s="48">
        <f>Invulblad!I723</f>
        <v>0</v>
      </c>
      <c r="I721" s="109">
        <f>Invulblad!O723</f>
        <v>0</v>
      </c>
      <c r="J721" s="31">
        <f>Invulblad!J723</f>
        <v>0</v>
      </c>
      <c r="K721" s="32" t="b">
        <f>IF(J721=kengetallen!$V$13,"1",IF(J721=kengetallen!$V$14,"2",IF(J721=kengetallen!$V$15,"3")))</f>
        <v>0</v>
      </c>
      <c r="L721" s="32">
        <v>0.7</v>
      </c>
      <c r="M721" s="25">
        <f t="shared" si="33"/>
        <v>0</v>
      </c>
      <c r="N721" s="39">
        <f>Invulblad!K723</f>
        <v>0</v>
      </c>
      <c r="O721" s="29" t="b">
        <f>IF(N721=kengetallen!$V$19,"1",IF(N721=kengetallen!$V$20,"2",IF(N721=kengetallen!$V$21,"3")))</f>
        <v>0</v>
      </c>
      <c r="P721" s="32">
        <v>0.3</v>
      </c>
      <c r="Q721" s="4">
        <f t="shared" si="34"/>
        <v>0</v>
      </c>
      <c r="R721" s="31">
        <f t="shared" si="35"/>
        <v>0</v>
      </c>
      <c r="S721" s="118" t="b">
        <f>IF(R721=kengetallen!$W$53,"Optimaal / zeer goed",IF(R721=kengetallen!$W$54,"Optimaal / goed",IF(R721=kengetallen!$W$55,"Voldoende / goed",IF(R721=kengetallen!$W$56,"Voldoende / redelijk",IF(R721=kengetallen!$W$57,"Voldoende",IF(R721=kengetallen!$W$58,"Matig / voldoende",IF(R721=kengetallen!$W$59,"Matig",IF(R721=kengetallen!$W$60,"Onvoldoende",IF(R721=kengetallen!$W$61,"Onvoldoende / slecht")))))))))</f>
        <v>0</v>
      </c>
    </row>
    <row r="722" spans="1:19" x14ac:dyDescent="0.3">
      <c r="A722" s="34">
        <f>Invulblad!B724</f>
        <v>720</v>
      </c>
      <c r="B722" s="28">
        <f>Invulblad!C724</f>
        <v>0</v>
      </c>
      <c r="C722" s="4">
        <f>Invulblad!D724</f>
        <v>0</v>
      </c>
      <c r="D722" s="4">
        <f>Invulblad!E724</f>
        <v>0</v>
      </c>
      <c r="E722" s="4">
        <f>Invulblad!F724</f>
        <v>0</v>
      </c>
      <c r="F722" s="4">
        <f>Invulblad!G724</f>
        <v>0</v>
      </c>
      <c r="G722" s="4">
        <f>Invulblad!H724</f>
        <v>0</v>
      </c>
      <c r="H722" s="48">
        <f>Invulblad!I724</f>
        <v>0</v>
      </c>
      <c r="I722" s="109">
        <f>Invulblad!O724</f>
        <v>0</v>
      </c>
      <c r="J722" s="31">
        <f>Invulblad!J724</f>
        <v>0</v>
      </c>
      <c r="K722" s="32" t="b">
        <f>IF(J722=kengetallen!$V$13,"1",IF(J722=kengetallen!$V$14,"2",IF(J722=kengetallen!$V$15,"3")))</f>
        <v>0</v>
      </c>
      <c r="L722" s="32">
        <v>0.7</v>
      </c>
      <c r="M722" s="25">
        <f t="shared" si="33"/>
        <v>0</v>
      </c>
      <c r="N722" s="39">
        <f>Invulblad!K724</f>
        <v>0</v>
      </c>
      <c r="O722" s="29" t="b">
        <f>IF(N722=kengetallen!$V$19,"1",IF(N722=kengetallen!$V$20,"2",IF(N722=kengetallen!$V$21,"3")))</f>
        <v>0</v>
      </c>
      <c r="P722" s="32">
        <v>0.3</v>
      </c>
      <c r="Q722" s="4">
        <f t="shared" si="34"/>
        <v>0</v>
      </c>
      <c r="R722" s="31">
        <f t="shared" si="35"/>
        <v>0</v>
      </c>
      <c r="S722" s="118" t="b">
        <f>IF(R722=kengetallen!$W$53,"Optimaal / zeer goed",IF(R722=kengetallen!$W$54,"Optimaal / goed",IF(R722=kengetallen!$W$55,"Voldoende / goed",IF(R722=kengetallen!$W$56,"Voldoende / redelijk",IF(R722=kengetallen!$W$57,"Voldoende",IF(R722=kengetallen!$W$58,"Matig / voldoende",IF(R722=kengetallen!$W$59,"Matig",IF(R722=kengetallen!$W$60,"Onvoldoende",IF(R722=kengetallen!$W$61,"Onvoldoende / slecht")))))))))</f>
        <v>0</v>
      </c>
    </row>
    <row r="723" spans="1:19" x14ac:dyDescent="0.3">
      <c r="A723" s="34">
        <f>Invulblad!B725</f>
        <v>721</v>
      </c>
      <c r="B723" s="28">
        <f>Invulblad!C725</f>
        <v>0</v>
      </c>
      <c r="C723" s="4">
        <f>Invulblad!D725</f>
        <v>0</v>
      </c>
      <c r="D723" s="4">
        <f>Invulblad!E725</f>
        <v>0</v>
      </c>
      <c r="E723" s="4">
        <f>Invulblad!F725</f>
        <v>0</v>
      </c>
      <c r="F723" s="4">
        <f>Invulblad!G725</f>
        <v>0</v>
      </c>
      <c r="G723" s="4">
        <f>Invulblad!H725</f>
        <v>0</v>
      </c>
      <c r="H723" s="48">
        <f>Invulblad!I725</f>
        <v>0</v>
      </c>
      <c r="I723" s="109">
        <f>Invulblad!O725</f>
        <v>0</v>
      </c>
      <c r="J723" s="31">
        <f>Invulblad!J725</f>
        <v>0</v>
      </c>
      <c r="K723" s="32" t="b">
        <f>IF(J723=kengetallen!$V$13,"1",IF(J723=kengetallen!$V$14,"2",IF(J723=kengetallen!$V$15,"3")))</f>
        <v>0</v>
      </c>
      <c r="L723" s="32">
        <v>0.7</v>
      </c>
      <c r="M723" s="25">
        <f t="shared" si="33"/>
        <v>0</v>
      </c>
      <c r="N723" s="39">
        <f>Invulblad!K725</f>
        <v>0</v>
      </c>
      <c r="O723" s="29" t="b">
        <f>IF(N723=kengetallen!$V$19,"1",IF(N723=kengetallen!$V$20,"2",IF(N723=kengetallen!$V$21,"3")))</f>
        <v>0</v>
      </c>
      <c r="P723" s="32">
        <v>0.3</v>
      </c>
      <c r="Q723" s="4">
        <f t="shared" si="34"/>
        <v>0</v>
      </c>
      <c r="R723" s="31">
        <f t="shared" si="35"/>
        <v>0</v>
      </c>
      <c r="S723" s="118" t="b">
        <f>IF(R723=kengetallen!$W$53,"Optimaal / zeer goed",IF(R723=kengetallen!$W$54,"Optimaal / goed",IF(R723=kengetallen!$W$55,"Voldoende / goed",IF(R723=kengetallen!$W$56,"Voldoende / redelijk",IF(R723=kengetallen!$W$57,"Voldoende",IF(R723=kengetallen!$W$58,"Matig / voldoende",IF(R723=kengetallen!$W$59,"Matig",IF(R723=kengetallen!$W$60,"Onvoldoende",IF(R723=kengetallen!$W$61,"Onvoldoende / slecht")))))))))</f>
        <v>0</v>
      </c>
    </row>
    <row r="724" spans="1:19" x14ac:dyDescent="0.3">
      <c r="A724" s="34">
        <f>Invulblad!B726</f>
        <v>722</v>
      </c>
      <c r="B724" s="28">
        <f>Invulblad!C726</f>
        <v>0</v>
      </c>
      <c r="C724" s="4">
        <f>Invulblad!D726</f>
        <v>0</v>
      </c>
      <c r="D724" s="4">
        <f>Invulblad!E726</f>
        <v>0</v>
      </c>
      <c r="E724" s="4">
        <f>Invulblad!F726</f>
        <v>0</v>
      </c>
      <c r="F724" s="4">
        <f>Invulblad!G726</f>
        <v>0</v>
      </c>
      <c r="G724" s="4">
        <f>Invulblad!H726</f>
        <v>0</v>
      </c>
      <c r="H724" s="48">
        <f>Invulblad!I726</f>
        <v>0</v>
      </c>
      <c r="I724" s="109">
        <f>Invulblad!O726</f>
        <v>0</v>
      </c>
      <c r="J724" s="31">
        <f>Invulblad!J726</f>
        <v>0</v>
      </c>
      <c r="K724" s="32" t="b">
        <f>IF(J724=kengetallen!$V$13,"1",IF(J724=kengetallen!$V$14,"2",IF(J724=kengetallen!$V$15,"3")))</f>
        <v>0</v>
      </c>
      <c r="L724" s="32">
        <v>0.7</v>
      </c>
      <c r="M724" s="25">
        <f t="shared" si="33"/>
        <v>0</v>
      </c>
      <c r="N724" s="39">
        <f>Invulblad!K726</f>
        <v>0</v>
      </c>
      <c r="O724" s="29" t="b">
        <f>IF(N724=kengetallen!$V$19,"1",IF(N724=kengetallen!$V$20,"2",IF(N724=kengetallen!$V$21,"3")))</f>
        <v>0</v>
      </c>
      <c r="P724" s="32">
        <v>0.3</v>
      </c>
      <c r="Q724" s="4">
        <f t="shared" si="34"/>
        <v>0</v>
      </c>
      <c r="R724" s="31">
        <f t="shared" si="35"/>
        <v>0</v>
      </c>
      <c r="S724" s="118" t="b">
        <f>IF(R724=kengetallen!$W$53,"Optimaal / zeer goed",IF(R724=kengetallen!$W$54,"Optimaal / goed",IF(R724=kengetallen!$W$55,"Voldoende / goed",IF(R724=kengetallen!$W$56,"Voldoende / redelijk",IF(R724=kengetallen!$W$57,"Voldoende",IF(R724=kengetallen!$W$58,"Matig / voldoende",IF(R724=kengetallen!$W$59,"Matig",IF(R724=kengetallen!$W$60,"Onvoldoende",IF(R724=kengetallen!$W$61,"Onvoldoende / slecht")))))))))</f>
        <v>0</v>
      </c>
    </row>
    <row r="725" spans="1:19" x14ac:dyDescent="0.3">
      <c r="A725" s="34">
        <f>Invulblad!B727</f>
        <v>723</v>
      </c>
      <c r="B725" s="28">
        <f>Invulblad!C727</f>
        <v>0</v>
      </c>
      <c r="C725" s="4">
        <f>Invulblad!D727</f>
        <v>0</v>
      </c>
      <c r="D725" s="4">
        <f>Invulblad!E727</f>
        <v>0</v>
      </c>
      <c r="E725" s="4">
        <f>Invulblad!F727</f>
        <v>0</v>
      </c>
      <c r="F725" s="4">
        <f>Invulblad!G727</f>
        <v>0</v>
      </c>
      <c r="G725" s="4">
        <f>Invulblad!H727</f>
        <v>0</v>
      </c>
      <c r="H725" s="48">
        <f>Invulblad!I727</f>
        <v>0</v>
      </c>
      <c r="I725" s="109">
        <f>Invulblad!O727</f>
        <v>0</v>
      </c>
      <c r="J725" s="31">
        <f>Invulblad!J727</f>
        <v>0</v>
      </c>
      <c r="K725" s="32" t="b">
        <f>IF(J725=kengetallen!$V$13,"1",IF(J725=kengetallen!$V$14,"2",IF(J725=kengetallen!$V$15,"3")))</f>
        <v>0</v>
      </c>
      <c r="L725" s="32">
        <v>0.7</v>
      </c>
      <c r="M725" s="25">
        <f t="shared" si="33"/>
        <v>0</v>
      </c>
      <c r="N725" s="39">
        <f>Invulblad!K727</f>
        <v>0</v>
      </c>
      <c r="O725" s="29" t="b">
        <f>IF(N725=kengetallen!$V$19,"1",IF(N725=kengetallen!$V$20,"2",IF(N725=kengetallen!$V$21,"3")))</f>
        <v>0</v>
      </c>
      <c r="P725" s="32">
        <v>0.3</v>
      </c>
      <c r="Q725" s="4">
        <f t="shared" si="34"/>
        <v>0</v>
      </c>
      <c r="R725" s="31">
        <f t="shared" si="35"/>
        <v>0</v>
      </c>
      <c r="S725" s="118" t="b">
        <f>IF(R725=kengetallen!$W$53,"Optimaal / zeer goed",IF(R725=kengetallen!$W$54,"Optimaal / goed",IF(R725=kengetallen!$W$55,"Voldoende / goed",IF(R725=kengetallen!$W$56,"Voldoende / redelijk",IF(R725=kengetallen!$W$57,"Voldoende",IF(R725=kengetallen!$W$58,"Matig / voldoende",IF(R725=kengetallen!$W$59,"Matig",IF(R725=kengetallen!$W$60,"Onvoldoende",IF(R725=kengetallen!$W$61,"Onvoldoende / slecht")))))))))</f>
        <v>0</v>
      </c>
    </row>
    <row r="726" spans="1:19" x14ac:dyDescent="0.3">
      <c r="A726" s="34">
        <f>Invulblad!B728</f>
        <v>724</v>
      </c>
      <c r="B726" s="28">
        <f>Invulblad!C728</f>
        <v>0</v>
      </c>
      <c r="C726" s="4">
        <f>Invulblad!D728</f>
        <v>0</v>
      </c>
      <c r="D726" s="4">
        <f>Invulblad!E728</f>
        <v>0</v>
      </c>
      <c r="E726" s="4">
        <f>Invulblad!F728</f>
        <v>0</v>
      </c>
      <c r="F726" s="4">
        <f>Invulblad!G728</f>
        <v>0</v>
      </c>
      <c r="G726" s="4">
        <f>Invulblad!H728</f>
        <v>0</v>
      </c>
      <c r="H726" s="48">
        <f>Invulblad!I728</f>
        <v>0</v>
      </c>
      <c r="I726" s="109">
        <f>Invulblad!O728</f>
        <v>0</v>
      </c>
      <c r="J726" s="31">
        <f>Invulblad!J728</f>
        <v>0</v>
      </c>
      <c r="K726" s="32" t="b">
        <f>IF(J726=kengetallen!$V$13,"1",IF(J726=kengetallen!$V$14,"2",IF(J726=kengetallen!$V$15,"3")))</f>
        <v>0</v>
      </c>
      <c r="L726" s="32">
        <v>0.7</v>
      </c>
      <c r="M726" s="25">
        <f t="shared" si="33"/>
        <v>0</v>
      </c>
      <c r="N726" s="39">
        <f>Invulblad!K728</f>
        <v>0</v>
      </c>
      <c r="O726" s="29" t="b">
        <f>IF(N726=kengetallen!$V$19,"1",IF(N726=kengetallen!$V$20,"2",IF(N726=kengetallen!$V$21,"3")))</f>
        <v>0</v>
      </c>
      <c r="P726" s="32">
        <v>0.3</v>
      </c>
      <c r="Q726" s="4">
        <f t="shared" si="34"/>
        <v>0</v>
      </c>
      <c r="R726" s="31">
        <f t="shared" si="35"/>
        <v>0</v>
      </c>
      <c r="S726" s="118" t="b">
        <f>IF(R726=kengetallen!$W$53,"Optimaal / zeer goed",IF(R726=kengetallen!$W$54,"Optimaal / goed",IF(R726=kengetallen!$W$55,"Voldoende / goed",IF(R726=kengetallen!$W$56,"Voldoende / redelijk",IF(R726=kengetallen!$W$57,"Voldoende",IF(R726=kengetallen!$W$58,"Matig / voldoende",IF(R726=kengetallen!$W$59,"Matig",IF(R726=kengetallen!$W$60,"Onvoldoende",IF(R726=kengetallen!$W$61,"Onvoldoende / slecht")))))))))</f>
        <v>0</v>
      </c>
    </row>
    <row r="727" spans="1:19" x14ac:dyDescent="0.3">
      <c r="A727" s="34">
        <f>Invulblad!B729</f>
        <v>725</v>
      </c>
      <c r="B727" s="28">
        <f>Invulblad!C729</f>
        <v>0</v>
      </c>
      <c r="C727" s="4">
        <f>Invulblad!D729</f>
        <v>0</v>
      </c>
      <c r="D727" s="4">
        <f>Invulblad!E729</f>
        <v>0</v>
      </c>
      <c r="E727" s="4">
        <f>Invulblad!F729</f>
        <v>0</v>
      </c>
      <c r="F727" s="4">
        <f>Invulblad!G729</f>
        <v>0</v>
      </c>
      <c r="G727" s="4">
        <f>Invulblad!H729</f>
        <v>0</v>
      </c>
      <c r="H727" s="48">
        <f>Invulblad!I729</f>
        <v>0</v>
      </c>
      <c r="I727" s="109">
        <f>Invulblad!O729</f>
        <v>0</v>
      </c>
      <c r="J727" s="31">
        <f>Invulblad!J729</f>
        <v>0</v>
      </c>
      <c r="K727" s="32" t="b">
        <f>IF(J727=kengetallen!$V$13,"1",IF(J727=kengetallen!$V$14,"2",IF(J727=kengetallen!$V$15,"3")))</f>
        <v>0</v>
      </c>
      <c r="L727" s="32">
        <v>0.7</v>
      </c>
      <c r="M727" s="25">
        <f t="shared" si="33"/>
        <v>0</v>
      </c>
      <c r="N727" s="39">
        <f>Invulblad!K729</f>
        <v>0</v>
      </c>
      <c r="O727" s="29" t="b">
        <f>IF(N727=kengetallen!$V$19,"1",IF(N727=kengetallen!$V$20,"2",IF(N727=kengetallen!$V$21,"3")))</f>
        <v>0</v>
      </c>
      <c r="P727" s="32">
        <v>0.3</v>
      </c>
      <c r="Q727" s="4">
        <f t="shared" si="34"/>
        <v>0</v>
      </c>
      <c r="R727" s="31">
        <f t="shared" si="35"/>
        <v>0</v>
      </c>
      <c r="S727" s="118" t="b">
        <f>IF(R727=kengetallen!$W$53,"Optimaal / zeer goed",IF(R727=kengetallen!$W$54,"Optimaal / goed",IF(R727=kengetallen!$W$55,"Voldoende / goed",IF(R727=kengetallen!$W$56,"Voldoende / redelijk",IF(R727=kengetallen!$W$57,"Voldoende",IF(R727=kengetallen!$W$58,"Matig / voldoende",IF(R727=kengetallen!$W$59,"Matig",IF(R727=kengetallen!$W$60,"Onvoldoende",IF(R727=kengetallen!$W$61,"Onvoldoende / slecht")))))))))</f>
        <v>0</v>
      </c>
    </row>
    <row r="728" spans="1:19" x14ac:dyDescent="0.3">
      <c r="A728" s="34">
        <f>Invulblad!B730</f>
        <v>726</v>
      </c>
      <c r="B728" s="28">
        <f>Invulblad!C730</f>
        <v>0</v>
      </c>
      <c r="C728" s="4">
        <f>Invulblad!D730</f>
        <v>0</v>
      </c>
      <c r="D728" s="4">
        <f>Invulblad!E730</f>
        <v>0</v>
      </c>
      <c r="E728" s="4">
        <f>Invulblad!F730</f>
        <v>0</v>
      </c>
      <c r="F728" s="4">
        <f>Invulblad!G730</f>
        <v>0</v>
      </c>
      <c r="G728" s="4">
        <f>Invulblad!H730</f>
        <v>0</v>
      </c>
      <c r="H728" s="48">
        <f>Invulblad!I730</f>
        <v>0</v>
      </c>
      <c r="I728" s="109">
        <f>Invulblad!O730</f>
        <v>0</v>
      </c>
      <c r="J728" s="31">
        <f>Invulblad!J730</f>
        <v>0</v>
      </c>
      <c r="K728" s="32" t="b">
        <f>IF(J728=kengetallen!$V$13,"1",IF(J728=kengetallen!$V$14,"2",IF(J728=kengetallen!$V$15,"3")))</f>
        <v>0</v>
      </c>
      <c r="L728" s="32">
        <v>0.7</v>
      </c>
      <c r="M728" s="25">
        <f t="shared" si="33"/>
        <v>0</v>
      </c>
      <c r="N728" s="39">
        <f>Invulblad!K730</f>
        <v>0</v>
      </c>
      <c r="O728" s="29" t="b">
        <f>IF(N728=kengetallen!$V$19,"1",IF(N728=kengetallen!$V$20,"2",IF(N728=kengetallen!$V$21,"3")))</f>
        <v>0</v>
      </c>
      <c r="P728" s="32">
        <v>0.3</v>
      </c>
      <c r="Q728" s="4">
        <f t="shared" si="34"/>
        <v>0</v>
      </c>
      <c r="R728" s="31">
        <f t="shared" si="35"/>
        <v>0</v>
      </c>
      <c r="S728" s="118" t="b">
        <f>IF(R728=kengetallen!$W$53,"Optimaal / zeer goed",IF(R728=kengetallen!$W$54,"Optimaal / goed",IF(R728=kengetallen!$W$55,"Voldoende / goed",IF(R728=kengetallen!$W$56,"Voldoende / redelijk",IF(R728=kengetallen!$W$57,"Voldoende",IF(R728=kengetallen!$W$58,"Matig / voldoende",IF(R728=kengetallen!$W$59,"Matig",IF(R728=kengetallen!$W$60,"Onvoldoende",IF(R728=kengetallen!$W$61,"Onvoldoende / slecht")))))))))</f>
        <v>0</v>
      </c>
    </row>
    <row r="729" spans="1:19" x14ac:dyDescent="0.3">
      <c r="A729" s="34">
        <f>Invulblad!B731</f>
        <v>727</v>
      </c>
      <c r="B729" s="28">
        <f>Invulblad!C731</f>
        <v>0</v>
      </c>
      <c r="C729" s="4">
        <f>Invulblad!D731</f>
        <v>0</v>
      </c>
      <c r="D729" s="4">
        <f>Invulblad!E731</f>
        <v>0</v>
      </c>
      <c r="E729" s="4">
        <f>Invulblad!F731</f>
        <v>0</v>
      </c>
      <c r="F729" s="4">
        <f>Invulblad!G731</f>
        <v>0</v>
      </c>
      <c r="G729" s="4">
        <f>Invulblad!H731</f>
        <v>0</v>
      </c>
      <c r="H729" s="48">
        <f>Invulblad!I731</f>
        <v>0</v>
      </c>
      <c r="I729" s="109">
        <f>Invulblad!O731</f>
        <v>0</v>
      </c>
      <c r="J729" s="31">
        <f>Invulblad!J731</f>
        <v>0</v>
      </c>
      <c r="K729" s="32" t="b">
        <f>IF(J729=kengetallen!$V$13,"1",IF(J729=kengetallen!$V$14,"2",IF(J729=kengetallen!$V$15,"3")))</f>
        <v>0</v>
      </c>
      <c r="L729" s="32">
        <v>0.7</v>
      </c>
      <c r="M729" s="25">
        <f t="shared" si="33"/>
        <v>0</v>
      </c>
      <c r="N729" s="39">
        <f>Invulblad!K731</f>
        <v>0</v>
      </c>
      <c r="O729" s="29" t="b">
        <f>IF(N729=kengetallen!$V$19,"1",IF(N729=kengetallen!$V$20,"2",IF(N729=kengetallen!$V$21,"3")))</f>
        <v>0</v>
      </c>
      <c r="P729" s="32">
        <v>0.3</v>
      </c>
      <c r="Q729" s="4">
        <f t="shared" si="34"/>
        <v>0</v>
      </c>
      <c r="R729" s="31">
        <f t="shared" si="35"/>
        <v>0</v>
      </c>
      <c r="S729" s="118" t="b">
        <f>IF(R729=kengetallen!$W$53,"Optimaal / zeer goed",IF(R729=kengetallen!$W$54,"Optimaal / goed",IF(R729=kengetallen!$W$55,"Voldoende / goed",IF(R729=kengetallen!$W$56,"Voldoende / redelijk",IF(R729=kengetallen!$W$57,"Voldoende",IF(R729=kengetallen!$W$58,"Matig / voldoende",IF(R729=kengetallen!$W$59,"Matig",IF(R729=kengetallen!$W$60,"Onvoldoende",IF(R729=kengetallen!$W$61,"Onvoldoende / slecht")))))))))</f>
        <v>0</v>
      </c>
    </row>
    <row r="730" spans="1:19" x14ac:dyDescent="0.3">
      <c r="A730" s="34">
        <f>Invulblad!B732</f>
        <v>728</v>
      </c>
      <c r="B730" s="28">
        <f>Invulblad!C732</f>
        <v>0</v>
      </c>
      <c r="C730" s="4">
        <f>Invulblad!D732</f>
        <v>0</v>
      </c>
      <c r="D730" s="4">
        <f>Invulblad!E732</f>
        <v>0</v>
      </c>
      <c r="E730" s="4">
        <f>Invulblad!F732</f>
        <v>0</v>
      </c>
      <c r="F730" s="4">
        <f>Invulblad!G732</f>
        <v>0</v>
      </c>
      <c r="G730" s="4">
        <f>Invulblad!H732</f>
        <v>0</v>
      </c>
      <c r="H730" s="48">
        <f>Invulblad!I732</f>
        <v>0</v>
      </c>
      <c r="I730" s="109">
        <f>Invulblad!O732</f>
        <v>0</v>
      </c>
      <c r="J730" s="31">
        <f>Invulblad!J732</f>
        <v>0</v>
      </c>
      <c r="K730" s="32" t="b">
        <f>IF(J730=kengetallen!$V$13,"1",IF(J730=kengetallen!$V$14,"2",IF(J730=kengetallen!$V$15,"3")))</f>
        <v>0</v>
      </c>
      <c r="L730" s="32">
        <v>0.7</v>
      </c>
      <c r="M730" s="25">
        <f t="shared" si="33"/>
        <v>0</v>
      </c>
      <c r="N730" s="39">
        <f>Invulblad!K732</f>
        <v>0</v>
      </c>
      <c r="O730" s="29" t="b">
        <f>IF(N730=kengetallen!$V$19,"1",IF(N730=kengetallen!$V$20,"2",IF(N730=kengetallen!$V$21,"3")))</f>
        <v>0</v>
      </c>
      <c r="P730" s="32">
        <v>0.3</v>
      </c>
      <c r="Q730" s="4">
        <f t="shared" si="34"/>
        <v>0</v>
      </c>
      <c r="R730" s="31">
        <f t="shared" si="35"/>
        <v>0</v>
      </c>
      <c r="S730" s="118" t="b">
        <f>IF(R730=kengetallen!$W$53,"Optimaal / zeer goed",IF(R730=kengetallen!$W$54,"Optimaal / goed",IF(R730=kengetallen!$W$55,"Voldoende / goed",IF(R730=kengetallen!$W$56,"Voldoende / redelijk",IF(R730=kengetallen!$W$57,"Voldoende",IF(R730=kengetallen!$W$58,"Matig / voldoende",IF(R730=kengetallen!$W$59,"Matig",IF(R730=kengetallen!$W$60,"Onvoldoende",IF(R730=kengetallen!$W$61,"Onvoldoende / slecht")))))))))</f>
        <v>0</v>
      </c>
    </row>
    <row r="731" spans="1:19" x14ac:dyDescent="0.3">
      <c r="A731" s="34">
        <f>Invulblad!B733</f>
        <v>729</v>
      </c>
      <c r="B731" s="28">
        <f>Invulblad!C733</f>
        <v>0</v>
      </c>
      <c r="C731" s="4">
        <f>Invulblad!D733</f>
        <v>0</v>
      </c>
      <c r="D731" s="4">
        <f>Invulblad!E733</f>
        <v>0</v>
      </c>
      <c r="E731" s="4">
        <f>Invulblad!F733</f>
        <v>0</v>
      </c>
      <c r="F731" s="4">
        <f>Invulblad!G733</f>
        <v>0</v>
      </c>
      <c r="G731" s="4">
        <f>Invulblad!H733</f>
        <v>0</v>
      </c>
      <c r="H731" s="48">
        <f>Invulblad!I733</f>
        <v>0</v>
      </c>
      <c r="I731" s="109">
        <f>Invulblad!O733</f>
        <v>0</v>
      </c>
      <c r="J731" s="31">
        <f>Invulblad!J733</f>
        <v>0</v>
      </c>
      <c r="K731" s="32" t="b">
        <f>IF(J731=kengetallen!$V$13,"1",IF(J731=kengetallen!$V$14,"2",IF(J731=kengetallen!$V$15,"3")))</f>
        <v>0</v>
      </c>
      <c r="L731" s="32">
        <v>0.7</v>
      </c>
      <c r="M731" s="25">
        <f t="shared" si="33"/>
        <v>0</v>
      </c>
      <c r="N731" s="39">
        <f>Invulblad!K733</f>
        <v>0</v>
      </c>
      <c r="O731" s="29" t="b">
        <f>IF(N731=kengetallen!$V$19,"1",IF(N731=kengetallen!$V$20,"2",IF(N731=kengetallen!$V$21,"3")))</f>
        <v>0</v>
      </c>
      <c r="P731" s="32">
        <v>0.3</v>
      </c>
      <c r="Q731" s="4">
        <f t="shared" si="34"/>
        <v>0</v>
      </c>
      <c r="R731" s="31">
        <f t="shared" si="35"/>
        <v>0</v>
      </c>
      <c r="S731" s="118" t="b">
        <f>IF(R731=kengetallen!$W$53,"Optimaal / zeer goed",IF(R731=kengetallen!$W$54,"Optimaal / goed",IF(R731=kengetallen!$W$55,"Voldoende / goed",IF(R731=kengetallen!$W$56,"Voldoende / redelijk",IF(R731=kengetallen!$W$57,"Voldoende",IF(R731=kengetallen!$W$58,"Matig / voldoende",IF(R731=kengetallen!$W$59,"Matig",IF(R731=kengetallen!$W$60,"Onvoldoende",IF(R731=kengetallen!$W$61,"Onvoldoende / slecht")))))))))</f>
        <v>0</v>
      </c>
    </row>
    <row r="732" spans="1:19" x14ac:dyDescent="0.3">
      <c r="A732" s="34">
        <f>Invulblad!B734</f>
        <v>730</v>
      </c>
      <c r="B732" s="28">
        <f>Invulblad!C734</f>
        <v>0</v>
      </c>
      <c r="C732" s="4">
        <f>Invulblad!D734</f>
        <v>0</v>
      </c>
      <c r="D732" s="4">
        <f>Invulblad!E734</f>
        <v>0</v>
      </c>
      <c r="E732" s="4">
        <f>Invulblad!F734</f>
        <v>0</v>
      </c>
      <c r="F732" s="4">
        <f>Invulblad!G734</f>
        <v>0</v>
      </c>
      <c r="G732" s="4">
        <f>Invulblad!H734</f>
        <v>0</v>
      </c>
      <c r="H732" s="48">
        <f>Invulblad!I734</f>
        <v>0</v>
      </c>
      <c r="I732" s="109">
        <f>Invulblad!O734</f>
        <v>0</v>
      </c>
      <c r="J732" s="31">
        <f>Invulblad!J734</f>
        <v>0</v>
      </c>
      <c r="K732" s="32" t="b">
        <f>IF(J732=kengetallen!$V$13,"1",IF(J732=kengetallen!$V$14,"2",IF(J732=kengetallen!$V$15,"3")))</f>
        <v>0</v>
      </c>
      <c r="L732" s="32">
        <v>0.7</v>
      </c>
      <c r="M732" s="25">
        <f t="shared" si="33"/>
        <v>0</v>
      </c>
      <c r="N732" s="39">
        <f>Invulblad!K734</f>
        <v>0</v>
      </c>
      <c r="O732" s="29" t="b">
        <f>IF(N732=kengetallen!$V$19,"1",IF(N732=kengetallen!$V$20,"2",IF(N732=kengetallen!$V$21,"3")))</f>
        <v>0</v>
      </c>
      <c r="P732" s="32">
        <v>0.3</v>
      </c>
      <c r="Q732" s="4">
        <f t="shared" si="34"/>
        <v>0</v>
      </c>
      <c r="R732" s="31">
        <f t="shared" si="35"/>
        <v>0</v>
      </c>
      <c r="S732" s="118" t="b">
        <f>IF(R732=kengetallen!$W$53,"Optimaal / zeer goed",IF(R732=kengetallen!$W$54,"Optimaal / goed",IF(R732=kengetallen!$W$55,"Voldoende / goed",IF(R732=kengetallen!$W$56,"Voldoende / redelijk",IF(R732=kengetallen!$W$57,"Voldoende",IF(R732=kengetallen!$W$58,"Matig / voldoende",IF(R732=kengetallen!$W$59,"Matig",IF(R732=kengetallen!$W$60,"Onvoldoende",IF(R732=kengetallen!$W$61,"Onvoldoende / slecht")))))))))</f>
        <v>0</v>
      </c>
    </row>
    <row r="733" spans="1:19" x14ac:dyDescent="0.3">
      <c r="A733" s="34">
        <f>Invulblad!B735</f>
        <v>731</v>
      </c>
      <c r="B733" s="28">
        <f>Invulblad!C735</f>
        <v>0</v>
      </c>
      <c r="C733" s="4">
        <f>Invulblad!D735</f>
        <v>0</v>
      </c>
      <c r="D733" s="4">
        <f>Invulblad!E735</f>
        <v>0</v>
      </c>
      <c r="E733" s="4">
        <f>Invulblad!F735</f>
        <v>0</v>
      </c>
      <c r="F733" s="4">
        <f>Invulblad!G735</f>
        <v>0</v>
      </c>
      <c r="G733" s="4">
        <f>Invulblad!H735</f>
        <v>0</v>
      </c>
      <c r="H733" s="48">
        <f>Invulblad!I735</f>
        <v>0</v>
      </c>
      <c r="I733" s="109">
        <f>Invulblad!O735</f>
        <v>0</v>
      </c>
      <c r="J733" s="31">
        <f>Invulblad!J735</f>
        <v>0</v>
      </c>
      <c r="K733" s="32" t="b">
        <f>IF(J733=kengetallen!$V$13,"1",IF(J733=kengetallen!$V$14,"2",IF(J733=kengetallen!$V$15,"3")))</f>
        <v>0</v>
      </c>
      <c r="L733" s="32">
        <v>0.7</v>
      </c>
      <c r="M733" s="25">
        <f t="shared" si="33"/>
        <v>0</v>
      </c>
      <c r="N733" s="39">
        <f>Invulblad!K735</f>
        <v>0</v>
      </c>
      <c r="O733" s="29" t="b">
        <f>IF(N733=kengetallen!$V$19,"1",IF(N733=kengetallen!$V$20,"2",IF(N733=kengetallen!$V$21,"3")))</f>
        <v>0</v>
      </c>
      <c r="P733" s="32">
        <v>0.3</v>
      </c>
      <c r="Q733" s="4">
        <f t="shared" si="34"/>
        <v>0</v>
      </c>
      <c r="R733" s="31">
        <f t="shared" si="35"/>
        <v>0</v>
      </c>
      <c r="S733" s="118" t="b">
        <f>IF(R733=kengetallen!$W$53,"Optimaal / zeer goed",IF(R733=kengetallen!$W$54,"Optimaal / goed",IF(R733=kengetallen!$W$55,"Voldoende / goed",IF(R733=kengetallen!$W$56,"Voldoende / redelijk",IF(R733=kengetallen!$W$57,"Voldoende",IF(R733=kengetallen!$W$58,"Matig / voldoende",IF(R733=kengetallen!$W$59,"Matig",IF(R733=kengetallen!$W$60,"Onvoldoende",IF(R733=kengetallen!$W$61,"Onvoldoende / slecht")))))))))</f>
        <v>0</v>
      </c>
    </row>
    <row r="734" spans="1:19" x14ac:dyDescent="0.3">
      <c r="A734" s="34">
        <f>Invulblad!B736</f>
        <v>732</v>
      </c>
      <c r="B734" s="28">
        <f>Invulblad!C736</f>
        <v>0</v>
      </c>
      <c r="C734" s="4">
        <f>Invulblad!D736</f>
        <v>0</v>
      </c>
      <c r="D734" s="4">
        <f>Invulblad!E736</f>
        <v>0</v>
      </c>
      <c r="E734" s="4">
        <f>Invulblad!F736</f>
        <v>0</v>
      </c>
      <c r="F734" s="4">
        <f>Invulblad!G736</f>
        <v>0</v>
      </c>
      <c r="G734" s="4">
        <f>Invulblad!H736</f>
        <v>0</v>
      </c>
      <c r="H734" s="48">
        <f>Invulblad!I736</f>
        <v>0</v>
      </c>
      <c r="I734" s="109">
        <f>Invulblad!O736</f>
        <v>0</v>
      </c>
      <c r="J734" s="31">
        <f>Invulblad!J736</f>
        <v>0</v>
      </c>
      <c r="K734" s="32" t="b">
        <f>IF(J734=kengetallen!$V$13,"1",IF(J734=kengetallen!$V$14,"2",IF(J734=kengetallen!$V$15,"3")))</f>
        <v>0</v>
      </c>
      <c r="L734" s="32">
        <v>0.7</v>
      </c>
      <c r="M734" s="25">
        <f t="shared" si="33"/>
        <v>0</v>
      </c>
      <c r="N734" s="39">
        <f>Invulblad!K736</f>
        <v>0</v>
      </c>
      <c r="O734" s="29" t="b">
        <f>IF(N734=kengetallen!$V$19,"1",IF(N734=kengetallen!$V$20,"2",IF(N734=kengetallen!$V$21,"3")))</f>
        <v>0</v>
      </c>
      <c r="P734" s="32">
        <v>0.3</v>
      </c>
      <c r="Q734" s="4">
        <f t="shared" si="34"/>
        <v>0</v>
      </c>
      <c r="R734" s="31">
        <f t="shared" si="35"/>
        <v>0</v>
      </c>
      <c r="S734" s="118" t="b">
        <f>IF(R734=kengetallen!$W$53,"Optimaal / zeer goed",IF(R734=kengetallen!$W$54,"Optimaal / goed",IF(R734=kengetallen!$W$55,"Voldoende / goed",IF(R734=kengetallen!$W$56,"Voldoende / redelijk",IF(R734=kengetallen!$W$57,"Voldoende",IF(R734=kengetallen!$W$58,"Matig / voldoende",IF(R734=kengetallen!$W$59,"Matig",IF(R734=kengetallen!$W$60,"Onvoldoende",IF(R734=kengetallen!$W$61,"Onvoldoende / slecht")))))))))</f>
        <v>0</v>
      </c>
    </row>
    <row r="735" spans="1:19" x14ac:dyDescent="0.3">
      <c r="A735" s="34">
        <f>Invulblad!B737</f>
        <v>733</v>
      </c>
      <c r="B735" s="28">
        <f>Invulblad!C737</f>
        <v>0</v>
      </c>
      <c r="C735" s="4">
        <f>Invulblad!D737</f>
        <v>0</v>
      </c>
      <c r="D735" s="4">
        <f>Invulblad!E737</f>
        <v>0</v>
      </c>
      <c r="E735" s="4">
        <f>Invulblad!F737</f>
        <v>0</v>
      </c>
      <c r="F735" s="4">
        <f>Invulblad!G737</f>
        <v>0</v>
      </c>
      <c r="G735" s="4">
        <f>Invulblad!H737</f>
        <v>0</v>
      </c>
      <c r="H735" s="48">
        <f>Invulblad!I737</f>
        <v>0</v>
      </c>
      <c r="I735" s="109">
        <f>Invulblad!O737</f>
        <v>0</v>
      </c>
      <c r="J735" s="31">
        <f>Invulblad!J737</f>
        <v>0</v>
      </c>
      <c r="K735" s="32" t="b">
        <f>IF(J735=kengetallen!$V$13,"1",IF(J735=kengetallen!$V$14,"2",IF(J735=kengetallen!$V$15,"3")))</f>
        <v>0</v>
      </c>
      <c r="L735" s="32">
        <v>0.7</v>
      </c>
      <c r="M735" s="25">
        <f t="shared" si="33"/>
        <v>0</v>
      </c>
      <c r="N735" s="39">
        <f>Invulblad!K737</f>
        <v>0</v>
      </c>
      <c r="O735" s="29" t="b">
        <f>IF(N735=kengetallen!$V$19,"1",IF(N735=kengetallen!$V$20,"2",IF(N735=kengetallen!$V$21,"3")))</f>
        <v>0</v>
      </c>
      <c r="P735" s="32">
        <v>0.3</v>
      </c>
      <c r="Q735" s="4">
        <f t="shared" si="34"/>
        <v>0</v>
      </c>
      <c r="R735" s="31">
        <f t="shared" si="35"/>
        <v>0</v>
      </c>
      <c r="S735" s="118" t="b">
        <f>IF(R735=kengetallen!$W$53,"Optimaal / zeer goed",IF(R735=kengetallen!$W$54,"Optimaal / goed",IF(R735=kengetallen!$W$55,"Voldoende / goed",IF(R735=kengetallen!$W$56,"Voldoende / redelijk",IF(R735=kengetallen!$W$57,"Voldoende",IF(R735=kengetallen!$W$58,"Matig / voldoende",IF(R735=kengetallen!$W$59,"Matig",IF(R735=kengetallen!$W$60,"Onvoldoende",IF(R735=kengetallen!$W$61,"Onvoldoende / slecht")))))))))</f>
        <v>0</v>
      </c>
    </row>
    <row r="736" spans="1:19" x14ac:dyDescent="0.3">
      <c r="A736" s="34">
        <f>Invulblad!B738</f>
        <v>734</v>
      </c>
      <c r="B736" s="28">
        <f>Invulblad!C738</f>
        <v>0</v>
      </c>
      <c r="C736" s="4">
        <f>Invulblad!D738</f>
        <v>0</v>
      </c>
      <c r="D736" s="4">
        <f>Invulblad!E738</f>
        <v>0</v>
      </c>
      <c r="E736" s="4">
        <f>Invulblad!F738</f>
        <v>0</v>
      </c>
      <c r="F736" s="4">
        <f>Invulblad!G738</f>
        <v>0</v>
      </c>
      <c r="G736" s="4">
        <f>Invulblad!H738</f>
        <v>0</v>
      </c>
      <c r="H736" s="48">
        <f>Invulblad!I738</f>
        <v>0</v>
      </c>
      <c r="I736" s="109">
        <f>Invulblad!O738</f>
        <v>0</v>
      </c>
      <c r="J736" s="31">
        <f>Invulblad!J738</f>
        <v>0</v>
      </c>
      <c r="K736" s="32" t="b">
        <f>IF(J736=kengetallen!$V$13,"1",IF(J736=kengetallen!$V$14,"2",IF(J736=kengetallen!$V$15,"3")))</f>
        <v>0</v>
      </c>
      <c r="L736" s="32">
        <v>0.7</v>
      </c>
      <c r="M736" s="25">
        <f t="shared" si="33"/>
        <v>0</v>
      </c>
      <c r="N736" s="39">
        <f>Invulblad!K738</f>
        <v>0</v>
      </c>
      <c r="O736" s="29" t="b">
        <f>IF(N736=kengetallen!$V$19,"1",IF(N736=kengetallen!$V$20,"2",IF(N736=kengetallen!$V$21,"3")))</f>
        <v>0</v>
      </c>
      <c r="P736" s="32">
        <v>0.3</v>
      </c>
      <c r="Q736" s="4">
        <f t="shared" si="34"/>
        <v>0</v>
      </c>
      <c r="R736" s="31">
        <f t="shared" si="35"/>
        <v>0</v>
      </c>
      <c r="S736" s="118" t="b">
        <f>IF(R736=kengetallen!$W$53,"Optimaal / zeer goed",IF(R736=kengetallen!$W$54,"Optimaal / goed",IF(R736=kengetallen!$W$55,"Voldoende / goed",IF(R736=kengetallen!$W$56,"Voldoende / redelijk",IF(R736=kengetallen!$W$57,"Voldoende",IF(R736=kengetallen!$W$58,"Matig / voldoende",IF(R736=kengetallen!$W$59,"Matig",IF(R736=kengetallen!$W$60,"Onvoldoende",IF(R736=kengetallen!$W$61,"Onvoldoende / slecht")))))))))</f>
        <v>0</v>
      </c>
    </row>
    <row r="737" spans="1:19" x14ac:dyDescent="0.3">
      <c r="A737" s="34">
        <f>Invulblad!B739</f>
        <v>735</v>
      </c>
      <c r="B737" s="28">
        <f>Invulblad!C739</f>
        <v>0</v>
      </c>
      <c r="C737" s="4">
        <f>Invulblad!D739</f>
        <v>0</v>
      </c>
      <c r="D737" s="4">
        <f>Invulblad!E739</f>
        <v>0</v>
      </c>
      <c r="E737" s="4">
        <f>Invulblad!F739</f>
        <v>0</v>
      </c>
      <c r="F737" s="4">
        <f>Invulblad!G739</f>
        <v>0</v>
      </c>
      <c r="G737" s="4">
        <f>Invulblad!H739</f>
        <v>0</v>
      </c>
      <c r="H737" s="48">
        <f>Invulblad!I739</f>
        <v>0</v>
      </c>
      <c r="I737" s="109">
        <f>Invulblad!O739</f>
        <v>0</v>
      </c>
      <c r="J737" s="31">
        <f>Invulblad!J739</f>
        <v>0</v>
      </c>
      <c r="K737" s="32" t="b">
        <f>IF(J737=kengetallen!$V$13,"1",IF(J737=kengetallen!$V$14,"2",IF(J737=kengetallen!$V$15,"3")))</f>
        <v>0</v>
      </c>
      <c r="L737" s="32">
        <v>0.7</v>
      </c>
      <c r="M737" s="25">
        <f t="shared" si="33"/>
        <v>0</v>
      </c>
      <c r="N737" s="39">
        <f>Invulblad!K739</f>
        <v>0</v>
      </c>
      <c r="O737" s="29" t="b">
        <f>IF(N737=kengetallen!$V$19,"1",IF(N737=kengetallen!$V$20,"2",IF(N737=kengetallen!$V$21,"3")))</f>
        <v>0</v>
      </c>
      <c r="P737" s="32">
        <v>0.3</v>
      </c>
      <c r="Q737" s="4">
        <f t="shared" si="34"/>
        <v>0</v>
      </c>
      <c r="R737" s="31">
        <f t="shared" si="35"/>
        <v>0</v>
      </c>
      <c r="S737" s="118" t="b">
        <f>IF(R737=kengetallen!$W$53,"Optimaal / zeer goed",IF(R737=kengetallen!$W$54,"Optimaal / goed",IF(R737=kengetallen!$W$55,"Voldoende / goed",IF(R737=kengetallen!$W$56,"Voldoende / redelijk",IF(R737=kengetallen!$W$57,"Voldoende",IF(R737=kengetallen!$W$58,"Matig / voldoende",IF(R737=kengetallen!$W$59,"Matig",IF(R737=kengetallen!$W$60,"Onvoldoende",IF(R737=kengetallen!$W$61,"Onvoldoende / slecht")))))))))</f>
        <v>0</v>
      </c>
    </row>
    <row r="738" spans="1:19" x14ac:dyDescent="0.3">
      <c r="A738" s="34">
        <f>Invulblad!B740</f>
        <v>736</v>
      </c>
      <c r="B738" s="28">
        <f>Invulblad!C740</f>
        <v>0</v>
      </c>
      <c r="C738" s="4">
        <f>Invulblad!D740</f>
        <v>0</v>
      </c>
      <c r="D738" s="4">
        <f>Invulblad!E740</f>
        <v>0</v>
      </c>
      <c r="E738" s="4">
        <f>Invulblad!F740</f>
        <v>0</v>
      </c>
      <c r="F738" s="4">
        <f>Invulblad!G740</f>
        <v>0</v>
      </c>
      <c r="G738" s="4">
        <f>Invulblad!H740</f>
        <v>0</v>
      </c>
      <c r="H738" s="48">
        <f>Invulblad!I740</f>
        <v>0</v>
      </c>
      <c r="I738" s="109">
        <f>Invulblad!O740</f>
        <v>0</v>
      </c>
      <c r="J738" s="31">
        <f>Invulblad!J740</f>
        <v>0</v>
      </c>
      <c r="K738" s="32" t="b">
        <f>IF(J738=kengetallen!$V$13,"1",IF(J738=kengetallen!$V$14,"2",IF(J738=kengetallen!$V$15,"3")))</f>
        <v>0</v>
      </c>
      <c r="L738" s="32">
        <v>0.7</v>
      </c>
      <c r="M738" s="25">
        <f t="shared" si="33"/>
        <v>0</v>
      </c>
      <c r="N738" s="39">
        <f>Invulblad!K740</f>
        <v>0</v>
      </c>
      <c r="O738" s="29" t="b">
        <f>IF(N738=kengetallen!$V$19,"1",IF(N738=kengetallen!$V$20,"2",IF(N738=kengetallen!$V$21,"3")))</f>
        <v>0</v>
      </c>
      <c r="P738" s="32">
        <v>0.3</v>
      </c>
      <c r="Q738" s="4">
        <f t="shared" si="34"/>
        <v>0</v>
      </c>
      <c r="R738" s="31">
        <f t="shared" si="35"/>
        <v>0</v>
      </c>
      <c r="S738" s="118" t="b">
        <f>IF(R738=kengetallen!$W$53,"Optimaal / zeer goed",IF(R738=kengetallen!$W$54,"Optimaal / goed",IF(R738=kengetallen!$W$55,"Voldoende / goed",IF(R738=kengetallen!$W$56,"Voldoende / redelijk",IF(R738=kengetallen!$W$57,"Voldoende",IF(R738=kengetallen!$W$58,"Matig / voldoende",IF(R738=kengetallen!$W$59,"Matig",IF(R738=kengetallen!$W$60,"Onvoldoende",IF(R738=kengetallen!$W$61,"Onvoldoende / slecht")))))))))</f>
        <v>0</v>
      </c>
    </row>
    <row r="739" spans="1:19" x14ac:dyDescent="0.3">
      <c r="A739" s="34">
        <f>Invulblad!B741</f>
        <v>737</v>
      </c>
      <c r="B739" s="28">
        <f>Invulblad!C741</f>
        <v>0</v>
      </c>
      <c r="C739" s="4">
        <f>Invulblad!D741</f>
        <v>0</v>
      </c>
      <c r="D739" s="4">
        <f>Invulblad!E741</f>
        <v>0</v>
      </c>
      <c r="E739" s="4">
        <f>Invulblad!F741</f>
        <v>0</v>
      </c>
      <c r="F739" s="4">
        <f>Invulblad!G741</f>
        <v>0</v>
      </c>
      <c r="G739" s="4">
        <f>Invulblad!H741</f>
        <v>0</v>
      </c>
      <c r="H739" s="48">
        <f>Invulblad!I741</f>
        <v>0</v>
      </c>
      <c r="I739" s="109">
        <f>Invulblad!O741</f>
        <v>0</v>
      </c>
      <c r="J739" s="31">
        <f>Invulblad!J741</f>
        <v>0</v>
      </c>
      <c r="K739" s="32" t="b">
        <f>IF(J739=kengetallen!$V$13,"1",IF(J739=kengetallen!$V$14,"2",IF(J739=kengetallen!$V$15,"3")))</f>
        <v>0</v>
      </c>
      <c r="L739" s="32">
        <v>0.7</v>
      </c>
      <c r="M739" s="25">
        <f t="shared" si="33"/>
        <v>0</v>
      </c>
      <c r="N739" s="39">
        <f>Invulblad!K741</f>
        <v>0</v>
      </c>
      <c r="O739" s="29" t="b">
        <f>IF(N739=kengetallen!$V$19,"1",IF(N739=kengetallen!$V$20,"2",IF(N739=kengetallen!$V$21,"3")))</f>
        <v>0</v>
      </c>
      <c r="P739" s="32">
        <v>0.3</v>
      </c>
      <c r="Q739" s="4">
        <f t="shared" si="34"/>
        <v>0</v>
      </c>
      <c r="R739" s="31">
        <f t="shared" si="35"/>
        <v>0</v>
      </c>
      <c r="S739" s="118" t="b">
        <f>IF(R739=kengetallen!$W$53,"Optimaal / zeer goed",IF(R739=kengetallen!$W$54,"Optimaal / goed",IF(R739=kengetallen!$W$55,"Voldoende / goed",IF(R739=kengetallen!$W$56,"Voldoende / redelijk",IF(R739=kengetallen!$W$57,"Voldoende",IF(R739=kengetallen!$W$58,"Matig / voldoende",IF(R739=kengetallen!$W$59,"Matig",IF(R739=kengetallen!$W$60,"Onvoldoende",IF(R739=kengetallen!$W$61,"Onvoldoende / slecht")))))))))</f>
        <v>0</v>
      </c>
    </row>
    <row r="740" spans="1:19" x14ac:dyDescent="0.3">
      <c r="A740" s="34">
        <f>Invulblad!B742</f>
        <v>738</v>
      </c>
      <c r="B740" s="28">
        <f>Invulblad!C742</f>
        <v>0</v>
      </c>
      <c r="C740" s="4">
        <f>Invulblad!D742</f>
        <v>0</v>
      </c>
      <c r="D740" s="4">
        <f>Invulblad!E742</f>
        <v>0</v>
      </c>
      <c r="E740" s="4">
        <f>Invulblad!F742</f>
        <v>0</v>
      </c>
      <c r="F740" s="4">
        <f>Invulblad!G742</f>
        <v>0</v>
      </c>
      <c r="G740" s="4">
        <f>Invulblad!H742</f>
        <v>0</v>
      </c>
      <c r="H740" s="48">
        <f>Invulblad!I742</f>
        <v>0</v>
      </c>
      <c r="I740" s="109">
        <f>Invulblad!O742</f>
        <v>0</v>
      </c>
      <c r="J740" s="31">
        <f>Invulblad!J742</f>
        <v>0</v>
      </c>
      <c r="K740" s="32" t="b">
        <f>IF(J740=kengetallen!$V$13,"1",IF(J740=kengetallen!$V$14,"2",IF(J740=kengetallen!$V$15,"3")))</f>
        <v>0</v>
      </c>
      <c r="L740" s="32">
        <v>0.7</v>
      </c>
      <c r="M740" s="25">
        <f t="shared" si="33"/>
        <v>0</v>
      </c>
      <c r="N740" s="39">
        <f>Invulblad!K742</f>
        <v>0</v>
      </c>
      <c r="O740" s="29" t="b">
        <f>IF(N740=kengetallen!$V$19,"1",IF(N740=kengetallen!$V$20,"2",IF(N740=kengetallen!$V$21,"3")))</f>
        <v>0</v>
      </c>
      <c r="P740" s="32">
        <v>0.3</v>
      </c>
      <c r="Q740" s="4">
        <f t="shared" si="34"/>
        <v>0</v>
      </c>
      <c r="R740" s="31">
        <f t="shared" si="35"/>
        <v>0</v>
      </c>
      <c r="S740" s="118" t="b">
        <f>IF(R740=kengetallen!$W$53,"Optimaal / zeer goed",IF(R740=kengetallen!$W$54,"Optimaal / goed",IF(R740=kengetallen!$W$55,"Voldoende / goed",IF(R740=kengetallen!$W$56,"Voldoende / redelijk",IF(R740=kengetallen!$W$57,"Voldoende",IF(R740=kengetallen!$W$58,"Matig / voldoende",IF(R740=kengetallen!$W$59,"Matig",IF(R740=kengetallen!$W$60,"Onvoldoende",IF(R740=kengetallen!$W$61,"Onvoldoende / slecht")))))))))</f>
        <v>0</v>
      </c>
    </row>
    <row r="741" spans="1:19" x14ac:dyDescent="0.3">
      <c r="A741" s="34">
        <f>Invulblad!B743</f>
        <v>739</v>
      </c>
      <c r="B741" s="28">
        <f>Invulblad!C743</f>
        <v>0</v>
      </c>
      <c r="C741" s="4">
        <f>Invulblad!D743</f>
        <v>0</v>
      </c>
      <c r="D741" s="4">
        <f>Invulblad!E743</f>
        <v>0</v>
      </c>
      <c r="E741" s="4">
        <f>Invulblad!F743</f>
        <v>0</v>
      </c>
      <c r="F741" s="4">
        <f>Invulblad!G743</f>
        <v>0</v>
      </c>
      <c r="G741" s="4">
        <f>Invulblad!H743</f>
        <v>0</v>
      </c>
      <c r="H741" s="48">
        <f>Invulblad!I743</f>
        <v>0</v>
      </c>
      <c r="I741" s="109">
        <f>Invulblad!O743</f>
        <v>0</v>
      </c>
      <c r="J741" s="31">
        <f>Invulblad!J743</f>
        <v>0</v>
      </c>
      <c r="K741" s="32" t="b">
        <f>IF(J741=kengetallen!$V$13,"1",IF(J741=kengetallen!$V$14,"2",IF(J741=kengetallen!$V$15,"3")))</f>
        <v>0</v>
      </c>
      <c r="L741" s="32">
        <v>0.7</v>
      </c>
      <c r="M741" s="25">
        <f t="shared" si="33"/>
        <v>0</v>
      </c>
      <c r="N741" s="39">
        <f>Invulblad!K743</f>
        <v>0</v>
      </c>
      <c r="O741" s="29" t="b">
        <f>IF(N741=kengetallen!$V$19,"1",IF(N741=kengetallen!$V$20,"2",IF(N741=kengetallen!$V$21,"3")))</f>
        <v>0</v>
      </c>
      <c r="P741" s="32">
        <v>0.3</v>
      </c>
      <c r="Q741" s="4">
        <f t="shared" si="34"/>
        <v>0</v>
      </c>
      <c r="R741" s="31">
        <f t="shared" si="35"/>
        <v>0</v>
      </c>
      <c r="S741" s="118" t="b">
        <f>IF(R741=kengetallen!$W$53,"Optimaal / zeer goed",IF(R741=kengetallen!$W$54,"Optimaal / goed",IF(R741=kengetallen!$W$55,"Voldoende / goed",IF(R741=kengetallen!$W$56,"Voldoende / redelijk",IF(R741=kengetallen!$W$57,"Voldoende",IF(R741=kengetallen!$W$58,"Matig / voldoende",IF(R741=kengetallen!$W$59,"Matig",IF(R741=kengetallen!$W$60,"Onvoldoende",IF(R741=kengetallen!$W$61,"Onvoldoende / slecht")))))))))</f>
        <v>0</v>
      </c>
    </row>
    <row r="742" spans="1:19" x14ac:dyDescent="0.3">
      <c r="A742" s="34">
        <f>Invulblad!B744</f>
        <v>740</v>
      </c>
      <c r="B742" s="28">
        <f>Invulblad!C744</f>
        <v>0</v>
      </c>
      <c r="C742" s="4">
        <f>Invulblad!D744</f>
        <v>0</v>
      </c>
      <c r="D742" s="4">
        <f>Invulblad!E744</f>
        <v>0</v>
      </c>
      <c r="E742" s="4">
        <f>Invulblad!F744</f>
        <v>0</v>
      </c>
      <c r="F742" s="4">
        <f>Invulblad!G744</f>
        <v>0</v>
      </c>
      <c r="G742" s="4">
        <f>Invulblad!H744</f>
        <v>0</v>
      </c>
      <c r="H742" s="48">
        <f>Invulblad!I744</f>
        <v>0</v>
      </c>
      <c r="I742" s="109">
        <f>Invulblad!O744</f>
        <v>0</v>
      </c>
      <c r="J742" s="31">
        <f>Invulblad!J744</f>
        <v>0</v>
      </c>
      <c r="K742" s="32" t="b">
        <f>IF(J742=kengetallen!$V$13,"1",IF(J742=kengetallen!$V$14,"2",IF(J742=kengetallen!$V$15,"3")))</f>
        <v>0</v>
      </c>
      <c r="L742" s="32">
        <v>0.7</v>
      </c>
      <c r="M742" s="25">
        <f t="shared" si="33"/>
        <v>0</v>
      </c>
      <c r="N742" s="39">
        <f>Invulblad!K744</f>
        <v>0</v>
      </c>
      <c r="O742" s="29" t="b">
        <f>IF(N742=kengetallen!$V$19,"1",IF(N742=kengetallen!$V$20,"2",IF(N742=kengetallen!$V$21,"3")))</f>
        <v>0</v>
      </c>
      <c r="P742" s="32">
        <v>0.3</v>
      </c>
      <c r="Q742" s="4">
        <f t="shared" si="34"/>
        <v>0</v>
      </c>
      <c r="R742" s="31">
        <f t="shared" si="35"/>
        <v>0</v>
      </c>
      <c r="S742" s="118" t="b">
        <f>IF(R742=kengetallen!$W$53,"Optimaal / zeer goed",IF(R742=kengetallen!$W$54,"Optimaal / goed",IF(R742=kengetallen!$W$55,"Voldoende / goed",IF(R742=kengetallen!$W$56,"Voldoende / redelijk",IF(R742=kengetallen!$W$57,"Voldoende",IF(R742=kengetallen!$W$58,"Matig / voldoende",IF(R742=kengetallen!$W$59,"Matig",IF(R742=kengetallen!$W$60,"Onvoldoende",IF(R742=kengetallen!$W$61,"Onvoldoende / slecht")))))))))</f>
        <v>0</v>
      </c>
    </row>
    <row r="743" spans="1:19" x14ac:dyDescent="0.3">
      <c r="A743" s="34">
        <f>Invulblad!B745</f>
        <v>741</v>
      </c>
      <c r="B743" s="28">
        <f>Invulblad!C745</f>
        <v>0</v>
      </c>
      <c r="C743" s="4">
        <f>Invulblad!D745</f>
        <v>0</v>
      </c>
      <c r="D743" s="4">
        <f>Invulblad!E745</f>
        <v>0</v>
      </c>
      <c r="E743" s="4">
        <f>Invulblad!F745</f>
        <v>0</v>
      </c>
      <c r="F743" s="4">
        <f>Invulblad!G745</f>
        <v>0</v>
      </c>
      <c r="G743" s="4">
        <f>Invulblad!H745</f>
        <v>0</v>
      </c>
      <c r="H743" s="48">
        <f>Invulblad!I745</f>
        <v>0</v>
      </c>
      <c r="I743" s="109">
        <f>Invulblad!O745</f>
        <v>0</v>
      </c>
      <c r="J743" s="31">
        <f>Invulblad!J745</f>
        <v>0</v>
      </c>
      <c r="K743" s="32" t="b">
        <f>IF(J743=kengetallen!$V$13,"1",IF(J743=kengetallen!$V$14,"2",IF(J743=kengetallen!$V$15,"3")))</f>
        <v>0</v>
      </c>
      <c r="L743" s="32">
        <v>0.7</v>
      </c>
      <c r="M743" s="25">
        <f t="shared" si="33"/>
        <v>0</v>
      </c>
      <c r="N743" s="39">
        <f>Invulblad!K745</f>
        <v>0</v>
      </c>
      <c r="O743" s="29" t="b">
        <f>IF(N743=kengetallen!$V$19,"1",IF(N743=kengetallen!$V$20,"2",IF(N743=kengetallen!$V$21,"3")))</f>
        <v>0</v>
      </c>
      <c r="P743" s="32">
        <v>0.3</v>
      </c>
      <c r="Q743" s="4">
        <f t="shared" si="34"/>
        <v>0</v>
      </c>
      <c r="R743" s="31">
        <f t="shared" si="35"/>
        <v>0</v>
      </c>
      <c r="S743" s="118" t="b">
        <f>IF(R743=kengetallen!$W$53,"Optimaal / zeer goed",IF(R743=kengetallen!$W$54,"Optimaal / goed",IF(R743=kengetallen!$W$55,"Voldoende / goed",IF(R743=kengetallen!$W$56,"Voldoende / redelijk",IF(R743=kengetallen!$W$57,"Voldoende",IF(R743=kengetallen!$W$58,"Matig / voldoende",IF(R743=kengetallen!$W$59,"Matig",IF(R743=kengetallen!$W$60,"Onvoldoende",IF(R743=kengetallen!$W$61,"Onvoldoende / slecht")))))))))</f>
        <v>0</v>
      </c>
    </row>
    <row r="744" spans="1:19" x14ac:dyDescent="0.3">
      <c r="A744" s="34">
        <f>Invulblad!B746</f>
        <v>742</v>
      </c>
      <c r="B744" s="28">
        <f>Invulblad!C746</f>
        <v>0</v>
      </c>
      <c r="C744" s="4">
        <f>Invulblad!D746</f>
        <v>0</v>
      </c>
      <c r="D744" s="4">
        <f>Invulblad!E746</f>
        <v>0</v>
      </c>
      <c r="E744" s="4">
        <f>Invulblad!F746</f>
        <v>0</v>
      </c>
      <c r="F744" s="4">
        <f>Invulblad!G746</f>
        <v>0</v>
      </c>
      <c r="G744" s="4">
        <f>Invulblad!H746</f>
        <v>0</v>
      </c>
      <c r="H744" s="48">
        <f>Invulblad!I746</f>
        <v>0</v>
      </c>
      <c r="I744" s="109">
        <f>Invulblad!O746</f>
        <v>0</v>
      </c>
      <c r="J744" s="31">
        <f>Invulblad!J746</f>
        <v>0</v>
      </c>
      <c r="K744" s="32" t="b">
        <f>IF(J744=kengetallen!$V$13,"1",IF(J744=kengetallen!$V$14,"2",IF(J744=kengetallen!$V$15,"3")))</f>
        <v>0</v>
      </c>
      <c r="L744" s="32">
        <v>0.7</v>
      </c>
      <c r="M744" s="25">
        <f t="shared" si="33"/>
        <v>0</v>
      </c>
      <c r="N744" s="39">
        <f>Invulblad!K746</f>
        <v>0</v>
      </c>
      <c r="O744" s="29" t="b">
        <f>IF(N744=kengetallen!$V$19,"1",IF(N744=kengetallen!$V$20,"2",IF(N744=kengetallen!$V$21,"3")))</f>
        <v>0</v>
      </c>
      <c r="P744" s="32">
        <v>0.3</v>
      </c>
      <c r="Q744" s="4">
        <f t="shared" si="34"/>
        <v>0</v>
      </c>
      <c r="R744" s="31">
        <f t="shared" si="35"/>
        <v>0</v>
      </c>
      <c r="S744" s="118" t="b">
        <f>IF(R744=kengetallen!$W$53,"Optimaal / zeer goed",IF(R744=kengetallen!$W$54,"Optimaal / goed",IF(R744=kengetallen!$W$55,"Voldoende / goed",IF(R744=kengetallen!$W$56,"Voldoende / redelijk",IF(R744=kengetallen!$W$57,"Voldoende",IF(R744=kengetallen!$W$58,"Matig / voldoende",IF(R744=kengetallen!$W$59,"Matig",IF(R744=kengetallen!$W$60,"Onvoldoende",IF(R744=kengetallen!$W$61,"Onvoldoende / slecht")))))))))</f>
        <v>0</v>
      </c>
    </row>
    <row r="745" spans="1:19" x14ac:dyDescent="0.3">
      <c r="A745" s="34">
        <f>Invulblad!B747</f>
        <v>743</v>
      </c>
      <c r="B745" s="28">
        <f>Invulblad!C747</f>
        <v>0</v>
      </c>
      <c r="C745" s="4">
        <f>Invulblad!D747</f>
        <v>0</v>
      </c>
      <c r="D745" s="4">
        <f>Invulblad!E747</f>
        <v>0</v>
      </c>
      <c r="E745" s="4">
        <f>Invulblad!F747</f>
        <v>0</v>
      </c>
      <c r="F745" s="4">
        <f>Invulblad!G747</f>
        <v>0</v>
      </c>
      <c r="G745" s="4">
        <f>Invulblad!H747</f>
        <v>0</v>
      </c>
      <c r="H745" s="48">
        <f>Invulblad!I747</f>
        <v>0</v>
      </c>
      <c r="I745" s="109">
        <f>Invulblad!O747</f>
        <v>0</v>
      </c>
      <c r="J745" s="31">
        <f>Invulblad!J747</f>
        <v>0</v>
      </c>
      <c r="K745" s="32" t="b">
        <f>IF(J745=kengetallen!$V$13,"1",IF(J745=kengetallen!$V$14,"2",IF(J745=kengetallen!$V$15,"3")))</f>
        <v>0</v>
      </c>
      <c r="L745" s="32">
        <v>0.7</v>
      </c>
      <c r="M745" s="25">
        <f t="shared" si="33"/>
        <v>0</v>
      </c>
      <c r="N745" s="39">
        <f>Invulblad!K747</f>
        <v>0</v>
      </c>
      <c r="O745" s="29" t="b">
        <f>IF(N745=kengetallen!$V$19,"1",IF(N745=kengetallen!$V$20,"2",IF(N745=kengetallen!$V$21,"3")))</f>
        <v>0</v>
      </c>
      <c r="P745" s="32">
        <v>0.3</v>
      </c>
      <c r="Q745" s="4">
        <f t="shared" si="34"/>
        <v>0</v>
      </c>
      <c r="R745" s="31">
        <f t="shared" si="35"/>
        <v>0</v>
      </c>
      <c r="S745" s="118" t="b">
        <f>IF(R745=kengetallen!$W$53,"Optimaal / zeer goed",IF(R745=kengetallen!$W$54,"Optimaal / goed",IF(R745=kengetallen!$W$55,"Voldoende / goed",IF(R745=kengetallen!$W$56,"Voldoende / redelijk",IF(R745=kengetallen!$W$57,"Voldoende",IF(R745=kengetallen!$W$58,"Matig / voldoende",IF(R745=kengetallen!$W$59,"Matig",IF(R745=kengetallen!$W$60,"Onvoldoende",IF(R745=kengetallen!$W$61,"Onvoldoende / slecht")))))))))</f>
        <v>0</v>
      </c>
    </row>
    <row r="746" spans="1:19" x14ac:dyDescent="0.3">
      <c r="A746" s="34">
        <f>Invulblad!B748</f>
        <v>744</v>
      </c>
      <c r="B746" s="28">
        <f>Invulblad!C748</f>
        <v>0</v>
      </c>
      <c r="C746" s="4">
        <f>Invulblad!D748</f>
        <v>0</v>
      </c>
      <c r="D746" s="4">
        <f>Invulblad!E748</f>
        <v>0</v>
      </c>
      <c r="E746" s="4">
        <f>Invulblad!F748</f>
        <v>0</v>
      </c>
      <c r="F746" s="4">
        <f>Invulblad!G748</f>
        <v>0</v>
      </c>
      <c r="G746" s="4">
        <f>Invulblad!H748</f>
        <v>0</v>
      </c>
      <c r="H746" s="48">
        <f>Invulblad!I748</f>
        <v>0</v>
      </c>
      <c r="I746" s="109">
        <f>Invulblad!O748</f>
        <v>0</v>
      </c>
      <c r="J746" s="31">
        <f>Invulblad!J748</f>
        <v>0</v>
      </c>
      <c r="K746" s="32" t="b">
        <f>IF(J746=kengetallen!$V$13,"1",IF(J746=kengetallen!$V$14,"2",IF(J746=kengetallen!$V$15,"3")))</f>
        <v>0</v>
      </c>
      <c r="L746" s="32">
        <v>0.7</v>
      </c>
      <c r="M746" s="25">
        <f t="shared" si="33"/>
        <v>0</v>
      </c>
      <c r="N746" s="39">
        <f>Invulblad!K748</f>
        <v>0</v>
      </c>
      <c r="O746" s="29" t="b">
        <f>IF(N746=kengetallen!$V$19,"1",IF(N746=kengetallen!$V$20,"2",IF(N746=kengetallen!$V$21,"3")))</f>
        <v>0</v>
      </c>
      <c r="P746" s="32">
        <v>0.3</v>
      </c>
      <c r="Q746" s="4">
        <f t="shared" si="34"/>
        <v>0</v>
      </c>
      <c r="R746" s="31">
        <f t="shared" si="35"/>
        <v>0</v>
      </c>
      <c r="S746" s="118" t="b">
        <f>IF(R746=kengetallen!$W$53,"Optimaal / zeer goed",IF(R746=kengetallen!$W$54,"Optimaal / goed",IF(R746=kengetallen!$W$55,"Voldoende / goed",IF(R746=kengetallen!$W$56,"Voldoende / redelijk",IF(R746=kengetallen!$W$57,"Voldoende",IF(R746=kengetallen!$W$58,"Matig / voldoende",IF(R746=kengetallen!$W$59,"Matig",IF(R746=kengetallen!$W$60,"Onvoldoende",IF(R746=kengetallen!$W$61,"Onvoldoende / slecht")))))))))</f>
        <v>0</v>
      </c>
    </row>
    <row r="747" spans="1:19" x14ac:dyDescent="0.3">
      <c r="A747" s="34">
        <f>Invulblad!B749</f>
        <v>745</v>
      </c>
      <c r="B747" s="28">
        <f>Invulblad!C749</f>
        <v>0</v>
      </c>
      <c r="C747" s="4">
        <f>Invulblad!D749</f>
        <v>0</v>
      </c>
      <c r="D747" s="4">
        <f>Invulblad!E749</f>
        <v>0</v>
      </c>
      <c r="E747" s="4">
        <f>Invulblad!F749</f>
        <v>0</v>
      </c>
      <c r="F747" s="4">
        <f>Invulblad!G749</f>
        <v>0</v>
      </c>
      <c r="G747" s="4">
        <f>Invulblad!H749</f>
        <v>0</v>
      </c>
      <c r="H747" s="48">
        <f>Invulblad!I749</f>
        <v>0</v>
      </c>
      <c r="I747" s="109">
        <f>Invulblad!O749</f>
        <v>0</v>
      </c>
      <c r="J747" s="31">
        <f>Invulblad!J749</f>
        <v>0</v>
      </c>
      <c r="K747" s="32" t="b">
        <f>IF(J747=kengetallen!$V$13,"1",IF(J747=kengetallen!$V$14,"2",IF(J747=kengetallen!$V$15,"3")))</f>
        <v>0</v>
      </c>
      <c r="L747" s="32">
        <v>0.7</v>
      </c>
      <c r="M747" s="25">
        <f t="shared" si="33"/>
        <v>0</v>
      </c>
      <c r="N747" s="39">
        <f>Invulblad!K749</f>
        <v>0</v>
      </c>
      <c r="O747" s="29" t="b">
        <f>IF(N747=kengetallen!$V$19,"1",IF(N747=kengetallen!$V$20,"2",IF(N747=kengetallen!$V$21,"3")))</f>
        <v>0</v>
      </c>
      <c r="P747" s="32">
        <v>0.3</v>
      </c>
      <c r="Q747" s="4">
        <f t="shared" si="34"/>
        <v>0</v>
      </c>
      <c r="R747" s="31">
        <f t="shared" si="35"/>
        <v>0</v>
      </c>
      <c r="S747" s="118" t="b">
        <f>IF(R747=kengetallen!$W$53,"Optimaal / zeer goed",IF(R747=kengetallen!$W$54,"Optimaal / goed",IF(R747=kengetallen!$W$55,"Voldoende / goed",IF(R747=kengetallen!$W$56,"Voldoende / redelijk",IF(R747=kengetallen!$W$57,"Voldoende",IF(R747=kengetallen!$W$58,"Matig / voldoende",IF(R747=kengetallen!$W$59,"Matig",IF(R747=kengetallen!$W$60,"Onvoldoende",IF(R747=kengetallen!$W$61,"Onvoldoende / slecht")))))))))</f>
        <v>0</v>
      </c>
    </row>
    <row r="748" spans="1:19" x14ac:dyDescent="0.3">
      <c r="A748" s="34">
        <f>Invulblad!B750</f>
        <v>746</v>
      </c>
      <c r="B748" s="28">
        <f>Invulblad!C750</f>
        <v>0</v>
      </c>
      <c r="C748" s="4">
        <f>Invulblad!D750</f>
        <v>0</v>
      </c>
      <c r="D748" s="4">
        <f>Invulblad!E750</f>
        <v>0</v>
      </c>
      <c r="E748" s="4">
        <f>Invulblad!F750</f>
        <v>0</v>
      </c>
      <c r="F748" s="4">
        <f>Invulblad!G750</f>
        <v>0</v>
      </c>
      <c r="G748" s="4">
        <f>Invulblad!H750</f>
        <v>0</v>
      </c>
      <c r="H748" s="48">
        <f>Invulblad!I750</f>
        <v>0</v>
      </c>
      <c r="I748" s="109">
        <f>Invulblad!O750</f>
        <v>0</v>
      </c>
      <c r="J748" s="31">
        <f>Invulblad!J750</f>
        <v>0</v>
      </c>
      <c r="K748" s="32" t="b">
        <f>IF(J748=kengetallen!$V$13,"1",IF(J748=kengetallen!$V$14,"2",IF(J748=kengetallen!$V$15,"3")))</f>
        <v>0</v>
      </c>
      <c r="L748" s="32">
        <v>0.7</v>
      </c>
      <c r="M748" s="25">
        <f t="shared" si="33"/>
        <v>0</v>
      </c>
      <c r="N748" s="39">
        <f>Invulblad!K750</f>
        <v>0</v>
      </c>
      <c r="O748" s="29" t="b">
        <f>IF(N748=kengetallen!$V$19,"1",IF(N748=kengetallen!$V$20,"2",IF(N748=kengetallen!$V$21,"3")))</f>
        <v>0</v>
      </c>
      <c r="P748" s="32">
        <v>0.3</v>
      </c>
      <c r="Q748" s="4">
        <f t="shared" si="34"/>
        <v>0</v>
      </c>
      <c r="R748" s="31">
        <f t="shared" si="35"/>
        <v>0</v>
      </c>
      <c r="S748" s="118" t="b">
        <f>IF(R748=kengetallen!$W$53,"Optimaal / zeer goed",IF(R748=kengetallen!$W$54,"Optimaal / goed",IF(R748=kengetallen!$W$55,"Voldoende / goed",IF(R748=kengetallen!$W$56,"Voldoende / redelijk",IF(R748=kengetallen!$W$57,"Voldoende",IF(R748=kengetallen!$W$58,"Matig / voldoende",IF(R748=kengetallen!$W$59,"Matig",IF(R748=kengetallen!$W$60,"Onvoldoende",IF(R748=kengetallen!$W$61,"Onvoldoende / slecht")))))))))</f>
        <v>0</v>
      </c>
    </row>
    <row r="749" spans="1:19" x14ac:dyDescent="0.3">
      <c r="A749" s="34">
        <f>Invulblad!B751</f>
        <v>747</v>
      </c>
      <c r="B749" s="28">
        <f>Invulblad!C751</f>
        <v>0</v>
      </c>
      <c r="C749" s="4">
        <f>Invulblad!D751</f>
        <v>0</v>
      </c>
      <c r="D749" s="4">
        <f>Invulblad!E751</f>
        <v>0</v>
      </c>
      <c r="E749" s="4">
        <f>Invulblad!F751</f>
        <v>0</v>
      </c>
      <c r="F749" s="4">
        <f>Invulblad!G751</f>
        <v>0</v>
      </c>
      <c r="G749" s="4">
        <f>Invulblad!H751</f>
        <v>0</v>
      </c>
      <c r="H749" s="48">
        <f>Invulblad!I751</f>
        <v>0</v>
      </c>
      <c r="I749" s="109">
        <f>Invulblad!O751</f>
        <v>0</v>
      </c>
      <c r="J749" s="31">
        <f>Invulblad!J751</f>
        <v>0</v>
      </c>
      <c r="K749" s="32" t="b">
        <f>IF(J749=kengetallen!$V$13,"1",IF(J749=kengetallen!$V$14,"2",IF(J749=kengetallen!$V$15,"3")))</f>
        <v>0</v>
      </c>
      <c r="L749" s="32">
        <v>0.7</v>
      </c>
      <c r="M749" s="25">
        <f t="shared" si="33"/>
        <v>0</v>
      </c>
      <c r="N749" s="39">
        <f>Invulblad!K751</f>
        <v>0</v>
      </c>
      <c r="O749" s="29" t="b">
        <f>IF(N749=kengetallen!$V$19,"1",IF(N749=kengetallen!$V$20,"2",IF(N749=kengetallen!$V$21,"3")))</f>
        <v>0</v>
      </c>
      <c r="P749" s="32">
        <v>0.3</v>
      </c>
      <c r="Q749" s="4">
        <f t="shared" si="34"/>
        <v>0</v>
      </c>
      <c r="R749" s="31">
        <f t="shared" si="35"/>
        <v>0</v>
      </c>
      <c r="S749" s="118" t="b">
        <f>IF(R749=kengetallen!$W$53,"Optimaal / zeer goed",IF(R749=kengetallen!$W$54,"Optimaal / goed",IF(R749=kengetallen!$W$55,"Voldoende / goed",IF(R749=kengetallen!$W$56,"Voldoende / redelijk",IF(R749=kengetallen!$W$57,"Voldoende",IF(R749=kengetallen!$W$58,"Matig / voldoende",IF(R749=kengetallen!$W$59,"Matig",IF(R749=kengetallen!$W$60,"Onvoldoende",IF(R749=kengetallen!$W$61,"Onvoldoende / slecht")))))))))</f>
        <v>0</v>
      </c>
    </row>
    <row r="750" spans="1:19" x14ac:dyDescent="0.3">
      <c r="A750" s="34">
        <f>Invulblad!B752</f>
        <v>748</v>
      </c>
      <c r="B750" s="28">
        <f>Invulblad!C752</f>
        <v>0</v>
      </c>
      <c r="C750" s="4">
        <f>Invulblad!D752</f>
        <v>0</v>
      </c>
      <c r="D750" s="4">
        <f>Invulblad!E752</f>
        <v>0</v>
      </c>
      <c r="E750" s="4">
        <f>Invulblad!F752</f>
        <v>0</v>
      </c>
      <c r="F750" s="4">
        <f>Invulblad!G752</f>
        <v>0</v>
      </c>
      <c r="G750" s="4">
        <f>Invulblad!H752</f>
        <v>0</v>
      </c>
      <c r="H750" s="48">
        <f>Invulblad!I752</f>
        <v>0</v>
      </c>
      <c r="I750" s="109">
        <f>Invulblad!O752</f>
        <v>0</v>
      </c>
      <c r="J750" s="31">
        <f>Invulblad!J752</f>
        <v>0</v>
      </c>
      <c r="K750" s="32" t="b">
        <f>IF(J750=kengetallen!$V$13,"1",IF(J750=kengetallen!$V$14,"2",IF(J750=kengetallen!$V$15,"3")))</f>
        <v>0</v>
      </c>
      <c r="L750" s="32">
        <v>0.7</v>
      </c>
      <c r="M750" s="25">
        <f t="shared" si="33"/>
        <v>0</v>
      </c>
      <c r="N750" s="39">
        <f>Invulblad!K752</f>
        <v>0</v>
      </c>
      <c r="O750" s="29" t="b">
        <f>IF(N750=kengetallen!$V$19,"1",IF(N750=kengetallen!$V$20,"2",IF(N750=kengetallen!$V$21,"3")))</f>
        <v>0</v>
      </c>
      <c r="P750" s="32">
        <v>0.3</v>
      </c>
      <c r="Q750" s="4">
        <f t="shared" si="34"/>
        <v>0</v>
      </c>
      <c r="R750" s="31">
        <f t="shared" si="35"/>
        <v>0</v>
      </c>
      <c r="S750" s="118" t="b">
        <f>IF(R750=kengetallen!$W$53,"Optimaal / zeer goed",IF(R750=kengetallen!$W$54,"Optimaal / goed",IF(R750=kengetallen!$W$55,"Voldoende / goed",IF(R750=kengetallen!$W$56,"Voldoende / redelijk",IF(R750=kengetallen!$W$57,"Voldoende",IF(R750=kengetallen!$W$58,"Matig / voldoende",IF(R750=kengetallen!$W$59,"Matig",IF(R750=kengetallen!$W$60,"Onvoldoende",IF(R750=kengetallen!$W$61,"Onvoldoende / slecht")))))))))</f>
        <v>0</v>
      </c>
    </row>
    <row r="751" spans="1:19" x14ac:dyDescent="0.3">
      <c r="A751" s="34">
        <f>Invulblad!B753</f>
        <v>749</v>
      </c>
      <c r="B751" s="28">
        <f>Invulblad!C753</f>
        <v>0</v>
      </c>
      <c r="C751" s="4">
        <f>Invulblad!D753</f>
        <v>0</v>
      </c>
      <c r="D751" s="4">
        <f>Invulblad!E753</f>
        <v>0</v>
      </c>
      <c r="E751" s="4">
        <f>Invulblad!F753</f>
        <v>0</v>
      </c>
      <c r="F751" s="4">
        <f>Invulblad!G753</f>
        <v>0</v>
      </c>
      <c r="G751" s="4">
        <f>Invulblad!H753</f>
        <v>0</v>
      </c>
      <c r="H751" s="48">
        <f>Invulblad!I753</f>
        <v>0</v>
      </c>
      <c r="I751" s="109">
        <f>Invulblad!O753</f>
        <v>0</v>
      </c>
      <c r="J751" s="31">
        <f>Invulblad!J753</f>
        <v>0</v>
      </c>
      <c r="K751" s="32" t="b">
        <f>IF(J751=kengetallen!$V$13,"1",IF(J751=kengetallen!$V$14,"2",IF(J751=kengetallen!$V$15,"3")))</f>
        <v>0</v>
      </c>
      <c r="L751" s="32">
        <v>0.7</v>
      </c>
      <c r="M751" s="25">
        <f t="shared" si="33"/>
        <v>0</v>
      </c>
      <c r="N751" s="39">
        <f>Invulblad!K753</f>
        <v>0</v>
      </c>
      <c r="O751" s="29" t="b">
        <f>IF(N751=kengetallen!$V$19,"1",IF(N751=kengetallen!$V$20,"2",IF(N751=kengetallen!$V$21,"3")))</f>
        <v>0</v>
      </c>
      <c r="P751" s="32">
        <v>0.3</v>
      </c>
      <c r="Q751" s="4">
        <f t="shared" si="34"/>
        <v>0</v>
      </c>
      <c r="R751" s="31">
        <f t="shared" si="35"/>
        <v>0</v>
      </c>
      <c r="S751" s="118" t="b">
        <f>IF(R751=kengetallen!$W$53,"Optimaal / zeer goed",IF(R751=kengetallen!$W$54,"Optimaal / goed",IF(R751=kengetallen!$W$55,"Voldoende / goed",IF(R751=kengetallen!$W$56,"Voldoende / redelijk",IF(R751=kengetallen!$W$57,"Voldoende",IF(R751=kengetallen!$W$58,"Matig / voldoende",IF(R751=kengetallen!$W$59,"Matig",IF(R751=kengetallen!$W$60,"Onvoldoende",IF(R751=kengetallen!$W$61,"Onvoldoende / slecht")))))))))</f>
        <v>0</v>
      </c>
    </row>
    <row r="752" spans="1:19" x14ac:dyDescent="0.3">
      <c r="A752" s="34">
        <f>Invulblad!B754</f>
        <v>750</v>
      </c>
      <c r="B752" s="28">
        <f>Invulblad!C754</f>
        <v>0</v>
      </c>
      <c r="C752" s="4">
        <f>Invulblad!D754</f>
        <v>0</v>
      </c>
      <c r="D752" s="4">
        <f>Invulblad!E754</f>
        <v>0</v>
      </c>
      <c r="E752" s="4">
        <f>Invulblad!F754</f>
        <v>0</v>
      </c>
      <c r="F752" s="4">
        <f>Invulblad!G754</f>
        <v>0</v>
      </c>
      <c r="G752" s="4">
        <f>Invulblad!H754</f>
        <v>0</v>
      </c>
      <c r="H752" s="48">
        <f>Invulblad!I754</f>
        <v>0</v>
      </c>
      <c r="I752" s="109">
        <f>Invulblad!O754</f>
        <v>0</v>
      </c>
      <c r="J752" s="31">
        <f>Invulblad!J754</f>
        <v>0</v>
      </c>
      <c r="K752" s="32" t="b">
        <f>IF(J752=kengetallen!$V$13,"1",IF(J752=kengetallen!$V$14,"2",IF(J752=kengetallen!$V$15,"3")))</f>
        <v>0</v>
      </c>
      <c r="L752" s="32">
        <v>0.7</v>
      </c>
      <c r="M752" s="25">
        <f t="shared" si="33"/>
        <v>0</v>
      </c>
      <c r="N752" s="39">
        <f>Invulblad!K754</f>
        <v>0</v>
      </c>
      <c r="O752" s="29" t="b">
        <f>IF(N752=kengetallen!$V$19,"1",IF(N752=kengetallen!$V$20,"2",IF(N752=kengetallen!$V$21,"3")))</f>
        <v>0</v>
      </c>
      <c r="P752" s="32">
        <v>0.3</v>
      </c>
      <c r="Q752" s="4">
        <f t="shared" si="34"/>
        <v>0</v>
      </c>
      <c r="R752" s="31">
        <f t="shared" si="35"/>
        <v>0</v>
      </c>
      <c r="S752" s="118" t="b">
        <f>IF(R752=kengetallen!$W$53,"Optimaal / zeer goed",IF(R752=kengetallen!$W$54,"Optimaal / goed",IF(R752=kengetallen!$W$55,"Voldoende / goed",IF(R752=kengetallen!$W$56,"Voldoende / redelijk",IF(R752=kengetallen!$W$57,"Voldoende",IF(R752=kengetallen!$W$58,"Matig / voldoende",IF(R752=kengetallen!$W$59,"Matig",IF(R752=kengetallen!$W$60,"Onvoldoende",IF(R752=kengetallen!$W$61,"Onvoldoende / slecht")))))))))</f>
        <v>0</v>
      </c>
    </row>
    <row r="753" spans="1:19" x14ac:dyDescent="0.3">
      <c r="A753" s="34">
        <f>Invulblad!B755</f>
        <v>751</v>
      </c>
      <c r="B753" s="28">
        <f>Invulblad!C755</f>
        <v>0</v>
      </c>
      <c r="C753" s="4">
        <f>Invulblad!D755</f>
        <v>0</v>
      </c>
      <c r="D753" s="4">
        <f>Invulblad!E755</f>
        <v>0</v>
      </c>
      <c r="E753" s="4">
        <f>Invulblad!F755</f>
        <v>0</v>
      </c>
      <c r="F753" s="4">
        <f>Invulblad!G755</f>
        <v>0</v>
      </c>
      <c r="G753" s="4">
        <f>Invulblad!H755</f>
        <v>0</v>
      </c>
      <c r="H753" s="48">
        <f>Invulblad!I755</f>
        <v>0</v>
      </c>
      <c r="I753" s="109">
        <f>Invulblad!O755</f>
        <v>0</v>
      </c>
      <c r="J753" s="31">
        <f>Invulblad!J755</f>
        <v>0</v>
      </c>
      <c r="K753" s="32" t="b">
        <f>IF(J753=kengetallen!$V$13,"1",IF(J753=kengetallen!$V$14,"2",IF(J753=kengetallen!$V$15,"3")))</f>
        <v>0</v>
      </c>
      <c r="L753" s="32">
        <v>0.7</v>
      </c>
      <c r="M753" s="25">
        <f t="shared" si="33"/>
        <v>0</v>
      </c>
      <c r="N753" s="39">
        <f>Invulblad!K755</f>
        <v>0</v>
      </c>
      <c r="O753" s="29" t="b">
        <f>IF(N753=kengetallen!$V$19,"1",IF(N753=kengetallen!$V$20,"2",IF(N753=kengetallen!$V$21,"3")))</f>
        <v>0</v>
      </c>
      <c r="P753" s="32">
        <v>0.3</v>
      </c>
      <c r="Q753" s="4">
        <f t="shared" si="34"/>
        <v>0</v>
      </c>
      <c r="R753" s="31">
        <f t="shared" si="35"/>
        <v>0</v>
      </c>
      <c r="S753" s="118" t="b">
        <f>IF(R753=kengetallen!$W$53,"Optimaal / zeer goed",IF(R753=kengetallen!$W$54,"Optimaal / goed",IF(R753=kengetallen!$W$55,"Voldoende / goed",IF(R753=kengetallen!$W$56,"Voldoende / redelijk",IF(R753=kengetallen!$W$57,"Voldoende",IF(R753=kengetallen!$W$58,"Matig / voldoende",IF(R753=kengetallen!$W$59,"Matig",IF(R753=kengetallen!$W$60,"Onvoldoende",IF(R753=kengetallen!$W$61,"Onvoldoende / slecht")))))))))</f>
        <v>0</v>
      </c>
    </row>
    <row r="754" spans="1:19" x14ac:dyDescent="0.3">
      <c r="A754" s="34">
        <f>Invulblad!B756</f>
        <v>752</v>
      </c>
      <c r="B754" s="28">
        <f>Invulblad!C756</f>
        <v>0</v>
      </c>
      <c r="C754" s="4">
        <f>Invulblad!D756</f>
        <v>0</v>
      </c>
      <c r="D754" s="4">
        <f>Invulblad!E756</f>
        <v>0</v>
      </c>
      <c r="E754" s="4">
        <f>Invulblad!F756</f>
        <v>0</v>
      </c>
      <c r="F754" s="4">
        <f>Invulblad!G756</f>
        <v>0</v>
      </c>
      <c r="G754" s="4">
        <f>Invulblad!H756</f>
        <v>0</v>
      </c>
      <c r="H754" s="48">
        <f>Invulblad!I756</f>
        <v>0</v>
      </c>
      <c r="I754" s="109">
        <f>Invulblad!O756</f>
        <v>0</v>
      </c>
      <c r="J754" s="31">
        <f>Invulblad!J756</f>
        <v>0</v>
      </c>
      <c r="K754" s="32" t="b">
        <f>IF(J754=kengetallen!$V$13,"1",IF(J754=kengetallen!$V$14,"2",IF(J754=kengetallen!$V$15,"3")))</f>
        <v>0</v>
      </c>
      <c r="L754" s="32">
        <v>0.7</v>
      </c>
      <c r="M754" s="25">
        <f t="shared" si="33"/>
        <v>0</v>
      </c>
      <c r="N754" s="39">
        <f>Invulblad!K756</f>
        <v>0</v>
      </c>
      <c r="O754" s="29" t="b">
        <f>IF(N754=kengetallen!$V$19,"1",IF(N754=kengetallen!$V$20,"2",IF(N754=kengetallen!$V$21,"3")))</f>
        <v>0</v>
      </c>
      <c r="P754" s="32">
        <v>0.3</v>
      </c>
      <c r="Q754" s="4">
        <f t="shared" si="34"/>
        <v>0</v>
      </c>
      <c r="R754" s="31">
        <f t="shared" si="35"/>
        <v>0</v>
      </c>
      <c r="S754" s="118" t="b">
        <f>IF(R754=kengetallen!$W$53,"Optimaal / zeer goed",IF(R754=kengetallen!$W$54,"Optimaal / goed",IF(R754=kengetallen!$W$55,"Voldoende / goed",IF(R754=kengetallen!$W$56,"Voldoende / redelijk",IF(R754=kengetallen!$W$57,"Voldoende",IF(R754=kengetallen!$W$58,"Matig / voldoende",IF(R754=kengetallen!$W$59,"Matig",IF(R754=kengetallen!$W$60,"Onvoldoende",IF(R754=kengetallen!$W$61,"Onvoldoende / slecht")))))))))</f>
        <v>0</v>
      </c>
    </row>
    <row r="755" spans="1:19" x14ac:dyDescent="0.3">
      <c r="A755" s="34">
        <f>Invulblad!B757</f>
        <v>753</v>
      </c>
      <c r="B755" s="28">
        <f>Invulblad!C757</f>
        <v>0</v>
      </c>
      <c r="C755" s="4">
        <f>Invulblad!D757</f>
        <v>0</v>
      </c>
      <c r="D755" s="4">
        <f>Invulblad!E757</f>
        <v>0</v>
      </c>
      <c r="E755" s="4">
        <f>Invulblad!F757</f>
        <v>0</v>
      </c>
      <c r="F755" s="4">
        <f>Invulblad!G757</f>
        <v>0</v>
      </c>
      <c r="G755" s="4">
        <f>Invulblad!H757</f>
        <v>0</v>
      </c>
      <c r="H755" s="48">
        <f>Invulblad!I757</f>
        <v>0</v>
      </c>
      <c r="I755" s="109">
        <f>Invulblad!O757</f>
        <v>0</v>
      </c>
      <c r="J755" s="31">
        <f>Invulblad!J757</f>
        <v>0</v>
      </c>
      <c r="K755" s="32" t="b">
        <f>IF(J755=kengetallen!$V$13,"1",IF(J755=kengetallen!$V$14,"2",IF(J755=kengetallen!$V$15,"3")))</f>
        <v>0</v>
      </c>
      <c r="L755" s="32">
        <v>0.7</v>
      </c>
      <c r="M755" s="25">
        <f t="shared" si="33"/>
        <v>0</v>
      </c>
      <c r="N755" s="39">
        <f>Invulblad!K757</f>
        <v>0</v>
      </c>
      <c r="O755" s="29" t="b">
        <f>IF(N755=kengetallen!$V$19,"1",IF(N755=kengetallen!$V$20,"2",IF(N755=kengetallen!$V$21,"3")))</f>
        <v>0</v>
      </c>
      <c r="P755" s="32">
        <v>0.3</v>
      </c>
      <c r="Q755" s="4">
        <f t="shared" si="34"/>
        <v>0</v>
      </c>
      <c r="R755" s="31">
        <f t="shared" si="35"/>
        <v>0</v>
      </c>
      <c r="S755" s="118" t="b">
        <f>IF(R755=kengetallen!$W$53,"Optimaal / zeer goed",IF(R755=kengetallen!$W$54,"Optimaal / goed",IF(R755=kengetallen!$W$55,"Voldoende / goed",IF(R755=kengetallen!$W$56,"Voldoende / redelijk",IF(R755=kengetallen!$W$57,"Voldoende",IF(R755=kengetallen!$W$58,"Matig / voldoende",IF(R755=kengetallen!$W$59,"Matig",IF(R755=kengetallen!$W$60,"Onvoldoende",IF(R755=kengetallen!$W$61,"Onvoldoende / slecht")))))))))</f>
        <v>0</v>
      </c>
    </row>
    <row r="756" spans="1:19" x14ac:dyDescent="0.3">
      <c r="A756" s="34">
        <f>Invulblad!B758</f>
        <v>754</v>
      </c>
      <c r="B756" s="28">
        <f>Invulblad!C758</f>
        <v>0</v>
      </c>
      <c r="C756" s="4">
        <f>Invulblad!D758</f>
        <v>0</v>
      </c>
      <c r="D756" s="4">
        <f>Invulblad!E758</f>
        <v>0</v>
      </c>
      <c r="E756" s="4">
        <f>Invulblad!F758</f>
        <v>0</v>
      </c>
      <c r="F756" s="4">
        <f>Invulblad!G758</f>
        <v>0</v>
      </c>
      <c r="G756" s="4">
        <f>Invulblad!H758</f>
        <v>0</v>
      </c>
      <c r="H756" s="48">
        <f>Invulblad!I758</f>
        <v>0</v>
      </c>
      <c r="I756" s="109">
        <f>Invulblad!O758</f>
        <v>0</v>
      </c>
      <c r="J756" s="31">
        <f>Invulblad!J758</f>
        <v>0</v>
      </c>
      <c r="K756" s="32" t="b">
        <f>IF(J756=kengetallen!$V$13,"1",IF(J756=kengetallen!$V$14,"2",IF(J756=kengetallen!$V$15,"3")))</f>
        <v>0</v>
      </c>
      <c r="L756" s="32">
        <v>0.7</v>
      </c>
      <c r="M756" s="25">
        <f t="shared" si="33"/>
        <v>0</v>
      </c>
      <c r="N756" s="39">
        <f>Invulblad!K758</f>
        <v>0</v>
      </c>
      <c r="O756" s="29" t="b">
        <f>IF(N756=kengetallen!$V$19,"1",IF(N756=kengetallen!$V$20,"2",IF(N756=kengetallen!$V$21,"3")))</f>
        <v>0</v>
      </c>
      <c r="P756" s="32">
        <v>0.3</v>
      </c>
      <c r="Q756" s="4">
        <f t="shared" si="34"/>
        <v>0</v>
      </c>
      <c r="R756" s="31">
        <f t="shared" si="35"/>
        <v>0</v>
      </c>
      <c r="S756" s="118" t="b">
        <f>IF(R756=kengetallen!$W$53,"Optimaal / zeer goed",IF(R756=kengetallen!$W$54,"Optimaal / goed",IF(R756=kengetallen!$W$55,"Voldoende / goed",IF(R756=kengetallen!$W$56,"Voldoende / redelijk",IF(R756=kengetallen!$W$57,"Voldoende",IF(R756=kengetallen!$W$58,"Matig / voldoende",IF(R756=kengetallen!$W$59,"Matig",IF(R756=kengetallen!$W$60,"Onvoldoende",IF(R756=kengetallen!$W$61,"Onvoldoende / slecht")))))))))</f>
        <v>0</v>
      </c>
    </row>
    <row r="757" spans="1:19" x14ac:dyDescent="0.3">
      <c r="A757" s="34">
        <f>Invulblad!B759</f>
        <v>755</v>
      </c>
      <c r="B757" s="28">
        <f>Invulblad!C759</f>
        <v>0</v>
      </c>
      <c r="C757" s="4">
        <f>Invulblad!D759</f>
        <v>0</v>
      </c>
      <c r="D757" s="4">
        <f>Invulblad!E759</f>
        <v>0</v>
      </c>
      <c r="E757" s="4">
        <f>Invulblad!F759</f>
        <v>0</v>
      </c>
      <c r="F757" s="4">
        <f>Invulblad!G759</f>
        <v>0</v>
      </c>
      <c r="G757" s="4">
        <f>Invulblad!H759</f>
        <v>0</v>
      </c>
      <c r="H757" s="48">
        <f>Invulblad!I759</f>
        <v>0</v>
      </c>
      <c r="I757" s="109">
        <f>Invulblad!O759</f>
        <v>0</v>
      </c>
      <c r="J757" s="31">
        <f>Invulblad!J759</f>
        <v>0</v>
      </c>
      <c r="K757" s="32" t="b">
        <f>IF(J757=kengetallen!$V$13,"1",IF(J757=kengetallen!$V$14,"2",IF(J757=kengetallen!$V$15,"3")))</f>
        <v>0</v>
      </c>
      <c r="L757" s="32">
        <v>0.7</v>
      </c>
      <c r="M757" s="25">
        <f t="shared" si="33"/>
        <v>0</v>
      </c>
      <c r="N757" s="39">
        <f>Invulblad!K759</f>
        <v>0</v>
      </c>
      <c r="O757" s="29" t="b">
        <f>IF(N757=kengetallen!$V$19,"1",IF(N757=kengetallen!$V$20,"2",IF(N757=kengetallen!$V$21,"3")))</f>
        <v>0</v>
      </c>
      <c r="P757" s="32">
        <v>0.3</v>
      </c>
      <c r="Q757" s="4">
        <f t="shared" si="34"/>
        <v>0</v>
      </c>
      <c r="R757" s="31">
        <f t="shared" si="35"/>
        <v>0</v>
      </c>
      <c r="S757" s="118" t="b">
        <f>IF(R757=kengetallen!$W$53,"Optimaal / zeer goed",IF(R757=kengetallen!$W$54,"Optimaal / goed",IF(R757=kengetallen!$W$55,"Voldoende / goed",IF(R757=kengetallen!$W$56,"Voldoende / redelijk",IF(R757=kengetallen!$W$57,"Voldoende",IF(R757=kengetallen!$W$58,"Matig / voldoende",IF(R757=kengetallen!$W$59,"Matig",IF(R757=kengetallen!$W$60,"Onvoldoende",IF(R757=kengetallen!$W$61,"Onvoldoende / slecht")))))))))</f>
        <v>0</v>
      </c>
    </row>
    <row r="758" spans="1:19" x14ac:dyDescent="0.3">
      <c r="A758" s="34">
        <f>Invulblad!B760</f>
        <v>756</v>
      </c>
      <c r="B758" s="28">
        <f>Invulblad!C760</f>
        <v>0</v>
      </c>
      <c r="C758" s="4">
        <f>Invulblad!D760</f>
        <v>0</v>
      </c>
      <c r="D758" s="4">
        <f>Invulblad!E760</f>
        <v>0</v>
      </c>
      <c r="E758" s="4">
        <f>Invulblad!F760</f>
        <v>0</v>
      </c>
      <c r="F758" s="4">
        <f>Invulblad!G760</f>
        <v>0</v>
      </c>
      <c r="G758" s="4">
        <f>Invulblad!H760</f>
        <v>0</v>
      </c>
      <c r="H758" s="48">
        <f>Invulblad!I760</f>
        <v>0</v>
      </c>
      <c r="I758" s="109">
        <f>Invulblad!O760</f>
        <v>0</v>
      </c>
      <c r="J758" s="31">
        <f>Invulblad!J760</f>
        <v>0</v>
      </c>
      <c r="K758" s="32" t="b">
        <f>IF(J758=kengetallen!$V$13,"1",IF(J758=kengetallen!$V$14,"2",IF(J758=kengetallen!$V$15,"3")))</f>
        <v>0</v>
      </c>
      <c r="L758" s="32">
        <v>0.7</v>
      </c>
      <c r="M758" s="25">
        <f t="shared" si="33"/>
        <v>0</v>
      </c>
      <c r="N758" s="39">
        <f>Invulblad!K760</f>
        <v>0</v>
      </c>
      <c r="O758" s="29" t="b">
        <f>IF(N758=kengetallen!$V$19,"1",IF(N758=kengetallen!$V$20,"2",IF(N758=kengetallen!$V$21,"3")))</f>
        <v>0</v>
      </c>
      <c r="P758" s="32">
        <v>0.3</v>
      </c>
      <c r="Q758" s="4">
        <f t="shared" si="34"/>
        <v>0</v>
      </c>
      <c r="R758" s="31">
        <f t="shared" si="35"/>
        <v>0</v>
      </c>
      <c r="S758" s="118" t="b">
        <f>IF(R758=kengetallen!$W$53,"Optimaal / zeer goed",IF(R758=kengetallen!$W$54,"Optimaal / goed",IF(R758=kengetallen!$W$55,"Voldoende / goed",IF(R758=kengetallen!$W$56,"Voldoende / redelijk",IF(R758=kengetallen!$W$57,"Voldoende",IF(R758=kengetallen!$W$58,"Matig / voldoende",IF(R758=kengetallen!$W$59,"Matig",IF(R758=kengetallen!$W$60,"Onvoldoende",IF(R758=kengetallen!$W$61,"Onvoldoende / slecht")))))))))</f>
        <v>0</v>
      </c>
    </row>
    <row r="759" spans="1:19" x14ac:dyDescent="0.3">
      <c r="A759" s="34">
        <f>Invulblad!B761</f>
        <v>757</v>
      </c>
      <c r="B759" s="28">
        <f>Invulblad!C761</f>
        <v>0</v>
      </c>
      <c r="C759" s="4">
        <f>Invulblad!D761</f>
        <v>0</v>
      </c>
      <c r="D759" s="4">
        <f>Invulblad!E761</f>
        <v>0</v>
      </c>
      <c r="E759" s="4">
        <f>Invulblad!F761</f>
        <v>0</v>
      </c>
      <c r="F759" s="4">
        <f>Invulblad!G761</f>
        <v>0</v>
      </c>
      <c r="G759" s="4">
        <f>Invulblad!H761</f>
        <v>0</v>
      </c>
      <c r="H759" s="48">
        <f>Invulblad!I761</f>
        <v>0</v>
      </c>
      <c r="I759" s="109">
        <f>Invulblad!O761</f>
        <v>0</v>
      </c>
      <c r="J759" s="31">
        <f>Invulblad!J761</f>
        <v>0</v>
      </c>
      <c r="K759" s="32" t="b">
        <f>IF(J759=kengetallen!$V$13,"1",IF(J759=kengetallen!$V$14,"2",IF(J759=kengetallen!$V$15,"3")))</f>
        <v>0</v>
      </c>
      <c r="L759" s="32">
        <v>0.7</v>
      </c>
      <c r="M759" s="25">
        <f t="shared" si="33"/>
        <v>0</v>
      </c>
      <c r="N759" s="39">
        <f>Invulblad!K761</f>
        <v>0</v>
      </c>
      <c r="O759" s="29" t="b">
        <f>IF(N759=kengetallen!$V$19,"1",IF(N759=kengetallen!$V$20,"2",IF(N759=kengetallen!$V$21,"3")))</f>
        <v>0</v>
      </c>
      <c r="P759" s="32">
        <v>0.3</v>
      </c>
      <c r="Q759" s="4">
        <f t="shared" si="34"/>
        <v>0</v>
      </c>
      <c r="R759" s="31">
        <f t="shared" si="35"/>
        <v>0</v>
      </c>
      <c r="S759" s="118" t="b">
        <f>IF(R759=kengetallen!$W$53,"Optimaal / zeer goed",IF(R759=kengetallen!$W$54,"Optimaal / goed",IF(R759=kengetallen!$W$55,"Voldoende / goed",IF(R759=kengetallen!$W$56,"Voldoende / redelijk",IF(R759=kengetallen!$W$57,"Voldoende",IF(R759=kengetallen!$W$58,"Matig / voldoende",IF(R759=kengetallen!$W$59,"Matig",IF(R759=kengetallen!$W$60,"Onvoldoende",IF(R759=kengetallen!$W$61,"Onvoldoende / slecht")))))))))</f>
        <v>0</v>
      </c>
    </row>
    <row r="760" spans="1:19" x14ac:dyDescent="0.3">
      <c r="A760" s="34">
        <f>Invulblad!B762</f>
        <v>758</v>
      </c>
      <c r="B760" s="28">
        <f>Invulblad!C762</f>
        <v>0</v>
      </c>
      <c r="C760" s="4">
        <f>Invulblad!D762</f>
        <v>0</v>
      </c>
      <c r="D760" s="4">
        <f>Invulblad!E762</f>
        <v>0</v>
      </c>
      <c r="E760" s="4">
        <f>Invulblad!F762</f>
        <v>0</v>
      </c>
      <c r="F760" s="4">
        <f>Invulblad!G762</f>
        <v>0</v>
      </c>
      <c r="G760" s="4">
        <f>Invulblad!H762</f>
        <v>0</v>
      </c>
      <c r="H760" s="48">
        <f>Invulblad!I762</f>
        <v>0</v>
      </c>
      <c r="I760" s="109">
        <f>Invulblad!O762</f>
        <v>0</v>
      </c>
      <c r="J760" s="31">
        <f>Invulblad!J762</f>
        <v>0</v>
      </c>
      <c r="K760" s="32" t="b">
        <f>IF(J760=kengetallen!$V$13,"1",IF(J760=kengetallen!$V$14,"2",IF(J760=kengetallen!$V$15,"3")))</f>
        <v>0</v>
      </c>
      <c r="L760" s="32">
        <v>0.7</v>
      </c>
      <c r="M760" s="25">
        <f t="shared" si="33"/>
        <v>0</v>
      </c>
      <c r="N760" s="39">
        <f>Invulblad!K762</f>
        <v>0</v>
      </c>
      <c r="O760" s="29" t="b">
        <f>IF(N760=kengetallen!$V$19,"1",IF(N760=kengetallen!$V$20,"2",IF(N760=kengetallen!$V$21,"3")))</f>
        <v>0</v>
      </c>
      <c r="P760" s="32">
        <v>0.3</v>
      </c>
      <c r="Q760" s="4">
        <f t="shared" si="34"/>
        <v>0</v>
      </c>
      <c r="R760" s="31">
        <f t="shared" si="35"/>
        <v>0</v>
      </c>
      <c r="S760" s="118" t="b">
        <f>IF(R760=kengetallen!$W$53,"Optimaal / zeer goed",IF(R760=kengetallen!$W$54,"Optimaal / goed",IF(R760=kengetallen!$W$55,"Voldoende / goed",IF(R760=kengetallen!$W$56,"Voldoende / redelijk",IF(R760=kengetallen!$W$57,"Voldoende",IF(R760=kengetallen!$W$58,"Matig / voldoende",IF(R760=kengetallen!$W$59,"Matig",IF(R760=kengetallen!$W$60,"Onvoldoende",IF(R760=kengetallen!$W$61,"Onvoldoende / slecht")))))))))</f>
        <v>0</v>
      </c>
    </row>
    <row r="761" spans="1:19" x14ac:dyDescent="0.3">
      <c r="A761" s="34">
        <f>Invulblad!B763</f>
        <v>759</v>
      </c>
      <c r="B761" s="28">
        <f>Invulblad!C763</f>
        <v>0</v>
      </c>
      <c r="C761" s="4">
        <f>Invulblad!D763</f>
        <v>0</v>
      </c>
      <c r="D761" s="4">
        <f>Invulblad!E763</f>
        <v>0</v>
      </c>
      <c r="E761" s="4">
        <f>Invulblad!F763</f>
        <v>0</v>
      </c>
      <c r="F761" s="4">
        <f>Invulblad!G763</f>
        <v>0</v>
      </c>
      <c r="G761" s="4">
        <f>Invulblad!H763</f>
        <v>0</v>
      </c>
      <c r="H761" s="48">
        <f>Invulblad!I763</f>
        <v>0</v>
      </c>
      <c r="I761" s="109">
        <f>Invulblad!O763</f>
        <v>0</v>
      </c>
      <c r="J761" s="31">
        <f>Invulblad!J763</f>
        <v>0</v>
      </c>
      <c r="K761" s="32" t="b">
        <f>IF(J761=kengetallen!$V$13,"1",IF(J761=kengetallen!$V$14,"2",IF(J761=kengetallen!$V$15,"3")))</f>
        <v>0</v>
      </c>
      <c r="L761" s="32">
        <v>0.7</v>
      </c>
      <c r="M761" s="25">
        <f t="shared" si="33"/>
        <v>0</v>
      </c>
      <c r="N761" s="39">
        <f>Invulblad!K763</f>
        <v>0</v>
      </c>
      <c r="O761" s="29" t="b">
        <f>IF(N761=kengetallen!$V$19,"1",IF(N761=kengetallen!$V$20,"2",IF(N761=kengetallen!$V$21,"3")))</f>
        <v>0</v>
      </c>
      <c r="P761" s="32">
        <v>0.3</v>
      </c>
      <c r="Q761" s="4">
        <f t="shared" si="34"/>
        <v>0</v>
      </c>
      <c r="R761" s="31">
        <f t="shared" si="35"/>
        <v>0</v>
      </c>
      <c r="S761" s="118" t="b">
        <f>IF(R761=kengetallen!$W$53,"Optimaal / zeer goed",IF(R761=kengetallen!$W$54,"Optimaal / goed",IF(R761=kengetallen!$W$55,"Voldoende / goed",IF(R761=kengetallen!$W$56,"Voldoende / redelijk",IF(R761=kengetallen!$W$57,"Voldoende",IF(R761=kengetallen!$W$58,"Matig / voldoende",IF(R761=kengetallen!$W$59,"Matig",IF(R761=kengetallen!$W$60,"Onvoldoende",IF(R761=kengetallen!$W$61,"Onvoldoende / slecht")))))))))</f>
        <v>0</v>
      </c>
    </row>
    <row r="762" spans="1:19" x14ac:dyDescent="0.3">
      <c r="A762" s="34">
        <f>Invulblad!B764</f>
        <v>760</v>
      </c>
      <c r="B762" s="28">
        <f>Invulblad!C764</f>
        <v>0</v>
      </c>
      <c r="C762" s="4">
        <f>Invulblad!D764</f>
        <v>0</v>
      </c>
      <c r="D762" s="4">
        <f>Invulblad!E764</f>
        <v>0</v>
      </c>
      <c r="E762" s="4">
        <f>Invulblad!F764</f>
        <v>0</v>
      </c>
      <c r="F762" s="4">
        <f>Invulblad!G764</f>
        <v>0</v>
      </c>
      <c r="G762" s="4">
        <f>Invulblad!H764</f>
        <v>0</v>
      </c>
      <c r="H762" s="48">
        <f>Invulblad!I764</f>
        <v>0</v>
      </c>
      <c r="I762" s="109">
        <f>Invulblad!O764</f>
        <v>0</v>
      </c>
      <c r="J762" s="31">
        <f>Invulblad!J764</f>
        <v>0</v>
      </c>
      <c r="K762" s="32" t="b">
        <f>IF(J762=kengetallen!$V$13,"1",IF(J762=kengetallen!$V$14,"2",IF(J762=kengetallen!$V$15,"3")))</f>
        <v>0</v>
      </c>
      <c r="L762" s="32">
        <v>0.7</v>
      </c>
      <c r="M762" s="25">
        <f t="shared" si="33"/>
        <v>0</v>
      </c>
      <c r="N762" s="39">
        <f>Invulblad!K764</f>
        <v>0</v>
      </c>
      <c r="O762" s="29" t="b">
        <f>IF(N762=kengetallen!$V$19,"1",IF(N762=kengetallen!$V$20,"2",IF(N762=kengetallen!$V$21,"3")))</f>
        <v>0</v>
      </c>
      <c r="P762" s="32">
        <v>0.3</v>
      </c>
      <c r="Q762" s="4">
        <f t="shared" si="34"/>
        <v>0</v>
      </c>
      <c r="R762" s="31">
        <f t="shared" si="35"/>
        <v>0</v>
      </c>
      <c r="S762" s="118" t="b">
        <f>IF(R762=kengetallen!$W$53,"Optimaal / zeer goed",IF(R762=kengetallen!$W$54,"Optimaal / goed",IF(R762=kengetallen!$W$55,"Voldoende / goed",IF(R762=kengetallen!$W$56,"Voldoende / redelijk",IF(R762=kengetallen!$W$57,"Voldoende",IF(R762=kengetallen!$W$58,"Matig / voldoende",IF(R762=kengetallen!$W$59,"Matig",IF(R762=kengetallen!$W$60,"Onvoldoende",IF(R762=kengetallen!$W$61,"Onvoldoende / slecht")))))))))</f>
        <v>0</v>
      </c>
    </row>
    <row r="763" spans="1:19" x14ac:dyDescent="0.3">
      <c r="A763" s="34">
        <f>Invulblad!B765</f>
        <v>761</v>
      </c>
      <c r="B763" s="28">
        <f>Invulblad!C765</f>
        <v>0</v>
      </c>
      <c r="C763" s="4">
        <f>Invulblad!D765</f>
        <v>0</v>
      </c>
      <c r="D763" s="4">
        <f>Invulblad!E765</f>
        <v>0</v>
      </c>
      <c r="E763" s="4">
        <f>Invulblad!F765</f>
        <v>0</v>
      </c>
      <c r="F763" s="4">
        <f>Invulblad!G765</f>
        <v>0</v>
      </c>
      <c r="G763" s="4">
        <f>Invulblad!H765</f>
        <v>0</v>
      </c>
      <c r="H763" s="48">
        <f>Invulblad!I765</f>
        <v>0</v>
      </c>
      <c r="I763" s="109">
        <f>Invulblad!O765</f>
        <v>0</v>
      </c>
      <c r="J763" s="31">
        <f>Invulblad!J765</f>
        <v>0</v>
      </c>
      <c r="K763" s="32" t="b">
        <f>IF(J763=kengetallen!$V$13,"1",IF(J763=kengetallen!$V$14,"2",IF(J763=kengetallen!$V$15,"3")))</f>
        <v>0</v>
      </c>
      <c r="L763" s="32">
        <v>0.7</v>
      </c>
      <c r="M763" s="25">
        <f t="shared" si="33"/>
        <v>0</v>
      </c>
      <c r="N763" s="39">
        <f>Invulblad!K765</f>
        <v>0</v>
      </c>
      <c r="O763" s="29" t="b">
        <f>IF(N763=kengetallen!$V$19,"1",IF(N763=kengetallen!$V$20,"2",IF(N763=kengetallen!$V$21,"3")))</f>
        <v>0</v>
      </c>
      <c r="P763" s="32">
        <v>0.3</v>
      </c>
      <c r="Q763" s="4">
        <f t="shared" si="34"/>
        <v>0</v>
      </c>
      <c r="R763" s="31">
        <f t="shared" si="35"/>
        <v>0</v>
      </c>
      <c r="S763" s="118" t="b">
        <f>IF(R763=kengetallen!$W$53,"Optimaal / zeer goed",IF(R763=kengetallen!$W$54,"Optimaal / goed",IF(R763=kengetallen!$W$55,"Voldoende / goed",IF(R763=kengetallen!$W$56,"Voldoende / redelijk",IF(R763=kengetallen!$W$57,"Voldoende",IF(R763=kengetallen!$W$58,"Matig / voldoende",IF(R763=kengetallen!$W$59,"Matig",IF(R763=kengetallen!$W$60,"Onvoldoende",IF(R763=kengetallen!$W$61,"Onvoldoende / slecht")))))))))</f>
        <v>0</v>
      </c>
    </row>
    <row r="764" spans="1:19" x14ac:dyDescent="0.3">
      <c r="A764" s="34">
        <f>Invulblad!B766</f>
        <v>762</v>
      </c>
      <c r="B764" s="28">
        <f>Invulblad!C766</f>
        <v>0</v>
      </c>
      <c r="C764" s="4">
        <f>Invulblad!D766</f>
        <v>0</v>
      </c>
      <c r="D764" s="4">
        <f>Invulblad!E766</f>
        <v>0</v>
      </c>
      <c r="E764" s="4">
        <f>Invulblad!F766</f>
        <v>0</v>
      </c>
      <c r="F764" s="4">
        <f>Invulblad!G766</f>
        <v>0</v>
      </c>
      <c r="G764" s="4">
        <f>Invulblad!H766</f>
        <v>0</v>
      </c>
      <c r="H764" s="48">
        <f>Invulblad!I766</f>
        <v>0</v>
      </c>
      <c r="I764" s="109">
        <f>Invulblad!O766</f>
        <v>0</v>
      </c>
      <c r="J764" s="31">
        <f>Invulblad!J766</f>
        <v>0</v>
      </c>
      <c r="K764" s="32" t="b">
        <f>IF(J764=kengetallen!$V$13,"1",IF(J764=kengetallen!$V$14,"2",IF(J764=kengetallen!$V$15,"3")))</f>
        <v>0</v>
      </c>
      <c r="L764" s="32">
        <v>0.7</v>
      </c>
      <c r="M764" s="25">
        <f t="shared" si="33"/>
        <v>0</v>
      </c>
      <c r="N764" s="39">
        <f>Invulblad!K766</f>
        <v>0</v>
      </c>
      <c r="O764" s="29" t="b">
        <f>IF(N764=kengetallen!$V$19,"1",IF(N764=kengetallen!$V$20,"2",IF(N764=kengetallen!$V$21,"3")))</f>
        <v>0</v>
      </c>
      <c r="P764" s="32">
        <v>0.3</v>
      </c>
      <c r="Q764" s="4">
        <f t="shared" si="34"/>
        <v>0</v>
      </c>
      <c r="R764" s="31">
        <f t="shared" si="35"/>
        <v>0</v>
      </c>
      <c r="S764" s="118" t="b">
        <f>IF(R764=kengetallen!$W$53,"Optimaal / zeer goed",IF(R764=kengetallen!$W$54,"Optimaal / goed",IF(R764=kengetallen!$W$55,"Voldoende / goed",IF(R764=kengetallen!$W$56,"Voldoende / redelijk",IF(R764=kengetallen!$W$57,"Voldoende",IF(R764=kengetallen!$W$58,"Matig / voldoende",IF(R764=kengetallen!$W$59,"Matig",IF(R764=kengetallen!$W$60,"Onvoldoende",IF(R764=kengetallen!$W$61,"Onvoldoende / slecht")))))))))</f>
        <v>0</v>
      </c>
    </row>
    <row r="765" spans="1:19" x14ac:dyDescent="0.3">
      <c r="A765" s="34">
        <f>Invulblad!B767</f>
        <v>763</v>
      </c>
      <c r="B765" s="28">
        <f>Invulblad!C767</f>
        <v>0</v>
      </c>
      <c r="C765" s="4">
        <f>Invulblad!D767</f>
        <v>0</v>
      </c>
      <c r="D765" s="4">
        <f>Invulblad!E767</f>
        <v>0</v>
      </c>
      <c r="E765" s="4">
        <f>Invulblad!F767</f>
        <v>0</v>
      </c>
      <c r="F765" s="4">
        <f>Invulblad!G767</f>
        <v>0</v>
      </c>
      <c r="G765" s="4">
        <f>Invulblad!H767</f>
        <v>0</v>
      </c>
      <c r="H765" s="48">
        <f>Invulblad!I767</f>
        <v>0</v>
      </c>
      <c r="I765" s="109">
        <f>Invulblad!O767</f>
        <v>0</v>
      </c>
      <c r="J765" s="31">
        <f>Invulblad!J767</f>
        <v>0</v>
      </c>
      <c r="K765" s="32" t="b">
        <f>IF(J765=kengetallen!$V$13,"1",IF(J765=kengetallen!$V$14,"2",IF(J765=kengetallen!$V$15,"3")))</f>
        <v>0</v>
      </c>
      <c r="L765" s="32">
        <v>0.7</v>
      </c>
      <c r="M765" s="25">
        <f t="shared" si="33"/>
        <v>0</v>
      </c>
      <c r="N765" s="39">
        <f>Invulblad!K767</f>
        <v>0</v>
      </c>
      <c r="O765" s="29" t="b">
        <f>IF(N765=kengetallen!$V$19,"1",IF(N765=kengetallen!$V$20,"2",IF(N765=kengetallen!$V$21,"3")))</f>
        <v>0</v>
      </c>
      <c r="P765" s="32">
        <v>0.3</v>
      </c>
      <c r="Q765" s="4">
        <f t="shared" si="34"/>
        <v>0</v>
      </c>
      <c r="R765" s="31">
        <f t="shared" si="35"/>
        <v>0</v>
      </c>
      <c r="S765" s="118" t="b">
        <f>IF(R765=kengetallen!$W$53,"Optimaal / zeer goed",IF(R765=kengetallen!$W$54,"Optimaal / goed",IF(R765=kengetallen!$W$55,"Voldoende / goed",IF(R765=kengetallen!$W$56,"Voldoende / redelijk",IF(R765=kengetallen!$W$57,"Voldoende",IF(R765=kengetallen!$W$58,"Matig / voldoende",IF(R765=kengetallen!$W$59,"Matig",IF(R765=kengetallen!$W$60,"Onvoldoende",IF(R765=kengetallen!$W$61,"Onvoldoende / slecht")))))))))</f>
        <v>0</v>
      </c>
    </row>
    <row r="766" spans="1:19" x14ac:dyDescent="0.3">
      <c r="A766" s="34">
        <f>Invulblad!B768</f>
        <v>764</v>
      </c>
      <c r="B766" s="28">
        <f>Invulblad!C768</f>
        <v>0</v>
      </c>
      <c r="C766" s="4">
        <f>Invulblad!D768</f>
        <v>0</v>
      </c>
      <c r="D766" s="4">
        <f>Invulblad!E768</f>
        <v>0</v>
      </c>
      <c r="E766" s="4">
        <f>Invulblad!F768</f>
        <v>0</v>
      </c>
      <c r="F766" s="4">
        <f>Invulblad!G768</f>
        <v>0</v>
      </c>
      <c r="G766" s="4">
        <f>Invulblad!H768</f>
        <v>0</v>
      </c>
      <c r="H766" s="48">
        <f>Invulblad!I768</f>
        <v>0</v>
      </c>
      <c r="I766" s="109">
        <f>Invulblad!O768</f>
        <v>0</v>
      </c>
      <c r="J766" s="31">
        <f>Invulblad!J768</f>
        <v>0</v>
      </c>
      <c r="K766" s="32" t="b">
        <f>IF(J766=kengetallen!$V$13,"1",IF(J766=kengetallen!$V$14,"2",IF(J766=kengetallen!$V$15,"3")))</f>
        <v>0</v>
      </c>
      <c r="L766" s="32">
        <v>0.7</v>
      </c>
      <c r="M766" s="25">
        <f t="shared" si="33"/>
        <v>0</v>
      </c>
      <c r="N766" s="39">
        <f>Invulblad!K768</f>
        <v>0</v>
      </c>
      <c r="O766" s="29" t="b">
        <f>IF(N766=kengetallen!$V$19,"1",IF(N766=kengetallen!$V$20,"2",IF(N766=kengetallen!$V$21,"3")))</f>
        <v>0</v>
      </c>
      <c r="P766" s="32">
        <v>0.3</v>
      </c>
      <c r="Q766" s="4">
        <f t="shared" si="34"/>
        <v>0</v>
      </c>
      <c r="R766" s="31">
        <f t="shared" si="35"/>
        <v>0</v>
      </c>
      <c r="S766" s="118" t="b">
        <f>IF(R766=kengetallen!$W$53,"Optimaal / zeer goed",IF(R766=kengetallen!$W$54,"Optimaal / goed",IF(R766=kengetallen!$W$55,"Voldoende / goed",IF(R766=kengetallen!$W$56,"Voldoende / redelijk",IF(R766=kengetallen!$W$57,"Voldoende",IF(R766=kengetallen!$W$58,"Matig / voldoende",IF(R766=kengetallen!$W$59,"Matig",IF(R766=kengetallen!$W$60,"Onvoldoende",IF(R766=kengetallen!$W$61,"Onvoldoende / slecht")))))))))</f>
        <v>0</v>
      </c>
    </row>
    <row r="767" spans="1:19" x14ac:dyDescent="0.3">
      <c r="A767" s="34">
        <f>Invulblad!B769</f>
        <v>765</v>
      </c>
      <c r="B767" s="28">
        <f>Invulblad!C769</f>
        <v>0</v>
      </c>
      <c r="C767" s="4">
        <f>Invulblad!D769</f>
        <v>0</v>
      </c>
      <c r="D767" s="4">
        <f>Invulblad!E769</f>
        <v>0</v>
      </c>
      <c r="E767" s="4">
        <f>Invulblad!F769</f>
        <v>0</v>
      </c>
      <c r="F767" s="4">
        <f>Invulblad!G769</f>
        <v>0</v>
      </c>
      <c r="G767" s="4">
        <f>Invulblad!H769</f>
        <v>0</v>
      </c>
      <c r="H767" s="48">
        <f>Invulblad!I769</f>
        <v>0</v>
      </c>
      <c r="I767" s="109">
        <f>Invulblad!O769</f>
        <v>0</v>
      </c>
      <c r="J767" s="31">
        <f>Invulblad!J769</f>
        <v>0</v>
      </c>
      <c r="K767" s="32" t="b">
        <f>IF(J767=kengetallen!$V$13,"1",IF(J767=kengetallen!$V$14,"2",IF(J767=kengetallen!$V$15,"3")))</f>
        <v>0</v>
      </c>
      <c r="L767" s="32">
        <v>0.7</v>
      </c>
      <c r="M767" s="25">
        <f t="shared" si="33"/>
        <v>0</v>
      </c>
      <c r="N767" s="39">
        <f>Invulblad!K769</f>
        <v>0</v>
      </c>
      <c r="O767" s="29" t="b">
        <f>IF(N767=kengetallen!$V$19,"1",IF(N767=kengetallen!$V$20,"2",IF(N767=kengetallen!$V$21,"3")))</f>
        <v>0</v>
      </c>
      <c r="P767" s="32">
        <v>0.3</v>
      </c>
      <c r="Q767" s="4">
        <f t="shared" si="34"/>
        <v>0</v>
      </c>
      <c r="R767" s="31">
        <f t="shared" si="35"/>
        <v>0</v>
      </c>
      <c r="S767" s="118" t="b">
        <f>IF(R767=kengetallen!$W$53,"Optimaal / zeer goed",IF(R767=kengetallen!$W$54,"Optimaal / goed",IF(R767=kengetallen!$W$55,"Voldoende / goed",IF(R767=kengetallen!$W$56,"Voldoende / redelijk",IF(R767=kengetallen!$W$57,"Voldoende",IF(R767=kengetallen!$W$58,"Matig / voldoende",IF(R767=kengetallen!$W$59,"Matig",IF(R767=kengetallen!$W$60,"Onvoldoende",IF(R767=kengetallen!$W$61,"Onvoldoende / slecht")))))))))</f>
        <v>0</v>
      </c>
    </row>
    <row r="768" spans="1:19" x14ac:dyDescent="0.3">
      <c r="A768" s="34">
        <f>Invulblad!B770</f>
        <v>766</v>
      </c>
      <c r="B768" s="28">
        <f>Invulblad!C770</f>
        <v>0</v>
      </c>
      <c r="C768" s="4">
        <f>Invulblad!D770</f>
        <v>0</v>
      </c>
      <c r="D768" s="4">
        <f>Invulblad!E770</f>
        <v>0</v>
      </c>
      <c r="E768" s="4">
        <f>Invulblad!F770</f>
        <v>0</v>
      </c>
      <c r="F768" s="4">
        <f>Invulblad!G770</f>
        <v>0</v>
      </c>
      <c r="G768" s="4">
        <f>Invulblad!H770</f>
        <v>0</v>
      </c>
      <c r="H768" s="48">
        <f>Invulblad!I770</f>
        <v>0</v>
      </c>
      <c r="I768" s="109">
        <f>Invulblad!O770</f>
        <v>0</v>
      </c>
      <c r="J768" s="31">
        <f>Invulblad!J770</f>
        <v>0</v>
      </c>
      <c r="K768" s="32" t="b">
        <f>IF(J768=kengetallen!$V$13,"1",IF(J768=kengetallen!$V$14,"2",IF(J768=kengetallen!$V$15,"3")))</f>
        <v>0</v>
      </c>
      <c r="L768" s="32">
        <v>0.7</v>
      </c>
      <c r="M768" s="25">
        <f t="shared" si="33"/>
        <v>0</v>
      </c>
      <c r="N768" s="39">
        <f>Invulblad!K770</f>
        <v>0</v>
      </c>
      <c r="O768" s="29" t="b">
        <f>IF(N768=kengetallen!$V$19,"1",IF(N768=kengetallen!$V$20,"2",IF(N768=kengetallen!$V$21,"3")))</f>
        <v>0</v>
      </c>
      <c r="P768" s="32">
        <v>0.3</v>
      </c>
      <c r="Q768" s="4">
        <f t="shared" si="34"/>
        <v>0</v>
      </c>
      <c r="R768" s="31">
        <f t="shared" si="35"/>
        <v>0</v>
      </c>
      <c r="S768" s="118" t="b">
        <f>IF(R768=kengetallen!$W$53,"Optimaal / zeer goed",IF(R768=kengetallen!$W$54,"Optimaal / goed",IF(R768=kengetallen!$W$55,"Voldoende / goed",IF(R768=kengetallen!$W$56,"Voldoende / redelijk",IF(R768=kengetallen!$W$57,"Voldoende",IF(R768=kengetallen!$W$58,"Matig / voldoende",IF(R768=kengetallen!$W$59,"Matig",IF(R768=kengetallen!$W$60,"Onvoldoende",IF(R768=kengetallen!$W$61,"Onvoldoende / slecht")))))))))</f>
        <v>0</v>
      </c>
    </row>
    <row r="769" spans="1:19" x14ac:dyDescent="0.3">
      <c r="A769" s="34">
        <f>Invulblad!B771</f>
        <v>767</v>
      </c>
      <c r="B769" s="28">
        <f>Invulblad!C771</f>
        <v>0</v>
      </c>
      <c r="C769" s="4">
        <f>Invulblad!D771</f>
        <v>0</v>
      </c>
      <c r="D769" s="4">
        <f>Invulblad!E771</f>
        <v>0</v>
      </c>
      <c r="E769" s="4">
        <f>Invulblad!F771</f>
        <v>0</v>
      </c>
      <c r="F769" s="4">
        <f>Invulblad!G771</f>
        <v>0</v>
      </c>
      <c r="G769" s="4">
        <f>Invulblad!H771</f>
        <v>0</v>
      </c>
      <c r="H769" s="48">
        <f>Invulblad!I771</f>
        <v>0</v>
      </c>
      <c r="I769" s="109">
        <f>Invulblad!O771</f>
        <v>0</v>
      </c>
      <c r="J769" s="31">
        <f>Invulblad!J771</f>
        <v>0</v>
      </c>
      <c r="K769" s="32" t="b">
        <f>IF(J769=kengetallen!$V$13,"1",IF(J769=kengetallen!$V$14,"2",IF(J769=kengetallen!$V$15,"3")))</f>
        <v>0</v>
      </c>
      <c r="L769" s="32">
        <v>0.7</v>
      </c>
      <c r="M769" s="25">
        <f t="shared" si="33"/>
        <v>0</v>
      </c>
      <c r="N769" s="39">
        <f>Invulblad!K771</f>
        <v>0</v>
      </c>
      <c r="O769" s="29" t="b">
        <f>IF(N769=kengetallen!$V$19,"1",IF(N769=kengetallen!$V$20,"2",IF(N769=kengetallen!$V$21,"3")))</f>
        <v>0</v>
      </c>
      <c r="P769" s="32">
        <v>0.3</v>
      </c>
      <c r="Q769" s="4">
        <f t="shared" si="34"/>
        <v>0</v>
      </c>
      <c r="R769" s="31">
        <f t="shared" si="35"/>
        <v>0</v>
      </c>
      <c r="S769" s="118" t="b">
        <f>IF(R769=kengetallen!$W$53,"Optimaal / zeer goed",IF(R769=kengetallen!$W$54,"Optimaal / goed",IF(R769=kengetallen!$W$55,"Voldoende / goed",IF(R769=kengetallen!$W$56,"Voldoende / redelijk",IF(R769=kengetallen!$W$57,"Voldoende",IF(R769=kengetallen!$W$58,"Matig / voldoende",IF(R769=kengetallen!$W$59,"Matig",IF(R769=kengetallen!$W$60,"Onvoldoende",IF(R769=kengetallen!$W$61,"Onvoldoende / slecht")))))))))</f>
        <v>0</v>
      </c>
    </row>
    <row r="770" spans="1:19" x14ac:dyDescent="0.3">
      <c r="A770" s="34">
        <f>Invulblad!B772</f>
        <v>768</v>
      </c>
      <c r="B770" s="28">
        <f>Invulblad!C772</f>
        <v>0</v>
      </c>
      <c r="C770" s="4">
        <f>Invulblad!D772</f>
        <v>0</v>
      </c>
      <c r="D770" s="4">
        <f>Invulblad!E772</f>
        <v>0</v>
      </c>
      <c r="E770" s="4">
        <f>Invulblad!F772</f>
        <v>0</v>
      </c>
      <c r="F770" s="4">
        <f>Invulblad!G772</f>
        <v>0</v>
      </c>
      <c r="G770" s="4">
        <f>Invulblad!H772</f>
        <v>0</v>
      </c>
      <c r="H770" s="48">
        <f>Invulblad!I772</f>
        <v>0</v>
      </c>
      <c r="I770" s="109">
        <f>Invulblad!O772</f>
        <v>0</v>
      </c>
      <c r="J770" s="31">
        <f>Invulblad!J772</f>
        <v>0</v>
      </c>
      <c r="K770" s="32" t="b">
        <f>IF(J770=kengetallen!$V$13,"1",IF(J770=kengetallen!$V$14,"2",IF(J770=kengetallen!$V$15,"3")))</f>
        <v>0</v>
      </c>
      <c r="L770" s="32">
        <v>0.7</v>
      </c>
      <c r="M770" s="25">
        <f t="shared" si="33"/>
        <v>0</v>
      </c>
      <c r="N770" s="39">
        <f>Invulblad!K772</f>
        <v>0</v>
      </c>
      <c r="O770" s="29" t="b">
        <f>IF(N770=kengetallen!$V$19,"1",IF(N770=kengetallen!$V$20,"2",IF(N770=kengetallen!$V$21,"3")))</f>
        <v>0</v>
      </c>
      <c r="P770" s="32">
        <v>0.3</v>
      </c>
      <c r="Q770" s="4">
        <f t="shared" si="34"/>
        <v>0</v>
      </c>
      <c r="R770" s="31">
        <f t="shared" si="35"/>
        <v>0</v>
      </c>
      <c r="S770" s="118" t="b">
        <f>IF(R770=kengetallen!$W$53,"Optimaal / zeer goed",IF(R770=kengetallen!$W$54,"Optimaal / goed",IF(R770=kengetallen!$W$55,"Voldoende / goed",IF(R770=kengetallen!$W$56,"Voldoende / redelijk",IF(R770=kengetallen!$W$57,"Voldoende",IF(R770=kengetallen!$W$58,"Matig / voldoende",IF(R770=kengetallen!$W$59,"Matig",IF(R770=kengetallen!$W$60,"Onvoldoende",IF(R770=kengetallen!$W$61,"Onvoldoende / slecht")))))))))</f>
        <v>0</v>
      </c>
    </row>
    <row r="771" spans="1:19" x14ac:dyDescent="0.3">
      <c r="A771" s="34">
        <f>Invulblad!B773</f>
        <v>769</v>
      </c>
      <c r="B771" s="28">
        <f>Invulblad!C773</f>
        <v>0</v>
      </c>
      <c r="C771" s="4">
        <f>Invulblad!D773</f>
        <v>0</v>
      </c>
      <c r="D771" s="4">
        <f>Invulblad!E773</f>
        <v>0</v>
      </c>
      <c r="E771" s="4">
        <f>Invulblad!F773</f>
        <v>0</v>
      </c>
      <c r="F771" s="4">
        <f>Invulblad!G773</f>
        <v>0</v>
      </c>
      <c r="G771" s="4">
        <f>Invulblad!H773</f>
        <v>0</v>
      </c>
      <c r="H771" s="48">
        <f>Invulblad!I773</f>
        <v>0</v>
      </c>
      <c r="I771" s="109">
        <f>Invulblad!O773</f>
        <v>0</v>
      </c>
      <c r="J771" s="31">
        <f>Invulblad!J773</f>
        <v>0</v>
      </c>
      <c r="K771" s="32" t="b">
        <f>IF(J771=kengetallen!$V$13,"1",IF(J771=kengetallen!$V$14,"2",IF(J771=kengetallen!$V$15,"3")))</f>
        <v>0</v>
      </c>
      <c r="L771" s="32">
        <v>0.7</v>
      </c>
      <c r="M771" s="25">
        <f t="shared" si="33"/>
        <v>0</v>
      </c>
      <c r="N771" s="39">
        <f>Invulblad!K773</f>
        <v>0</v>
      </c>
      <c r="O771" s="29" t="b">
        <f>IF(N771=kengetallen!$V$19,"1",IF(N771=kengetallen!$V$20,"2",IF(N771=kengetallen!$V$21,"3")))</f>
        <v>0</v>
      </c>
      <c r="P771" s="32">
        <v>0.3</v>
      </c>
      <c r="Q771" s="4">
        <f t="shared" si="34"/>
        <v>0</v>
      </c>
      <c r="R771" s="31">
        <f t="shared" si="35"/>
        <v>0</v>
      </c>
      <c r="S771" s="118" t="b">
        <f>IF(R771=kengetallen!$W$53,"Optimaal / zeer goed",IF(R771=kengetallen!$W$54,"Optimaal / goed",IF(R771=kengetallen!$W$55,"Voldoende / goed",IF(R771=kengetallen!$W$56,"Voldoende / redelijk",IF(R771=kengetallen!$W$57,"Voldoende",IF(R771=kengetallen!$W$58,"Matig / voldoende",IF(R771=kengetallen!$W$59,"Matig",IF(R771=kengetallen!$W$60,"Onvoldoende",IF(R771=kengetallen!$W$61,"Onvoldoende / slecht")))))))))</f>
        <v>0</v>
      </c>
    </row>
    <row r="772" spans="1:19" x14ac:dyDescent="0.3">
      <c r="A772" s="34">
        <f>Invulblad!B774</f>
        <v>770</v>
      </c>
      <c r="B772" s="28">
        <f>Invulblad!C774</f>
        <v>0</v>
      </c>
      <c r="C772" s="4">
        <f>Invulblad!D774</f>
        <v>0</v>
      </c>
      <c r="D772" s="4">
        <f>Invulblad!E774</f>
        <v>0</v>
      </c>
      <c r="E772" s="4">
        <f>Invulblad!F774</f>
        <v>0</v>
      </c>
      <c r="F772" s="4">
        <f>Invulblad!G774</f>
        <v>0</v>
      </c>
      <c r="G772" s="4">
        <f>Invulblad!H774</f>
        <v>0</v>
      </c>
      <c r="H772" s="48">
        <f>Invulblad!I774</f>
        <v>0</v>
      </c>
      <c r="I772" s="109">
        <f>Invulblad!O774</f>
        <v>0</v>
      </c>
      <c r="J772" s="31">
        <f>Invulblad!J774</f>
        <v>0</v>
      </c>
      <c r="K772" s="32" t="b">
        <f>IF(J772=kengetallen!$V$13,"1",IF(J772=kengetallen!$V$14,"2",IF(J772=kengetallen!$V$15,"3")))</f>
        <v>0</v>
      </c>
      <c r="L772" s="32">
        <v>0.7</v>
      </c>
      <c r="M772" s="25">
        <f t="shared" ref="M772:M788" si="36">K772*L772</f>
        <v>0</v>
      </c>
      <c r="N772" s="39">
        <f>Invulblad!K774</f>
        <v>0</v>
      </c>
      <c r="O772" s="29" t="b">
        <f>IF(N772=kengetallen!$V$19,"1",IF(N772=kengetallen!$V$20,"2",IF(N772=kengetallen!$V$21,"3")))</f>
        <v>0</v>
      </c>
      <c r="P772" s="32">
        <v>0.3</v>
      </c>
      <c r="Q772" s="4">
        <f t="shared" ref="Q772:Q788" si="37">O772*P772</f>
        <v>0</v>
      </c>
      <c r="R772" s="31">
        <f t="shared" ref="R772:R788" si="38">M772+Q772</f>
        <v>0</v>
      </c>
      <c r="S772" s="118" t="b">
        <f>IF(R772=kengetallen!$W$53,"Optimaal / zeer goed",IF(R772=kengetallen!$W$54,"Optimaal / goed",IF(R772=kengetallen!$W$55,"Voldoende / goed",IF(R772=kengetallen!$W$56,"Voldoende / redelijk",IF(R772=kengetallen!$W$57,"Voldoende",IF(R772=kengetallen!$W$58,"Matig / voldoende",IF(R772=kengetallen!$W$59,"Matig",IF(R772=kengetallen!$W$60,"Onvoldoende",IF(R772=kengetallen!$W$61,"Onvoldoende / slecht")))))))))</f>
        <v>0</v>
      </c>
    </row>
    <row r="773" spans="1:19" x14ac:dyDescent="0.3">
      <c r="A773" s="34">
        <f>Invulblad!B775</f>
        <v>771</v>
      </c>
      <c r="B773" s="28">
        <f>Invulblad!C775</f>
        <v>0</v>
      </c>
      <c r="C773" s="4">
        <f>Invulblad!D775</f>
        <v>0</v>
      </c>
      <c r="D773" s="4">
        <f>Invulblad!E775</f>
        <v>0</v>
      </c>
      <c r="E773" s="4">
        <f>Invulblad!F775</f>
        <v>0</v>
      </c>
      <c r="F773" s="4">
        <f>Invulblad!G775</f>
        <v>0</v>
      </c>
      <c r="G773" s="4">
        <f>Invulblad!H775</f>
        <v>0</v>
      </c>
      <c r="H773" s="48">
        <f>Invulblad!I775</f>
        <v>0</v>
      </c>
      <c r="I773" s="109">
        <f>Invulblad!O775</f>
        <v>0</v>
      </c>
      <c r="J773" s="31">
        <f>Invulblad!J775</f>
        <v>0</v>
      </c>
      <c r="K773" s="32" t="b">
        <f>IF(J773=kengetallen!$V$13,"1",IF(J773=kengetallen!$V$14,"2",IF(J773=kengetallen!$V$15,"3")))</f>
        <v>0</v>
      </c>
      <c r="L773" s="32">
        <v>0.7</v>
      </c>
      <c r="M773" s="25">
        <f t="shared" si="36"/>
        <v>0</v>
      </c>
      <c r="N773" s="39">
        <f>Invulblad!K775</f>
        <v>0</v>
      </c>
      <c r="O773" s="29" t="b">
        <f>IF(N773=kengetallen!$V$19,"1",IF(N773=kengetallen!$V$20,"2",IF(N773=kengetallen!$V$21,"3")))</f>
        <v>0</v>
      </c>
      <c r="P773" s="32">
        <v>0.3</v>
      </c>
      <c r="Q773" s="4">
        <f t="shared" si="37"/>
        <v>0</v>
      </c>
      <c r="R773" s="31">
        <f t="shared" si="38"/>
        <v>0</v>
      </c>
      <c r="S773" s="118" t="b">
        <f>IF(R773=kengetallen!$W$53,"Optimaal / zeer goed",IF(R773=kengetallen!$W$54,"Optimaal / goed",IF(R773=kengetallen!$W$55,"Voldoende / goed",IF(R773=kengetallen!$W$56,"Voldoende / redelijk",IF(R773=kengetallen!$W$57,"Voldoende",IF(R773=kengetallen!$W$58,"Matig / voldoende",IF(R773=kengetallen!$W$59,"Matig",IF(R773=kengetallen!$W$60,"Onvoldoende",IF(R773=kengetallen!$W$61,"Onvoldoende / slecht")))))))))</f>
        <v>0</v>
      </c>
    </row>
    <row r="774" spans="1:19" x14ac:dyDescent="0.3">
      <c r="A774" s="34">
        <f>Invulblad!B776</f>
        <v>772</v>
      </c>
      <c r="B774" s="28">
        <f>Invulblad!C776</f>
        <v>0</v>
      </c>
      <c r="C774" s="4">
        <f>Invulblad!D776</f>
        <v>0</v>
      </c>
      <c r="D774" s="4">
        <f>Invulblad!E776</f>
        <v>0</v>
      </c>
      <c r="E774" s="4">
        <f>Invulblad!F776</f>
        <v>0</v>
      </c>
      <c r="F774" s="4">
        <f>Invulblad!G776</f>
        <v>0</v>
      </c>
      <c r="G774" s="4">
        <f>Invulblad!H776</f>
        <v>0</v>
      </c>
      <c r="H774" s="48">
        <f>Invulblad!I776</f>
        <v>0</v>
      </c>
      <c r="I774" s="109">
        <f>Invulblad!O776</f>
        <v>0</v>
      </c>
      <c r="J774" s="31">
        <f>Invulblad!J776</f>
        <v>0</v>
      </c>
      <c r="K774" s="32" t="b">
        <f>IF(J774=kengetallen!$V$13,"1",IF(J774=kengetallen!$V$14,"2",IF(J774=kengetallen!$V$15,"3")))</f>
        <v>0</v>
      </c>
      <c r="L774" s="32">
        <v>0.7</v>
      </c>
      <c r="M774" s="25">
        <f t="shared" si="36"/>
        <v>0</v>
      </c>
      <c r="N774" s="39">
        <f>Invulblad!K776</f>
        <v>0</v>
      </c>
      <c r="O774" s="29" t="b">
        <f>IF(N774=kengetallen!$V$19,"1",IF(N774=kengetallen!$V$20,"2",IF(N774=kengetallen!$V$21,"3")))</f>
        <v>0</v>
      </c>
      <c r="P774" s="32">
        <v>0.3</v>
      </c>
      <c r="Q774" s="4">
        <f t="shared" si="37"/>
        <v>0</v>
      </c>
      <c r="R774" s="31">
        <f t="shared" si="38"/>
        <v>0</v>
      </c>
      <c r="S774" s="118" t="b">
        <f>IF(R774=kengetallen!$W$53,"Optimaal / zeer goed",IF(R774=kengetallen!$W$54,"Optimaal / goed",IF(R774=kengetallen!$W$55,"Voldoende / goed",IF(R774=kengetallen!$W$56,"Voldoende / redelijk",IF(R774=kengetallen!$W$57,"Voldoende",IF(R774=kengetallen!$W$58,"Matig / voldoende",IF(R774=kengetallen!$W$59,"Matig",IF(R774=kengetallen!$W$60,"Onvoldoende",IF(R774=kengetallen!$W$61,"Onvoldoende / slecht")))))))))</f>
        <v>0</v>
      </c>
    </row>
    <row r="775" spans="1:19" x14ac:dyDescent="0.3">
      <c r="A775" s="34">
        <f>Invulblad!B777</f>
        <v>773</v>
      </c>
      <c r="B775" s="28">
        <f>Invulblad!C777</f>
        <v>0</v>
      </c>
      <c r="C775" s="4">
        <f>Invulblad!D777</f>
        <v>0</v>
      </c>
      <c r="D775" s="4">
        <f>Invulblad!E777</f>
        <v>0</v>
      </c>
      <c r="E775" s="4">
        <f>Invulblad!F777</f>
        <v>0</v>
      </c>
      <c r="F775" s="4">
        <f>Invulblad!G777</f>
        <v>0</v>
      </c>
      <c r="G775" s="4">
        <f>Invulblad!H777</f>
        <v>0</v>
      </c>
      <c r="H775" s="48">
        <f>Invulblad!I777</f>
        <v>0</v>
      </c>
      <c r="I775" s="109">
        <f>Invulblad!O777</f>
        <v>0</v>
      </c>
      <c r="J775" s="31">
        <f>Invulblad!J777</f>
        <v>0</v>
      </c>
      <c r="K775" s="32" t="b">
        <f>IF(J775=kengetallen!$V$13,"1",IF(J775=kengetallen!$V$14,"2",IF(J775=kengetallen!$V$15,"3")))</f>
        <v>0</v>
      </c>
      <c r="L775" s="32">
        <v>0.7</v>
      </c>
      <c r="M775" s="25">
        <f t="shared" si="36"/>
        <v>0</v>
      </c>
      <c r="N775" s="39">
        <f>Invulblad!K777</f>
        <v>0</v>
      </c>
      <c r="O775" s="29" t="b">
        <f>IF(N775=kengetallen!$V$19,"1",IF(N775=kengetallen!$V$20,"2",IF(N775=kengetallen!$V$21,"3")))</f>
        <v>0</v>
      </c>
      <c r="P775" s="32">
        <v>0.3</v>
      </c>
      <c r="Q775" s="4">
        <f t="shared" si="37"/>
        <v>0</v>
      </c>
      <c r="R775" s="31">
        <f t="shared" si="38"/>
        <v>0</v>
      </c>
      <c r="S775" s="118" t="b">
        <f>IF(R775=kengetallen!$W$53,"Optimaal / zeer goed",IF(R775=kengetallen!$W$54,"Optimaal / goed",IF(R775=kengetallen!$W$55,"Voldoende / goed",IF(R775=kengetallen!$W$56,"Voldoende / redelijk",IF(R775=kengetallen!$W$57,"Voldoende",IF(R775=kengetallen!$W$58,"Matig / voldoende",IF(R775=kengetallen!$W$59,"Matig",IF(R775=kengetallen!$W$60,"Onvoldoende",IF(R775=kengetallen!$W$61,"Onvoldoende / slecht")))))))))</f>
        <v>0</v>
      </c>
    </row>
    <row r="776" spans="1:19" x14ac:dyDescent="0.3">
      <c r="A776" s="34">
        <f>Invulblad!B778</f>
        <v>774</v>
      </c>
      <c r="B776" s="28">
        <f>Invulblad!C778</f>
        <v>0</v>
      </c>
      <c r="C776" s="4">
        <f>Invulblad!D778</f>
        <v>0</v>
      </c>
      <c r="D776" s="4">
        <f>Invulblad!E778</f>
        <v>0</v>
      </c>
      <c r="E776" s="4">
        <f>Invulblad!F778</f>
        <v>0</v>
      </c>
      <c r="F776" s="4">
        <f>Invulblad!G778</f>
        <v>0</v>
      </c>
      <c r="G776" s="4">
        <f>Invulblad!H778</f>
        <v>0</v>
      </c>
      <c r="H776" s="48">
        <f>Invulblad!I778</f>
        <v>0</v>
      </c>
      <c r="I776" s="109">
        <f>Invulblad!O778</f>
        <v>0</v>
      </c>
      <c r="J776" s="31">
        <f>Invulblad!J778</f>
        <v>0</v>
      </c>
      <c r="K776" s="32" t="b">
        <f>IF(J776=kengetallen!$V$13,"1",IF(J776=kengetallen!$V$14,"2",IF(J776=kengetallen!$V$15,"3")))</f>
        <v>0</v>
      </c>
      <c r="L776" s="32">
        <v>0.7</v>
      </c>
      <c r="M776" s="25">
        <f t="shared" si="36"/>
        <v>0</v>
      </c>
      <c r="N776" s="39">
        <f>Invulblad!K778</f>
        <v>0</v>
      </c>
      <c r="O776" s="29" t="b">
        <f>IF(N776=kengetallen!$V$19,"1",IF(N776=kengetallen!$V$20,"2",IF(N776=kengetallen!$V$21,"3")))</f>
        <v>0</v>
      </c>
      <c r="P776" s="32">
        <v>0.3</v>
      </c>
      <c r="Q776" s="4">
        <f t="shared" si="37"/>
        <v>0</v>
      </c>
      <c r="R776" s="31">
        <f t="shared" si="38"/>
        <v>0</v>
      </c>
      <c r="S776" s="118" t="b">
        <f>IF(R776=kengetallen!$W$53,"Optimaal / zeer goed",IF(R776=kengetallen!$W$54,"Optimaal / goed",IF(R776=kengetallen!$W$55,"Voldoende / goed",IF(R776=kengetallen!$W$56,"Voldoende / redelijk",IF(R776=kengetallen!$W$57,"Voldoende",IF(R776=kengetallen!$W$58,"Matig / voldoende",IF(R776=kengetallen!$W$59,"Matig",IF(R776=kengetallen!$W$60,"Onvoldoende",IF(R776=kengetallen!$W$61,"Onvoldoende / slecht")))))))))</f>
        <v>0</v>
      </c>
    </row>
    <row r="777" spans="1:19" x14ac:dyDescent="0.3">
      <c r="A777" s="34">
        <f>Invulblad!B779</f>
        <v>775</v>
      </c>
      <c r="B777" s="28">
        <f>Invulblad!C779</f>
        <v>0</v>
      </c>
      <c r="C777" s="4">
        <f>Invulblad!D779</f>
        <v>0</v>
      </c>
      <c r="D777" s="4">
        <f>Invulblad!E779</f>
        <v>0</v>
      </c>
      <c r="E777" s="4">
        <f>Invulblad!F779</f>
        <v>0</v>
      </c>
      <c r="F777" s="4">
        <f>Invulblad!G779</f>
        <v>0</v>
      </c>
      <c r="G777" s="4">
        <f>Invulblad!H779</f>
        <v>0</v>
      </c>
      <c r="H777" s="48">
        <f>Invulblad!I779</f>
        <v>0</v>
      </c>
      <c r="I777" s="109">
        <f>Invulblad!O779</f>
        <v>0</v>
      </c>
      <c r="J777" s="31">
        <f>Invulblad!J779</f>
        <v>0</v>
      </c>
      <c r="K777" s="32" t="b">
        <f>IF(J777=kengetallen!$V$13,"1",IF(J777=kengetallen!$V$14,"2",IF(J777=kengetallen!$V$15,"3")))</f>
        <v>0</v>
      </c>
      <c r="L777" s="32">
        <v>0.7</v>
      </c>
      <c r="M777" s="25">
        <f t="shared" si="36"/>
        <v>0</v>
      </c>
      <c r="N777" s="39">
        <f>Invulblad!K779</f>
        <v>0</v>
      </c>
      <c r="O777" s="29" t="b">
        <f>IF(N777=kengetallen!$V$19,"1",IF(N777=kengetallen!$V$20,"2",IF(N777=kengetallen!$V$21,"3")))</f>
        <v>0</v>
      </c>
      <c r="P777" s="32">
        <v>0.3</v>
      </c>
      <c r="Q777" s="4">
        <f t="shared" si="37"/>
        <v>0</v>
      </c>
      <c r="R777" s="31">
        <f t="shared" si="38"/>
        <v>0</v>
      </c>
      <c r="S777" s="118" t="b">
        <f>IF(R777=kengetallen!$W$53,"Optimaal / zeer goed",IF(R777=kengetallen!$W$54,"Optimaal / goed",IF(R777=kengetallen!$W$55,"Voldoende / goed",IF(R777=kengetallen!$W$56,"Voldoende / redelijk",IF(R777=kengetallen!$W$57,"Voldoende",IF(R777=kengetallen!$W$58,"Matig / voldoende",IF(R777=kengetallen!$W$59,"Matig",IF(R777=kengetallen!$W$60,"Onvoldoende",IF(R777=kengetallen!$W$61,"Onvoldoende / slecht")))))))))</f>
        <v>0</v>
      </c>
    </row>
    <row r="778" spans="1:19" x14ac:dyDescent="0.3">
      <c r="A778" s="34">
        <f>Invulblad!B780</f>
        <v>776</v>
      </c>
      <c r="B778" s="28">
        <f>Invulblad!C780</f>
        <v>0</v>
      </c>
      <c r="C778" s="4">
        <f>Invulblad!D780</f>
        <v>0</v>
      </c>
      <c r="D778" s="4">
        <f>Invulblad!E780</f>
        <v>0</v>
      </c>
      <c r="E778" s="4">
        <f>Invulblad!F780</f>
        <v>0</v>
      </c>
      <c r="F778" s="4">
        <f>Invulblad!G780</f>
        <v>0</v>
      </c>
      <c r="G778" s="4">
        <f>Invulblad!H780</f>
        <v>0</v>
      </c>
      <c r="H778" s="48">
        <f>Invulblad!I780</f>
        <v>0</v>
      </c>
      <c r="I778" s="109">
        <f>Invulblad!O780</f>
        <v>0</v>
      </c>
      <c r="J778" s="31">
        <f>Invulblad!J780</f>
        <v>0</v>
      </c>
      <c r="K778" s="32" t="b">
        <f>IF(J778=kengetallen!$V$13,"1",IF(J778=kengetallen!$V$14,"2",IF(J778=kengetallen!$V$15,"3")))</f>
        <v>0</v>
      </c>
      <c r="L778" s="32">
        <v>0.7</v>
      </c>
      <c r="M778" s="25">
        <f t="shared" si="36"/>
        <v>0</v>
      </c>
      <c r="N778" s="39">
        <f>Invulblad!K780</f>
        <v>0</v>
      </c>
      <c r="O778" s="29" t="b">
        <f>IF(N778=kengetallen!$V$19,"1",IF(N778=kengetallen!$V$20,"2",IF(N778=kengetallen!$V$21,"3")))</f>
        <v>0</v>
      </c>
      <c r="P778" s="32">
        <v>0.3</v>
      </c>
      <c r="Q778" s="4">
        <f t="shared" si="37"/>
        <v>0</v>
      </c>
      <c r="R778" s="31">
        <f t="shared" si="38"/>
        <v>0</v>
      </c>
      <c r="S778" s="118" t="b">
        <f>IF(R778=kengetallen!$W$53,"Optimaal / zeer goed",IF(R778=kengetallen!$W$54,"Optimaal / goed",IF(R778=kengetallen!$W$55,"Voldoende / goed",IF(R778=kengetallen!$W$56,"Voldoende / redelijk",IF(R778=kengetallen!$W$57,"Voldoende",IF(R778=kengetallen!$W$58,"Matig / voldoende",IF(R778=kengetallen!$W$59,"Matig",IF(R778=kengetallen!$W$60,"Onvoldoende",IF(R778=kengetallen!$W$61,"Onvoldoende / slecht")))))))))</f>
        <v>0</v>
      </c>
    </row>
    <row r="779" spans="1:19" x14ac:dyDescent="0.3">
      <c r="A779" s="34">
        <f>Invulblad!B781</f>
        <v>777</v>
      </c>
      <c r="B779" s="28">
        <f>Invulblad!C781</f>
        <v>0</v>
      </c>
      <c r="C779" s="4">
        <f>Invulblad!D781</f>
        <v>0</v>
      </c>
      <c r="D779" s="4">
        <f>Invulblad!E781</f>
        <v>0</v>
      </c>
      <c r="E779" s="4">
        <f>Invulblad!F781</f>
        <v>0</v>
      </c>
      <c r="F779" s="4">
        <f>Invulblad!G781</f>
        <v>0</v>
      </c>
      <c r="G779" s="4">
        <f>Invulblad!H781</f>
        <v>0</v>
      </c>
      <c r="H779" s="48">
        <f>Invulblad!I781</f>
        <v>0</v>
      </c>
      <c r="I779" s="109">
        <f>Invulblad!O781</f>
        <v>0</v>
      </c>
      <c r="J779" s="31">
        <f>Invulblad!J781</f>
        <v>0</v>
      </c>
      <c r="K779" s="32" t="b">
        <f>IF(J779=kengetallen!$V$13,"1",IF(J779=kengetallen!$V$14,"2",IF(J779=kengetallen!$V$15,"3")))</f>
        <v>0</v>
      </c>
      <c r="L779" s="32">
        <v>0.7</v>
      </c>
      <c r="M779" s="25">
        <f t="shared" si="36"/>
        <v>0</v>
      </c>
      <c r="N779" s="39">
        <f>Invulblad!K781</f>
        <v>0</v>
      </c>
      <c r="O779" s="29" t="b">
        <f>IF(N779=kengetallen!$V$19,"1",IF(N779=kengetallen!$V$20,"2",IF(N779=kengetallen!$V$21,"3")))</f>
        <v>0</v>
      </c>
      <c r="P779" s="32">
        <v>0.3</v>
      </c>
      <c r="Q779" s="4">
        <f t="shared" si="37"/>
        <v>0</v>
      </c>
      <c r="R779" s="31">
        <f t="shared" si="38"/>
        <v>0</v>
      </c>
      <c r="S779" s="118" t="b">
        <f>IF(R779=kengetallen!$W$53,"Optimaal / zeer goed",IF(R779=kengetallen!$W$54,"Optimaal / goed",IF(R779=kengetallen!$W$55,"Voldoende / goed",IF(R779=kengetallen!$W$56,"Voldoende / redelijk",IF(R779=kengetallen!$W$57,"Voldoende",IF(R779=kengetallen!$W$58,"Matig / voldoende",IF(R779=kengetallen!$W$59,"Matig",IF(R779=kengetallen!$W$60,"Onvoldoende",IF(R779=kengetallen!$W$61,"Onvoldoende / slecht")))))))))</f>
        <v>0</v>
      </c>
    </row>
    <row r="780" spans="1:19" x14ac:dyDescent="0.3">
      <c r="A780" s="34">
        <f>Invulblad!B782</f>
        <v>778</v>
      </c>
      <c r="B780" s="28">
        <f>Invulblad!C782</f>
        <v>0</v>
      </c>
      <c r="C780" s="4">
        <f>Invulblad!D782</f>
        <v>0</v>
      </c>
      <c r="D780" s="4">
        <f>Invulblad!E782</f>
        <v>0</v>
      </c>
      <c r="E780" s="4">
        <f>Invulblad!F782</f>
        <v>0</v>
      </c>
      <c r="F780" s="4">
        <f>Invulblad!G782</f>
        <v>0</v>
      </c>
      <c r="G780" s="4">
        <f>Invulblad!H782</f>
        <v>0</v>
      </c>
      <c r="H780" s="48">
        <f>Invulblad!I782</f>
        <v>0</v>
      </c>
      <c r="I780" s="109">
        <f>Invulblad!O782</f>
        <v>0</v>
      </c>
      <c r="J780" s="31">
        <f>Invulblad!J782</f>
        <v>0</v>
      </c>
      <c r="K780" s="32" t="b">
        <f>IF(J780=kengetallen!$V$13,"1",IF(J780=kengetallen!$V$14,"2",IF(J780=kengetallen!$V$15,"3")))</f>
        <v>0</v>
      </c>
      <c r="L780" s="32">
        <v>0.7</v>
      </c>
      <c r="M780" s="25">
        <f t="shared" si="36"/>
        <v>0</v>
      </c>
      <c r="N780" s="39">
        <f>Invulblad!K782</f>
        <v>0</v>
      </c>
      <c r="O780" s="29" t="b">
        <f>IF(N780=kengetallen!$V$19,"1",IF(N780=kengetallen!$V$20,"2",IF(N780=kengetallen!$V$21,"3")))</f>
        <v>0</v>
      </c>
      <c r="P780" s="32">
        <v>0.3</v>
      </c>
      <c r="Q780" s="4">
        <f t="shared" si="37"/>
        <v>0</v>
      </c>
      <c r="R780" s="31">
        <f t="shared" si="38"/>
        <v>0</v>
      </c>
      <c r="S780" s="118" t="b">
        <f>IF(R780=kengetallen!$W$53,"Optimaal / zeer goed",IF(R780=kengetallen!$W$54,"Optimaal / goed",IF(R780=kengetallen!$W$55,"Voldoende / goed",IF(R780=kengetallen!$W$56,"Voldoende / redelijk",IF(R780=kengetallen!$W$57,"Voldoende",IF(R780=kengetallen!$W$58,"Matig / voldoende",IF(R780=kengetallen!$W$59,"Matig",IF(R780=kengetallen!$W$60,"Onvoldoende",IF(R780=kengetallen!$W$61,"Onvoldoende / slecht")))))))))</f>
        <v>0</v>
      </c>
    </row>
    <row r="781" spans="1:19" x14ac:dyDescent="0.3">
      <c r="A781" s="34">
        <f>Invulblad!B783</f>
        <v>779</v>
      </c>
      <c r="B781" s="28">
        <f>Invulblad!C783</f>
        <v>0</v>
      </c>
      <c r="C781" s="4">
        <f>Invulblad!D783</f>
        <v>0</v>
      </c>
      <c r="D781" s="4">
        <f>Invulblad!E783</f>
        <v>0</v>
      </c>
      <c r="E781" s="4">
        <f>Invulblad!F783</f>
        <v>0</v>
      </c>
      <c r="F781" s="4">
        <f>Invulblad!G783</f>
        <v>0</v>
      </c>
      <c r="G781" s="4">
        <f>Invulblad!H783</f>
        <v>0</v>
      </c>
      <c r="H781" s="48">
        <f>Invulblad!I783</f>
        <v>0</v>
      </c>
      <c r="I781" s="109">
        <f>Invulblad!O783</f>
        <v>0</v>
      </c>
      <c r="J781" s="31">
        <f>Invulblad!J783</f>
        <v>0</v>
      </c>
      <c r="K781" s="32" t="b">
        <f>IF(J781=kengetallen!$V$13,"1",IF(J781=kengetallen!$V$14,"2",IF(J781=kengetallen!$V$15,"3")))</f>
        <v>0</v>
      </c>
      <c r="L781" s="32">
        <v>0.7</v>
      </c>
      <c r="M781" s="25">
        <f t="shared" si="36"/>
        <v>0</v>
      </c>
      <c r="N781" s="39">
        <f>Invulblad!K783</f>
        <v>0</v>
      </c>
      <c r="O781" s="29" t="b">
        <f>IF(N781=kengetallen!$V$19,"1",IF(N781=kengetallen!$V$20,"2",IF(N781=kengetallen!$V$21,"3")))</f>
        <v>0</v>
      </c>
      <c r="P781" s="32">
        <v>0.3</v>
      </c>
      <c r="Q781" s="4">
        <f t="shared" si="37"/>
        <v>0</v>
      </c>
      <c r="R781" s="31">
        <f t="shared" si="38"/>
        <v>0</v>
      </c>
      <c r="S781" s="118" t="b">
        <f>IF(R781=kengetallen!$W$53,"Optimaal / zeer goed",IF(R781=kengetallen!$W$54,"Optimaal / goed",IF(R781=kengetallen!$W$55,"Voldoende / goed",IF(R781=kengetallen!$W$56,"Voldoende / redelijk",IF(R781=kengetallen!$W$57,"Voldoende",IF(R781=kengetallen!$W$58,"Matig / voldoende",IF(R781=kengetallen!$W$59,"Matig",IF(R781=kengetallen!$W$60,"Onvoldoende",IF(R781=kengetallen!$W$61,"Onvoldoende / slecht")))))))))</f>
        <v>0</v>
      </c>
    </row>
    <row r="782" spans="1:19" x14ac:dyDescent="0.3">
      <c r="A782" s="34">
        <f>Invulblad!B784</f>
        <v>780</v>
      </c>
      <c r="B782" s="28">
        <f>Invulblad!C784</f>
        <v>0</v>
      </c>
      <c r="C782" s="4">
        <f>Invulblad!D784</f>
        <v>0</v>
      </c>
      <c r="D782" s="4">
        <f>Invulblad!E784</f>
        <v>0</v>
      </c>
      <c r="E782" s="4">
        <f>Invulblad!F784</f>
        <v>0</v>
      </c>
      <c r="F782" s="4">
        <f>Invulblad!G784</f>
        <v>0</v>
      </c>
      <c r="G782" s="4">
        <f>Invulblad!H784</f>
        <v>0</v>
      </c>
      <c r="H782" s="48">
        <f>Invulblad!I784</f>
        <v>0</v>
      </c>
      <c r="I782" s="109">
        <f>Invulblad!O784</f>
        <v>0</v>
      </c>
      <c r="J782" s="31">
        <f>Invulblad!J784</f>
        <v>0</v>
      </c>
      <c r="K782" s="32" t="b">
        <f>IF(J782=kengetallen!$V$13,"1",IF(J782=kengetallen!$V$14,"2",IF(J782=kengetallen!$V$15,"3")))</f>
        <v>0</v>
      </c>
      <c r="L782" s="32">
        <v>0.7</v>
      </c>
      <c r="M782" s="25">
        <f t="shared" si="36"/>
        <v>0</v>
      </c>
      <c r="N782" s="39">
        <f>Invulblad!K784</f>
        <v>0</v>
      </c>
      <c r="O782" s="29" t="b">
        <f>IF(N782=kengetallen!$V$19,"1",IF(N782=kengetallen!$V$20,"2",IF(N782=kengetallen!$V$21,"3")))</f>
        <v>0</v>
      </c>
      <c r="P782" s="32">
        <v>0.3</v>
      </c>
      <c r="Q782" s="4">
        <f t="shared" si="37"/>
        <v>0</v>
      </c>
      <c r="R782" s="31">
        <f t="shared" si="38"/>
        <v>0</v>
      </c>
      <c r="S782" s="118" t="b">
        <f>IF(R782=kengetallen!$W$53,"Optimaal / zeer goed",IF(R782=kengetallen!$W$54,"Optimaal / goed",IF(R782=kengetallen!$W$55,"Voldoende / goed",IF(R782=kengetallen!$W$56,"Voldoende / redelijk",IF(R782=kengetallen!$W$57,"Voldoende",IF(R782=kengetallen!$W$58,"Matig / voldoende",IF(R782=kengetallen!$W$59,"Matig",IF(R782=kengetallen!$W$60,"Onvoldoende",IF(R782=kengetallen!$W$61,"Onvoldoende / slecht")))))))))</f>
        <v>0</v>
      </c>
    </row>
    <row r="783" spans="1:19" x14ac:dyDescent="0.3">
      <c r="A783" s="34">
        <f>Invulblad!B785</f>
        <v>781</v>
      </c>
      <c r="B783" s="28">
        <f>Invulblad!C785</f>
        <v>0</v>
      </c>
      <c r="C783" s="4">
        <f>Invulblad!D785</f>
        <v>0</v>
      </c>
      <c r="D783" s="4">
        <f>Invulblad!E785</f>
        <v>0</v>
      </c>
      <c r="E783" s="4">
        <f>Invulblad!F785</f>
        <v>0</v>
      </c>
      <c r="F783" s="4">
        <f>Invulblad!G785</f>
        <v>0</v>
      </c>
      <c r="G783" s="4">
        <f>Invulblad!H785</f>
        <v>0</v>
      </c>
      <c r="H783" s="48">
        <f>Invulblad!I785</f>
        <v>0</v>
      </c>
      <c r="I783" s="109">
        <f>Invulblad!O785</f>
        <v>0</v>
      </c>
      <c r="J783" s="31">
        <f>Invulblad!J785</f>
        <v>0</v>
      </c>
      <c r="K783" s="32" t="b">
        <f>IF(J783=kengetallen!$V$13,"1",IF(J783=kengetallen!$V$14,"2",IF(J783=kengetallen!$V$15,"3")))</f>
        <v>0</v>
      </c>
      <c r="L783" s="32">
        <v>0.7</v>
      </c>
      <c r="M783" s="25">
        <f t="shared" si="36"/>
        <v>0</v>
      </c>
      <c r="N783" s="39">
        <f>Invulblad!K785</f>
        <v>0</v>
      </c>
      <c r="O783" s="29" t="b">
        <f>IF(N783=kengetallen!$V$19,"1",IF(N783=kengetallen!$V$20,"2",IF(N783=kengetallen!$V$21,"3")))</f>
        <v>0</v>
      </c>
      <c r="P783" s="32">
        <v>0.3</v>
      </c>
      <c r="Q783" s="4">
        <f t="shared" si="37"/>
        <v>0</v>
      </c>
      <c r="R783" s="31">
        <f t="shared" si="38"/>
        <v>0</v>
      </c>
      <c r="S783" s="118" t="b">
        <f>IF(R783=kengetallen!$W$53,"Optimaal / zeer goed",IF(R783=kengetallen!$W$54,"Optimaal / goed",IF(R783=kengetallen!$W$55,"Voldoende / goed",IF(R783=kengetallen!$W$56,"Voldoende / redelijk",IF(R783=kengetallen!$W$57,"Voldoende",IF(R783=kengetallen!$W$58,"Matig / voldoende",IF(R783=kengetallen!$W$59,"Matig",IF(R783=kengetallen!$W$60,"Onvoldoende",IF(R783=kengetallen!$W$61,"Onvoldoende / slecht")))))))))</f>
        <v>0</v>
      </c>
    </row>
    <row r="784" spans="1:19" x14ac:dyDescent="0.3">
      <c r="A784" s="34">
        <f>Invulblad!B786</f>
        <v>782</v>
      </c>
      <c r="B784" s="28">
        <f>Invulblad!C786</f>
        <v>0</v>
      </c>
      <c r="C784" s="4">
        <f>Invulblad!D786</f>
        <v>0</v>
      </c>
      <c r="D784" s="4">
        <f>Invulblad!E786</f>
        <v>0</v>
      </c>
      <c r="E784" s="4">
        <f>Invulblad!F786</f>
        <v>0</v>
      </c>
      <c r="F784" s="4">
        <f>Invulblad!G786</f>
        <v>0</v>
      </c>
      <c r="G784" s="4">
        <f>Invulblad!H786</f>
        <v>0</v>
      </c>
      <c r="H784" s="48">
        <f>Invulblad!I786</f>
        <v>0</v>
      </c>
      <c r="I784" s="109">
        <f>Invulblad!O786</f>
        <v>0</v>
      </c>
      <c r="J784" s="31">
        <f>Invulblad!J786</f>
        <v>0</v>
      </c>
      <c r="K784" s="32" t="b">
        <f>IF(J784=kengetallen!$V$13,"1",IF(J784=kengetallen!$V$14,"2",IF(J784=kengetallen!$V$15,"3")))</f>
        <v>0</v>
      </c>
      <c r="L784" s="32">
        <v>0.7</v>
      </c>
      <c r="M784" s="25">
        <f t="shared" si="36"/>
        <v>0</v>
      </c>
      <c r="N784" s="39">
        <f>Invulblad!K786</f>
        <v>0</v>
      </c>
      <c r="O784" s="29" t="b">
        <f>IF(N784=kengetallen!$V$19,"1",IF(N784=kengetallen!$V$20,"2",IF(N784=kengetallen!$V$21,"3")))</f>
        <v>0</v>
      </c>
      <c r="P784" s="32">
        <v>0.3</v>
      </c>
      <c r="Q784" s="4">
        <f t="shared" si="37"/>
        <v>0</v>
      </c>
      <c r="R784" s="31">
        <f t="shared" si="38"/>
        <v>0</v>
      </c>
      <c r="S784" s="118" t="b">
        <f>IF(R784=kengetallen!$W$53,"Optimaal / zeer goed",IF(R784=kengetallen!$W$54,"Optimaal / goed",IF(R784=kengetallen!$W$55,"Voldoende / goed",IF(R784=kengetallen!$W$56,"Voldoende / redelijk",IF(R784=kengetallen!$W$57,"Voldoende",IF(R784=kengetallen!$W$58,"Matig / voldoende",IF(R784=kengetallen!$W$59,"Matig",IF(R784=kengetallen!$W$60,"Onvoldoende",IF(R784=kengetallen!$W$61,"Onvoldoende / slecht")))))))))</f>
        <v>0</v>
      </c>
    </row>
    <row r="785" spans="1:19" x14ac:dyDescent="0.3">
      <c r="A785" s="34">
        <f>Invulblad!B787</f>
        <v>783</v>
      </c>
      <c r="B785" s="28">
        <f>Invulblad!C787</f>
        <v>0</v>
      </c>
      <c r="C785" s="4">
        <f>Invulblad!D787</f>
        <v>0</v>
      </c>
      <c r="D785" s="4">
        <f>Invulblad!E787</f>
        <v>0</v>
      </c>
      <c r="E785" s="4">
        <f>Invulblad!F787</f>
        <v>0</v>
      </c>
      <c r="F785" s="4">
        <f>Invulblad!G787</f>
        <v>0</v>
      </c>
      <c r="G785" s="4">
        <f>Invulblad!H787</f>
        <v>0</v>
      </c>
      <c r="H785" s="48">
        <f>Invulblad!I787</f>
        <v>0</v>
      </c>
      <c r="I785" s="109">
        <f>Invulblad!O787</f>
        <v>0</v>
      </c>
      <c r="J785" s="31">
        <f>Invulblad!J787</f>
        <v>0</v>
      </c>
      <c r="K785" s="32" t="b">
        <f>IF(J785=kengetallen!$V$13,"1",IF(J785=kengetallen!$V$14,"2",IF(J785=kengetallen!$V$15,"3")))</f>
        <v>0</v>
      </c>
      <c r="L785" s="32">
        <v>0.7</v>
      </c>
      <c r="M785" s="25">
        <f t="shared" si="36"/>
        <v>0</v>
      </c>
      <c r="N785" s="39">
        <f>Invulblad!K787</f>
        <v>0</v>
      </c>
      <c r="O785" s="29" t="b">
        <f>IF(N785=kengetallen!$V$19,"1",IF(N785=kengetallen!$V$20,"2",IF(N785=kengetallen!$V$21,"3")))</f>
        <v>0</v>
      </c>
      <c r="P785" s="32">
        <v>0.3</v>
      </c>
      <c r="Q785" s="4">
        <f t="shared" si="37"/>
        <v>0</v>
      </c>
      <c r="R785" s="31">
        <f t="shared" si="38"/>
        <v>0</v>
      </c>
      <c r="S785" s="118" t="b">
        <f>IF(R785=kengetallen!$W$53,"Optimaal / zeer goed",IF(R785=kengetallen!$W$54,"Optimaal / goed",IF(R785=kengetallen!$W$55,"Voldoende / goed",IF(R785=kengetallen!$W$56,"Voldoende / redelijk",IF(R785=kengetallen!$W$57,"Voldoende",IF(R785=kengetallen!$W$58,"Matig / voldoende",IF(R785=kengetallen!$W$59,"Matig",IF(R785=kengetallen!$W$60,"Onvoldoende",IF(R785=kengetallen!$W$61,"Onvoldoende / slecht")))))))))</f>
        <v>0</v>
      </c>
    </row>
    <row r="786" spans="1:19" x14ac:dyDescent="0.3">
      <c r="A786" s="34">
        <f>Invulblad!B788</f>
        <v>784</v>
      </c>
      <c r="B786" s="28">
        <f>Invulblad!C788</f>
        <v>0</v>
      </c>
      <c r="C786" s="4">
        <f>Invulblad!D788</f>
        <v>0</v>
      </c>
      <c r="D786" s="4">
        <f>Invulblad!E788</f>
        <v>0</v>
      </c>
      <c r="E786" s="4">
        <f>Invulblad!F788</f>
        <v>0</v>
      </c>
      <c r="F786" s="4">
        <f>Invulblad!G788</f>
        <v>0</v>
      </c>
      <c r="G786" s="4">
        <f>Invulblad!H788</f>
        <v>0</v>
      </c>
      <c r="H786" s="48">
        <f>Invulblad!I788</f>
        <v>0</v>
      </c>
      <c r="I786" s="109">
        <f>Invulblad!O788</f>
        <v>0</v>
      </c>
      <c r="J786" s="31">
        <f>Invulblad!J788</f>
        <v>0</v>
      </c>
      <c r="K786" s="32" t="b">
        <f>IF(J786=kengetallen!$V$13,"1",IF(J786=kengetallen!$V$14,"2",IF(J786=kengetallen!$V$15,"3")))</f>
        <v>0</v>
      </c>
      <c r="L786" s="32">
        <v>0.7</v>
      </c>
      <c r="M786" s="25">
        <f t="shared" si="36"/>
        <v>0</v>
      </c>
      <c r="N786" s="39">
        <f>Invulblad!K788</f>
        <v>0</v>
      </c>
      <c r="O786" s="29" t="b">
        <f>IF(N786=kengetallen!$V$19,"1",IF(N786=kengetallen!$V$20,"2",IF(N786=kengetallen!$V$21,"3")))</f>
        <v>0</v>
      </c>
      <c r="P786" s="32">
        <v>0.3</v>
      </c>
      <c r="Q786" s="4">
        <f t="shared" si="37"/>
        <v>0</v>
      </c>
      <c r="R786" s="31">
        <f t="shared" si="38"/>
        <v>0</v>
      </c>
      <c r="S786" s="118" t="b">
        <f>IF(R786=kengetallen!$W$53,"Optimaal / zeer goed",IF(R786=kengetallen!$W$54,"Optimaal / goed",IF(R786=kengetallen!$W$55,"Voldoende / goed",IF(R786=kengetallen!$W$56,"Voldoende / redelijk",IF(R786=kengetallen!$W$57,"Voldoende",IF(R786=kengetallen!$W$58,"Matig / voldoende",IF(R786=kengetallen!$W$59,"Matig",IF(R786=kengetallen!$W$60,"Onvoldoende",IF(R786=kengetallen!$W$61,"Onvoldoende / slecht")))))))))</f>
        <v>0</v>
      </c>
    </row>
    <row r="787" spans="1:19" x14ac:dyDescent="0.3">
      <c r="A787" s="34">
        <f>Invulblad!B789</f>
        <v>785</v>
      </c>
      <c r="B787" s="28">
        <f>Invulblad!C789</f>
        <v>0</v>
      </c>
      <c r="C787" s="4">
        <f>Invulblad!D789</f>
        <v>0</v>
      </c>
      <c r="D787" s="4">
        <f>Invulblad!E789</f>
        <v>0</v>
      </c>
      <c r="E787" s="4">
        <f>Invulblad!F789</f>
        <v>0</v>
      </c>
      <c r="F787" s="4">
        <f>Invulblad!G789</f>
        <v>0</v>
      </c>
      <c r="G787" s="4">
        <f>Invulblad!H789</f>
        <v>0</v>
      </c>
      <c r="H787" s="48">
        <f>Invulblad!I789</f>
        <v>0</v>
      </c>
      <c r="I787" s="109">
        <f>Invulblad!O789</f>
        <v>0</v>
      </c>
      <c r="J787" s="31">
        <f>Invulblad!J789</f>
        <v>0</v>
      </c>
      <c r="K787" s="32" t="b">
        <f>IF(J787=kengetallen!$V$13,"1",IF(J787=kengetallen!$V$14,"2",IF(J787=kengetallen!$V$15,"3")))</f>
        <v>0</v>
      </c>
      <c r="L787" s="32">
        <v>0.7</v>
      </c>
      <c r="M787" s="25">
        <f t="shared" si="36"/>
        <v>0</v>
      </c>
      <c r="N787" s="39">
        <f>Invulblad!K789</f>
        <v>0</v>
      </c>
      <c r="O787" s="29" t="b">
        <f>IF(N787=kengetallen!$V$19,"1",IF(N787=kengetallen!$V$20,"2",IF(N787=kengetallen!$V$21,"3")))</f>
        <v>0</v>
      </c>
      <c r="P787" s="32">
        <v>0.3</v>
      </c>
      <c r="Q787" s="4">
        <f t="shared" si="37"/>
        <v>0</v>
      </c>
      <c r="R787" s="31">
        <f t="shared" si="38"/>
        <v>0</v>
      </c>
      <c r="S787" s="118" t="b">
        <f>IF(R787=kengetallen!$W$53,"Optimaal / zeer goed",IF(R787=kengetallen!$W$54,"Optimaal / goed",IF(R787=kengetallen!$W$55,"Voldoende / goed",IF(R787=kengetallen!$W$56,"Voldoende / redelijk",IF(R787=kengetallen!$W$57,"Voldoende",IF(R787=kengetallen!$W$58,"Matig / voldoende",IF(R787=kengetallen!$W$59,"Matig",IF(R787=kengetallen!$W$60,"Onvoldoende",IF(R787=kengetallen!$W$61,"Onvoldoende / slecht")))))))))</f>
        <v>0</v>
      </c>
    </row>
    <row r="788" spans="1:19" x14ac:dyDescent="0.3">
      <c r="A788" s="34">
        <f>Invulblad!B790</f>
        <v>786</v>
      </c>
      <c r="B788" s="28">
        <f>Invulblad!C790</f>
        <v>0</v>
      </c>
      <c r="C788" s="4">
        <f>Invulblad!D790</f>
        <v>0</v>
      </c>
      <c r="D788" s="4">
        <f>Invulblad!E790</f>
        <v>0</v>
      </c>
      <c r="E788" s="4">
        <f>Invulblad!F790</f>
        <v>0</v>
      </c>
      <c r="F788" s="4">
        <f>Invulblad!G790</f>
        <v>0</v>
      </c>
      <c r="G788" s="4">
        <f>Invulblad!H790</f>
        <v>0</v>
      </c>
      <c r="H788" s="48">
        <f>Invulblad!I790</f>
        <v>0</v>
      </c>
      <c r="I788" s="109">
        <f>Invulblad!O790</f>
        <v>0</v>
      </c>
      <c r="J788" s="31">
        <f>Invulblad!J790</f>
        <v>0</v>
      </c>
      <c r="K788" s="32" t="b">
        <f>IF(J788=kengetallen!$V$13,"1",IF(J788=kengetallen!$V$14,"2",IF(J788=kengetallen!$V$15,"3")))</f>
        <v>0</v>
      </c>
      <c r="L788" s="32">
        <v>0.7</v>
      </c>
      <c r="M788" s="25">
        <f t="shared" si="36"/>
        <v>0</v>
      </c>
      <c r="N788" s="39">
        <f>Invulblad!K790</f>
        <v>0</v>
      </c>
      <c r="O788" s="29" t="b">
        <f>IF(N788=kengetallen!$V$19,"1",IF(N788=kengetallen!$V$20,"2",IF(N788=kengetallen!$V$21,"3")))</f>
        <v>0</v>
      </c>
      <c r="P788" s="32">
        <v>0.3</v>
      </c>
      <c r="Q788" s="4">
        <f t="shared" si="37"/>
        <v>0</v>
      </c>
      <c r="R788" s="31">
        <f t="shared" si="38"/>
        <v>0</v>
      </c>
      <c r="S788" s="118" t="b">
        <f>IF(R788=kengetallen!$W$53,"Optimaal / zeer goed",IF(R788=kengetallen!$W$54,"Optimaal / goed",IF(R788=kengetallen!$W$55,"Voldoende / goed",IF(R788=kengetallen!$W$56,"Voldoende / redelijk",IF(R788=kengetallen!$W$57,"Voldoende",IF(R788=kengetallen!$W$58,"Matig / voldoende",IF(R788=kengetallen!$W$59,"Matig",IF(R788=kengetallen!$W$60,"Onvoldoende",IF(R788=kengetallen!$W$61,"Onvoldoende / slecht")))))))))</f>
        <v>0</v>
      </c>
    </row>
  </sheetData>
  <mergeCells count="2">
    <mergeCell ref="J1:M1"/>
    <mergeCell ref="R1:S1"/>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61"/>
  <sheetViews>
    <sheetView topLeftCell="N1" zoomScale="115" zoomScaleNormal="115" workbookViewId="0">
      <selection activeCell="V10" sqref="V10"/>
    </sheetView>
  </sheetViews>
  <sheetFormatPr defaultRowHeight="14.4" x14ac:dyDescent="0.3"/>
  <cols>
    <col min="1" max="1" width="44.6640625" customWidth="1"/>
    <col min="2" max="2" width="11.33203125" customWidth="1"/>
    <col min="3" max="3" width="34.6640625" customWidth="1"/>
    <col min="4" max="4" width="44.6640625" customWidth="1"/>
    <col min="5" max="5" width="14.6640625" customWidth="1"/>
    <col min="7" max="7" width="9.109375" customWidth="1"/>
    <col min="8" max="8" width="18.6640625" customWidth="1"/>
    <col min="9" max="9" width="19.6640625" customWidth="1"/>
    <col min="10" max="10" width="22.5546875" customWidth="1"/>
    <col min="11" max="11" width="14.6640625" customWidth="1"/>
    <col min="12" max="12" width="16.33203125" customWidth="1"/>
    <col min="13" max="13" width="47.44140625" customWidth="1"/>
    <col min="17" max="17" width="11.6640625" customWidth="1"/>
    <col min="18" max="18" width="10.44140625" customWidth="1"/>
    <col min="19" max="20" width="10.44140625" bestFit="1" customWidth="1"/>
    <col min="21" max="21" width="15" customWidth="1"/>
    <col min="22" max="22" width="48.33203125" customWidth="1"/>
  </cols>
  <sheetData>
    <row r="1" spans="1:24" x14ac:dyDescent="0.3">
      <c r="A1" s="359" t="s">
        <v>28</v>
      </c>
      <c r="B1" s="359"/>
      <c r="C1" s="3"/>
      <c r="D1" s="360" t="s">
        <v>1</v>
      </c>
      <c r="E1" s="361"/>
      <c r="G1" s="1" t="s">
        <v>7</v>
      </c>
      <c r="M1" s="1" t="s">
        <v>33</v>
      </c>
      <c r="P1" s="1" t="s">
        <v>56</v>
      </c>
    </row>
    <row r="2" spans="1:24" x14ac:dyDescent="0.3">
      <c r="A2" s="2" t="s">
        <v>6</v>
      </c>
      <c r="B2" s="89">
        <v>0.92</v>
      </c>
      <c r="C2" s="4"/>
      <c r="D2" s="2" t="s">
        <v>17</v>
      </c>
      <c r="E2" s="5">
        <v>0.16</v>
      </c>
      <c r="G2" s="2" t="s">
        <v>8</v>
      </c>
      <c r="H2" s="2" t="s">
        <v>9</v>
      </c>
      <c r="I2" s="2" t="s">
        <v>10</v>
      </c>
      <c r="J2" s="2" t="s">
        <v>11</v>
      </c>
      <c r="K2" s="12" t="s">
        <v>32</v>
      </c>
      <c r="M2" s="2" t="s">
        <v>39</v>
      </c>
      <c r="N2" s="91">
        <f>139.8</f>
        <v>139.80000000000001</v>
      </c>
      <c r="P2" s="14" t="s">
        <v>67</v>
      </c>
      <c r="Q2" s="14" t="s">
        <v>68</v>
      </c>
      <c r="R2" s="14" t="s">
        <v>50</v>
      </c>
      <c r="S2" s="14" t="s">
        <v>49</v>
      </c>
      <c r="T2" s="14" t="s">
        <v>51</v>
      </c>
      <c r="V2" s="100" t="s">
        <v>140</v>
      </c>
    </row>
    <row r="3" spans="1:24" x14ac:dyDescent="0.3">
      <c r="A3" s="2" t="s">
        <v>25</v>
      </c>
      <c r="B3" s="14">
        <v>50</v>
      </c>
      <c r="C3" s="4"/>
      <c r="D3" s="2" t="s">
        <v>18</v>
      </c>
      <c r="E3" s="5">
        <v>0.6</v>
      </c>
      <c r="G3" s="2">
        <v>2011</v>
      </c>
      <c r="H3" s="2">
        <v>18</v>
      </c>
      <c r="I3" s="2">
        <v>18</v>
      </c>
      <c r="J3" s="2">
        <v>2664.75</v>
      </c>
      <c r="K3" s="47">
        <f t="shared" ref="K3:K8" si="0">$J$7/J3</f>
        <v>1.003823998498921</v>
      </c>
      <c r="M3" s="2" t="s">
        <v>40</v>
      </c>
      <c r="N3" s="91">
        <f>88.1</f>
        <v>88.1</v>
      </c>
      <c r="P3" s="2">
        <v>1</v>
      </c>
      <c r="Q3" s="2" t="s">
        <v>58</v>
      </c>
      <c r="R3" s="90">
        <f>197.34286</f>
        <v>197.34286</v>
      </c>
      <c r="S3" s="90">
        <f>191.27143</f>
        <v>191.27143000000001</v>
      </c>
      <c r="T3" s="90">
        <f>203.414288571429</f>
        <v>203.41428857142901</v>
      </c>
      <c r="U3" s="46"/>
      <c r="V3" s="46"/>
      <c r="W3" s="46"/>
    </row>
    <row r="4" spans="1:24" x14ac:dyDescent="0.3">
      <c r="A4" s="2" t="s">
        <v>26</v>
      </c>
      <c r="B4" s="52" t="e">
        <f>_xlfn.IFS($B$12=2018,$B$13,$B$12=2019,$B$14,$B$12=2020,$B$15,$B$12=2021,$B$16)</f>
        <v>#REF!</v>
      </c>
      <c r="C4" s="24" t="s">
        <v>102</v>
      </c>
      <c r="D4" s="2" t="s">
        <v>19</v>
      </c>
      <c r="E4" s="9">
        <v>0.5</v>
      </c>
      <c r="G4" s="2">
        <v>2012</v>
      </c>
      <c r="H4" s="2">
        <v>18</v>
      </c>
      <c r="I4" s="2">
        <v>18</v>
      </c>
      <c r="J4" s="2">
        <v>2902.22</v>
      </c>
      <c r="K4" s="47">
        <f t="shared" si="0"/>
        <v>0.92168753574849605</v>
      </c>
      <c r="M4" s="2" t="s">
        <v>41</v>
      </c>
      <c r="N4" s="91">
        <f>112.1</f>
        <v>112.1</v>
      </c>
      <c r="P4" s="2">
        <v>2</v>
      </c>
      <c r="Q4" s="2" t="s">
        <v>59</v>
      </c>
      <c r="R4" s="90">
        <f>185.2</f>
        <v>185.2</v>
      </c>
      <c r="S4" s="90">
        <f>179.12857</f>
        <v>179.12857</v>
      </c>
      <c r="T4" s="90">
        <f>191.27143</f>
        <v>191.27143000000001</v>
      </c>
      <c r="V4" t="s">
        <v>142</v>
      </c>
    </row>
    <row r="5" spans="1:24" x14ac:dyDescent="0.3">
      <c r="A5" s="2" t="s">
        <v>30</v>
      </c>
      <c r="B5" s="2">
        <v>0.51</v>
      </c>
      <c r="C5" s="4"/>
      <c r="D5" s="2" t="s">
        <v>4</v>
      </c>
      <c r="E5" s="6">
        <v>50000</v>
      </c>
      <c r="G5" s="2">
        <v>2013</v>
      </c>
      <c r="H5" s="2">
        <v>18</v>
      </c>
      <c r="I5" s="2">
        <v>18</v>
      </c>
      <c r="J5" s="2">
        <v>3094.32</v>
      </c>
      <c r="K5" s="47">
        <f t="shared" si="0"/>
        <v>0.86446779906409155</v>
      </c>
      <c r="M5" s="2" t="s">
        <v>42</v>
      </c>
      <c r="N5" s="91">
        <f>125.6</f>
        <v>125.6</v>
      </c>
      <c r="P5" s="2">
        <v>3</v>
      </c>
      <c r="Q5" s="2" t="s">
        <v>60</v>
      </c>
      <c r="R5" s="90">
        <f>173.05714</f>
        <v>173.05714</v>
      </c>
      <c r="S5" s="90">
        <f>166.98571</f>
        <v>166.98571000000001</v>
      </c>
      <c r="T5" s="90">
        <f>179.12857</f>
        <v>179.12857</v>
      </c>
      <c r="V5" t="s">
        <v>141</v>
      </c>
    </row>
    <row r="6" spans="1:24" x14ac:dyDescent="0.3">
      <c r="A6" s="2" t="s">
        <v>31</v>
      </c>
      <c r="B6" s="2">
        <v>0.05</v>
      </c>
      <c r="C6" s="4"/>
      <c r="D6" s="2" t="s">
        <v>5</v>
      </c>
      <c r="E6" s="6">
        <v>25000</v>
      </c>
      <c r="G6" s="2">
        <v>2014</v>
      </c>
      <c r="H6" s="2">
        <v>18</v>
      </c>
      <c r="I6" s="2">
        <v>18</v>
      </c>
      <c r="J6" s="2">
        <v>2418.11</v>
      </c>
      <c r="K6" s="47">
        <f t="shared" si="0"/>
        <v>1.1062110491251431</v>
      </c>
      <c r="M6" s="2" t="s">
        <v>43</v>
      </c>
      <c r="N6" s="91">
        <f>132.5</f>
        <v>132.5</v>
      </c>
      <c r="P6" s="2">
        <v>4</v>
      </c>
      <c r="Q6" s="2" t="s">
        <v>61</v>
      </c>
      <c r="R6" s="90">
        <f>160.91428</f>
        <v>160.91427999999999</v>
      </c>
      <c r="S6" s="90">
        <f>154.84285</f>
        <v>154.84285</v>
      </c>
      <c r="T6" s="90">
        <f>166.98571</f>
        <v>166.98571000000001</v>
      </c>
      <c r="V6" t="s">
        <v>3</v>
      </c>
    </row>
    <row r="7" spans="1:24" x14ac:dyDescent="0.3">
      <c r="A7" s="2" t="s">
        <v>29</v>
      </c>
      <c r="B7" s="22" t="s">
        <v>57</v>
      </c>
      <c r="C7" s="24"/>
      <c r="D7" s="2" t="s">
        <v>14</v>
      </c>
      <c r="E7" s="2">
        <v>9</v>
      </c>
      <c r="G7" s="2">
        <v>2015</v>
      </c>
      <c r="H7" s="2">
        <v>18</v>
      </c>
      <c r="I7" s="2">
        <v>18</v>
      </c>
      <c r="J7" s="2">
        <v>2674.94</v>
      </c>
      <c r="K7" s="47">
        <f t="shared" si="0"/>
        <v>1</v>
      </c>
      <c r="M7" s="2" t="s">
        <v>38</v>
      </c>
      <c r="N7" s="91">
        <f>112.3</f>
        <v>112.3</v>
      </c>
      <c r="P7" s="2">
        <v>5</v>
      </c>
      <c r="Q7" s="2" t="s">
        <v>62</v>
      </c>
      <c r="R7" s="90">
        <f>148.77142</f>
        <v>148.77142000000001</v>
      </c>
      <c r="S7" s="90">
        <f>142.69999</f>
        <v>142.69999000000001</v>
      </c>
      <c r="T7" s="90">
        <f>154.84285</f>
        <v>154.84285</v>
      </c>
      <c r="V7" t="s">
        <v>224</v>
      </c>
    </row>
    <row r="8" spans="1:24" x14ac:dyDescent="0.3">
      <c r="A8" s="2" t="s">
        <v>52</v>
      </c>
      <c r="B8" s="23">
        <v>2021</v>
      </c>
      <c r="C8" s="4"/>
      <c r="D8" s="2" t="s">
        <v>15</v>
      </c>
      <c r="E8" s="2">
        <v>16.100000000000001</v>
      </c>
      <c r="G8" s="2">
        <v>2016</v>
      </c>
      <c r="H8" s="2">
        <v>18</v>
      </c>
      <c r="I8" s="2">
        <v>18</v>
      </c>
      <c r="J8" s="2">
        <v>2832.75</v>
      </c>
      <c r="K8" s="47">
        <f t="shared" si="0"/>
        <v>0.94429088341717415</v>
      </c>
      <c r="M8" s="2" t="s">
        <v>37</v>
      </c>
      <c r="N8" s="91">
        <f>40.1</f>
        <v>40.1</v>
      </c>
      <c r="P8" s="2">
        <v>6</v>
      </c>
      <c r="Q8" s="2" t="s">
        <v>63</v>
      </c>
      <c r="R8" s="90">
        <f>136.62856</f>
        <v>136.62855999999999</v>
      </c>
      <c r="S8" s="90">
        <f>130.55713</f>
        <v>130.55713</v>
      </c>
      <c r="T8" s="90">
        <f>142.69999</f>
        <v>142.69999000000001</v>
      </c>
      <c r="V8" t="s">
        <v>143</v>
      </c>
    </row>
    <row r="9" spans="1:24" x14ac:dyDescent="0.3">
      <c r="A9" s="2"/>
      <c r="B9" s="2"/>
      <c r="C9" s="4"/>
      <c r="D9" s="2" t="s">
        <v>12</v>
      </c>
      <c r="E9" s="2">
        <v>31.65</v>
      </c>
      <c r="G9" s="2">
        <v>2017</v>
      </c>
      <c r="H9" s="2">
        <v>18</v>
      </c>
      <c r="I9" s="2">
        <v>18</v>
      </c>
      <c r="J9" s="2">
        <v>2685.17</v>
      </c>
      <c r="K9" s="49">
        <v>1.0490999999999999</v>
      </c>
      <c r="M9" s="2" t="s">
        <v>36</v>
      </c>
      <c r="N9" s="91">
        <f>81.1</f>
        <v>81.099999999999994</v>
      </c>
      <c r="P9" s="2">
        <v>7</v>
      </c>
      <c r="Q9" s="2" t="s">
        <v>64</v>
      </c>
      <c r="R9" s="90">
        <f>124.4857</f>
        <v>124.48569999999999</v>
      </c>
      <c r="S9" s="90">
        <f>118.41427</f>
        <v>118.41427</v>
      </c>
      <c r="T9" s="90">
        <f>130.55713</f>
        <v>130.55713</v>
      </c>
      <c r="V9" t="s">
        <v>144</v>
      </c>
    </row>
    <row r="10" spans="1:24" x14ac:dyDescent="0.3">
      <c r="A10" s="2"/>
      <c r="B10" s="2"/>
      <c r="C10" s="4"/>
      <c r="D10" s="2" t="s">
        <v>13</v>
      </c>
      <c r="E10" s="2">
        <v>31.6</v>
      </c>
      <c r="G10" s="2">
        <v>2018</v>
      </c>
      <c r="H10" s="2">
        <v>18</v>
      </c>
      <c r="I10" s="2">
        <v>18</v>
      </c>
      <c r="J10" s="2">
        <v>2675.54</v>
      </c>
      <c r="K10" s="45">
        <v>1.0476000000000001</v>
      </c>
      <c r="M10" s="2" t="s">
        <v>35</v>
      </c>
      <c r="N10" s="91">
        <f>99.6</f>
        <v>99.6</v>
      </c>
      <c r="P10" s="2">
        <v>8</v>
      </c>
      <c r="Q10" s="2" t="s">
        <v>65</v>
      </c>
      <c r="R10" s="90">
        <f>112.34284</f>
        <v>112.34284</v>
      </c>
      <c r="S10" s="90">
        <f>106.27142</f>
        <v>106.27142000000001</v>
      </c>
      <c r="T10" s="90">
        <f>118.41427</f>
        <v>118.41427</v>
      </c>
      <c r="V10" t="s">
        <v>145</v>
      </c>
    </row>
    <row r="11" spans="1:24" x14ac:dyDescent="0.3">
      <c r="A11" s="2"/>
      <c r="B11" s="2"/>
      <c r="C11" s="4"/>
      <c r="D11" s="2" t="s">
        <v>16</v>
      </c>
      <c r="E11" s="2">
        <v>9.7690000000000001</v>
      </c>
      <c r="G11" s="2">
        <v>2019</v>
      </c>
      <c r="H11" s="2">
        <v>18</v>
      </c>
      <c r="I11" s="2">
        <v>18</v>
      </c>
      <c r="J11" s="2">
        <v>2648.36</v>
      </c>
      <c r="K11" s="45">
        <v>1.0501</v>
      </c>
      <c r="M11" s="2" t="s">
        <v>34</v>
      </c>
      <c r="N11" s="91">
        <f>104.5</f>
        <v>104.5</v>
      </c>
      <c r="P11" s="2">
        <v>9</v>
      </c>
      <c r="Q11" s="2" t="s">
        <v>66</v>
      </c>
      <c r="R11" s="90">
        <f>100.2</f>
        <v>100.2</v>
      </c>
      <c r="S11" s="90">
        <f>94.1285714285714</f>
        <v>94.128571428571405</v>
      </c>
      <c r="T11" s="90">
        <f>106.27142</f>
        <v>106.27142000000001</v>
      </c>
    </row>
    <row r="12" spans="1:24" x14ac:dyDescent="0.3">
      <c r="A12" s="2" t="s">
        <v>77</v>
      </c>
      <c r="B12" s="50" t="e">
        <f>'PO analyseblad'!#REF!</f>
        <v>#REF!</v>
      </c>
      <c r="D12" s="12" t="s">
        <v>21</v>
      </c>
      <c r="E12" s="12">
        <v>0.54</v>
      </c>
      <c r="G12" s="2">
        <v>2020</v>
      </c>
      <c r="H12" s="2">
        <v>18</v>
      </c>
      <c r="I12" s="2">
        <v>18</v>
      </c>
      <c r="J12" s="12">
        <v>2477.04</v>
      </c>
      <c r="K12" s="45">
        <v>1.0866</v>
      </c>
      <c r="M12" s="2" t="s">
        <v>44</v>
      </c>
      <c r="N12" s="91">
        <f>27.5</f>
        <v>27.5</v>
      </c>
      <c r="P12" s="26"/>
      <c r="Q12" s="22"/>
      <c r="R12" s="27"/>
      <c r="S12" s="27"/>
      <c r="T12" s="27"/>
      <c r="V12" s="1" t="s">
        <v>150</v>
      </c>
      <c r="W12" s="1" t="s">
        <v>148</v>
      </c>
      <c r="X12" s="1" t="s">
        <v>149</v>
      </c>
    </row>
    <row r="13" spans="1:24" x14ac:dyDescent="0.3">
      <c r="A13" s="14" t="s">
        <v>98</v>
      </c>
      <c r="B13" s="51">
        <v>1.0518519</v>
      </c>
      <c r="C13" t="s">
        <v>103</v>
      </c>
      <c r="D13" s="12" t="s">
        <v>20</v>
      </c>
      <c r="E13" s="12">
        <v>1.78</v>
      </c>
      <c r="F13" s="13"/>
      <c r="G13" s="2">
        <v>2021</v>
      </c>
      <c r="H13" s="2">
        <v>18</v>
      </c>
      <c r="I13" s="2">
        <v>18</v>
      </c>
      <c r="J13" s="7">
        <v>2819.96</v>
      </c>
      <c r="K13" s="97">
        <v>0.96</v>
      </c>
      <c r="M13" s="2" t="s">
        <v>45</v>
      </c>
      <c r="N13" s="91">
        <f>48</f>
        <v>48</v>
      </c>
      <c r="V13" t="s">
        <v>199</v>
      </c>
      <c r="W13">
        <v>1</v>
      </c>
      <c r="X13">
        <v>0.7</v>
      </c>
    </row>
    <row r="14" spans="1:24" x14ac:dyDescent="0.3">
      <c r="A14" s="14" t="s">
        <v>99</v>
      </c>
      <c r="B14" s="51">
        <v>1.0537000000000001</v>
      </c>
      <c r="C14" t="s">
        <v>103</v>
      </c>
      <c r="D14" s="12" t="s">
        <v>24</v>
      </c>
      <c r="E14" s="12">
        <v>0.45</v>
      </c>
      <c r="G14" s="2">
        <v>2022</v>
      </c>
      <c r="H14" s="2">
        <v>18</v>
      </c>
      <c r="I14" s="2">
        <v>18</v>
      </c>
      <c r="J14" s="7"/>
      <c r="K14" s="97"/>
      <c r="M14" s="2" t="s">
        <v>46</v>
      </c>
      <c r="N14" s="91">
        <f>31</f>
        <v>31</v>
      </c>
      <c r="V14" t="s">
        <v>146</v>
      </c>
      <c r="W14">
        <v>2</v>
      </c>
      <c r="X14">
        <v>0.7</v>
      </c>
    </row>
    <row r="15" spans="1:24" x14ac:dyDescent="0.3">
      <c r="A15" s="14" t="s">
        <v>100</v>
      </c>
      <c r="B15" s="51">
        <v>1.0555000000000001</v>
      </c>
      <c r="C15" t="s">
        <v>103</v>
      </c>
      <c r="D15" s="12" t="s">
        <v>22</v>
      </c>
      <c r="E15" s="12"/>
      <c r="G15" s="2">
        <v>2023</v>
      </c>
      <c r="H15" s="2">
        <v>18</v>
      </c>
      <c r="I15" s="2">
        <v>18</v>
      </c>
      <c r="J15" s="7"/>
      <c r="K15" s="97"/>
      <c r="M15" s="2" t="s">
        <v>47</v>
      </c>
      <c r="N15" s="91">
        <f>26</f>
        <v>26</v>
      </c>
      <c r="P15" s="1" t="s">
        <v>69</v>
      </c>
      <c r="V15" t="s">
        <v>147</v>
      </c>
      <c r="W15">
        <v>3</v>
      </c>
      <c r="X15">
        <v>0.7</v>
      </c>
    </row>
    <row r="16" spans="1:24" x14ac:dyDescent="0.3">
      <c r="A16" s="14" t="s">
        <v>101</v>
      </c>
      <c r="B16" s="98">
        <v>1.0573999999999999</v>
      </c>
      <c r="D16" s="12" t="s">
        <v>23</v>
      </c>
      <c r="E16" s="12"/>
      <c r="G16" s="44" t="s">
        <v>27</v>
      </c>
      <c r="H16" s="4"/>
      <c r="I16" s="4"/>
      <c r="J16" s="8"/>
      <c r="M16" s="2" t="s">
        <v>48</v>
      </c>
      <c r="N16" s="91">
        <f>28</f>
        <v>28</v>
      </c>
      <c r="P16" s="14" t="s">
        <v>67</v>
      </c>
      <c r="Q16" s="14" t="s">
        <v>68</v>
      </c>
      <c r="R16" s="14" t="s">
        <v>50</v>
      </c>
      <c r="S16" s="14" t="s">
        <v>49</v>
      </c>
      <c r="T16" s="14" t="s">
        <v>51</v>
      </c>
      <c r="V16" s="101"/>
    </row>
    <row r="17" spans="1:24" x14ac:dyDescent="0.3">
      <c r="A17" s="2"/>
      <c r="B17" s="2"/>
      <c r="D17" s="43" t="s">
        <v>75</v>
      </c>
      <c r="E17" s="14">
        <v>0.09</v>
      </c>
      <c r="M17" s="2" t="s">
        <v>70</v>
      </c>
      <c r="N17" s="91">
        <f>39.6</f>
        <v>39.6</v>
      </c>
      <c r="P17" s="2">
        <v>1</v>
      </c>
      <c r="Q17" s="2" t="s">
        <v>58</v>
      </c>
      <c r="R17" s="92">
        <v>205.2</v>
      </c>
      <c r="S17" s="92">
        <v>198.9</v>
      </c>
      <c r="T17" s="92">
        <v>215.7</v>
      </c>
    </row>
    <row r="18" spans="1:24" x14ac:dyDescent="0.3">
      <c r="A18" s="2"/>
      <c r="B18" s="2"/>
      <c r="E18" s="46"/>
      <c r="G18" s="53"/>
      <c r="H18" s="53"/>
      <c r="I18" s="53"/>
      <c r="J18" s="53"/>
      <c r="K18" s="53"/>
      <c r="M18" s="2" t="s">
        <v>71</v>
      </c>
      <c r="N18" s="91">
        <f>38.9</f>
        <v>38.9</v>
      </c>
      <c r="P18" s="2">
        <v>2</v>
      </c>
      <c r="Q18" s="2" t="s">
        <v>59</v>
      </c>
      <c r="R18" s="92">
        <v>192.6</v>
      </c>
      <c r="S18" s="92">
        <v>186.3</v>
      </c>
      <c r="T18" s="92">
        <v>198.9</v>
      </c>
      <c r="V18" s="1" t="s">
        <v>151</v>
      </c>
      <c r="W18" s="1" t="s">
        <v>148</v>
      </c>
      <c r="X18" s="1" t="s">
        <v>149</v>
      </c>
    </row>
    <row r="19" spans="1:24" x14ac:dyDescent="0.3">
      <c r="A19" s="2"/>
      <c r="B19" s="2"/>
      <c r="G19" s="53"/>
      <c r="H19" s="53"/>
      <c r="I19" s="53"/>
      <c r="J19" s="53"/>
      <c r="K19" s="53"/>
      <c r="M19" s="2" t="s">
        <v>72</v>
      </c>
      <c r="N19" s="91">
        <f>35.8</f>
        <v>35.799999999999997</v>
      </c>
      <c r="P19" s="2">
        <v>3</v>
      </c>
      <c r="Q19" s="2" t="s">
        <v>60</v>
      </c>
      <c r="R19" s="92">
        <v>180</v>
      </c>
      <c r="S19" s="92">
        <v>173.7</v>
      </c>
      <c r="T19" s="92">
        <v>186.3</v>
      </c>
      <c r="V19" t="s">
        <v>157</v>
      </c>
      <c r="W19" s="103">
        <v>1</v>
      </c>
      <c r="X19">
        <v>0.3</v>
      </c>
    </row>
    <row r="20" spans="1:24" x14ac:dyDescent="0.3">
      <c r="A20" s="2"/>
      <c r="B20" s="2"/>
      <c r="G20" s="53"/>
      <c r="H20" s="53"/>
      <c r="I20" s="53"/>
      <c r="J20" s="53"/>
      <c r="K20" s="53"/>
      <c r="M20" s="2" t="s">
        <v>73</v>
      </c>
      <c r="N20" s="91">
        <f>36.2</f>
        <v>36.200000000000003</v>
      </c>
      <c r="P20" s="2">
        <v>4</v>
      </c>
      <c r="Q20" s="2" t="s">
        <v>61</v>
      </c>
      <c r="R20" s="92">
        <v>167.4</v>
      </c>
      <c r="S20" s="92">
        <v>161</v>
      </c>
      <c r="T20" s="92">
        <v>173.7</v>
      </c>
      <c r="V20" s="102" t="s">
        <v>198</v>
      </c>
      <c r="W20" s="103">
        <v>2</v>
      </c>
      <c r="X20">
        <v>0.3</v>
      </c>
    </row>
    <row r="21" spans="1:24" x14ac:dyDescent="0.3">
      <c r="G21" s="53"/>
      <c r="H21" s="53"/>
      <c r="I21" s="53"/>
      <c r="J21" s="53"/>
      <c r="K21" s="53"/>
      <c r="M21" s="2" t="s">
        <v>74</v>
      </c>
      <c r="N21" s="91">
        <f>38.4</f>
        <v>38.4</v>
      </c>
      <c r="P21" s="2">
        <v>5</v>
      </c>
      <c r="Q21" s="2" t="s">
        <v>62</v>
      </c>
      <c r="R21" s="92">
        <v>154.69999999999999</v>
      </c>
      <c r="S21" s="92">
        <v>148.4</v>
      </c>
      <c r="T21" s="92">
        <v>161</v>
      </c>
      <c r="V21" s="102" t="s">
        <v>156</v>
      </c>
      <c r="W21" s="103">
        <v>3</v>
      </c>
      <c r="X21">
        <v>0.3</v>
      </c>
    </row>
    <row r="22" spans="1:24" x14ac:dyDescent="0.3">
      <c r="A22" s="54"/>
      <c r="B22" s="55"/>
      <c r="C22" s="56"/>
      <c r="P22" s="2">
        <v>6</v>
      </c>
      <c r="Q22" s="2" t="s">
        <v>63</v>
      </c>
      <c r="R22" s="92">
        <v>142.1</v>
      </c>
      <c r="S22" s="92">
        <v>135.80000000000001</v>
      </c>
      <c r="T22" s="92">
        <v>148.4</v>
      </c>
    </row>
    <row r="23" spans="1:24" x14ac:dyDescent="0.3">
      <c r="A23" s="54"/>
      <c r="B23" s="55"/>
      <c r="C23" s="56"/>
      <c r="M23" s="1" t="s">
        <v>33</v>
      </c>
      <c r="P23" s="2">
        <v>7</v>
      </c>
      <c r="Q23" s="2" t="s">
        <v>64</v>
      </c>
      <c r="R23" s="92">
        <v>129.5</v>
      </c>
      <c r="S23" s="92">
        <v>123.2</v>
      </c>
      <c r="T23" s="92">
        <v>135.80000000000001</v>
      </c>
      <c r="V23" s="104" t="s">
        <v>152</v>
      </c>
    </row>
    <row r="24" spans="1:24" x14ac:dyDescent="0.3">
      <c r="A24" s="54"/>
      <c r="B24" s="55"/>
      <c r="C24" s="56"/>
      <c r="M24" s="2" t="s">
        <v>39</v>
      </c>
      <c r="N24" s="92">
        <v>145.39200000000002</v>
      </c>
      <c r="P24" s="2">
        <v>8</v>
      </c>
      <c r="Q24" s="2" t="s">
        <v>65</v>
      </c>
      <c r="R24" s="92">
        <v>116.8</v>
      </c>
      <c r="S24" s="92">
        <v>110.5</v>
      </c>
      <c r="T24" s="92">
        <v>123.2</v>
      </c>
    </row>
    <row r="25" spans="1:24" x14ac:dyDescent="0.3">
      <c r="A25" s="54"/>
      <c r="B25" s="55"/>
      <c r="C25" s="56"/>
      <c r="M25" s="2" t="s">
        <v>40</v>
      </c>
      <c r="N25" s="92">
        <v>91.623999999999995</v>
      </c>
      <c r="P25" s="2">
        <v>9</v>
      </c>
      <c r="Q25" s="2" t="s">
        <v>66</v>
      </c>
      <c r="R25" s="92">
        <v>104.2</v>
      </c>
      <c r="S25" s="92">
        <v>100</v>
      </c>
      <c r="T25" s="92">
        <v>110.5</v>
      </c>
    </row>
    <row r="26" spans="1:24" x14ac:dyDescent="0.3">
      <c r="M26" s="2" t="s">
        <v>41</v>
      </c>
      <c r="N26" s="92">
        <v>116.584</v>
      </c>
      <c r="P26" s="26"/>
      <c r="Q26" s="22"/>
      <c r="R26" s="27"/>
      <c r="S26" s="27"/>
      <c r="T26" s="27"/>
      <c r="V26" s="1" t="s">
        <v>160</v>
      </c>
    </row>
    <row r="27" spans="1:24" x14ac:dyDescent="0.3">
      <c r="M27" s="2" t="s">
        <v>42</v>
      </c>
      <c r="N27" s="92">
        <v>130.624</v>
      </c>
      <c r="V27" t="s">
        <v>161</v>
      </c>
    </row>
    <row r="28" spans="1:24" x14ac:dyDescent="0.3">
      <c r="M28" s="2" t="s">
        <v>43</v>
      </c>
      <c r="N28" s="92">
        <v>137.80000000000001</v>
      </c>
      <c r="V28" t="s">
        <v>162</v>
      </c>
    </row>
    <row r="29" spans="1:24" x14ac:dyDescent="0.3">
      <c r="M29" s="2" t="s">
        <v>38</v>
      </c>
      <c r="N29" s="92">
        <v>116.792</v>
      </c>
      <c r="V29" t="s">
        <v>163</v>
      </c>
    </row>
    <row r="30" spans="1:24" x14ac:dyDescent="0.3">
      <c r="M30" s="2" t="s">
        <v>37</v>
      </c>
      <c r="N30" s="92">
        <v>41.704000000000001</v>
      </c>
      <c r="V30" t="s">
        <v>164</v>
      </c>
    </row>
    <row r="31" spans="1:24" x14ac:dyDescent="0.3">
      <c r="M31" s="2" t="s">
        <v>36</v>
      </c>
      <c r="N31" s="92">
        <v>84.343999999999994</v>
      </c>
      <c r="V31" t="s">
        <v>165</v>
      </c>
    </row>
    <row r="32" spans="1:24" x14ac:dyDescent="0.3">
      <c r="M32" s="2" t="s">
        <v>35</v>
      </c>
      <c r="N32" s="92">
        <v>103.584</v>
      </c>
      <c r="V32" t="s">
        <v>166</v>
      </c>
    </row>
    <row r="33" spans="13:22" x14ac:dyDescent="0.3">
      <c r="M33" s="2" t="s">
        <v>34</v>
      </c>
      <c r="N33" s="92">
        <v>108.68</v>
      </c>
      <c r="V33" t="s">
        <v>167</v>
      </c>
    </row>
    <row r="34" spans="13:22" x14ac:dyDescent="0.3">
      <c r="M34" s="2" t="s">
        <v>44</v>
      </c>
      <c r="N34" s="92">
        <v>28.6</v>
      </c>
      <c r="V34" t="s">
        <v>168</v>
      </c>
    </row>
    <row r="35" spans="13:22" x14ac:dyDescent="0.3">
      <c r="M35" s="2" t="s">
        <v>45</v>
      </c>
      <c r="N35" s="92">
        <v>49.92</v>
      </c>
      <c r="V35" t="s">
        <v>169</v>
      </c>
    </row>
    <row r="36" spans="13:22" x14ac:dyDescent="0.3">
      <c r="M36" s="2" t="s">
        <v>46</v>
      </c>
      <c r="N36" s="92">
        <v>32.24</v>
      </c>
      <c r="V36" t="s">
        <v>170</v>
      </c>
    </row>
    <row r="37" spans="13:22" x14ac:dyDescent="0.3">
      <c r="M37" s="2" t="s">
        <v>47</v>
      </c>
      <c r="N37" s="92">
        <v>27.04</v>
      </c>
      <c r="V37" t="s">
        <v>171</v>
      </c>
    </row>
    <row r="38" spans="13:22" x14ac:dyDescent="0.3">
      <c r="M38" s="2" t="s">
        <v>48</v>
      </c>
      <c r="N38" s="92">
        <v>29.12</v>
      </c>
      <c r="V38" t="s">
        <v>172</v>
      </c>
    </row>
    <row r="39" spans="13:22" x14ac:dyDescent="0.3">
      <c r="M39" s="2" t="s">
        <v>70</v>
      </c>
      <c r="N39" s="92">
        <v>41.184000000000005</v>
      </c>
    </row>
    <row r="40" spans="13:22" x14ac:dyDescent="0.3">
      <c r="M40" s="2" t="s">
        <v>71</v>
      </c>
      <c r="N40" s="92">
        <v>40.456000000000003</v>
      </c>
      <c r="V40" s="1" t="s">
        <v>181</v>
      </c>
    </row>
    <row r="41" spans="13:22" x14ac:dyDescent="0.3">
      <c r="M41" s="2" t="s">
        <v>72</v>
      </c>
      <c r="N41" s="92">
        <v>37.231999999999999</v>
      </c>
      <c r="V41" s="113">
        <v>2020</v>
      </c>
    </row>
    <row r="42" spans="13:22" x14ac:dyDescent="0.3">
      <c r="M42" s="2" t="s">
        <v>73</v>
      </c>
      <c r="N42" s="92">
        <v>37.648000000000003</v>
      </c>
      <c r="V42" s="113">
        <v>2021</v>
      </c>
    </row>
    <row r="43" spans="13:22" x14ac:dyDescent="0.3">
      <c r="M43" s="2" t="s">
        <v>74</v>
      </c>
      <c r="N43" s="92">
        <v>39.936</v>
      </c>
      <c r="V43" s="113">
        <v>2022</v>
      </c>
    </row>
    <row r="45" spans="13:22" x14ac:dyDescent="0.3">
      <c r="V45" s="1" t="s">
        <v>175</v>
      </c>
    </row>
    <row r="46" spans="13:22" x14ac:dyDescent="0.3">
      <c r="V46" t="s">
        <v>176</v>
      </c>
    </row>
    <row r="47" spans="13:22" x14ac:dyDescent="0.3">
      <c r="V47" t="s">
        <v>177</v>
      </c>
    </row>
    <row r="48" spans="13:22" x14ac:dyDescent="0.3">
      <c r="V48" t="s">
        <v>178</v>
      </c>
    </row>
    <row r="49" spans="22:23" x14ac:dyDescent="0.3">
      <c r="V49" t="s">
        <v>179</v>
      </c>
    </row>
    <row r="50" spans="22:23" x14ac:dyDescent="0.3">
      <c r="V50" t="s">
        <v>180</v>
      </c>
    </row>
    <row r="52" spans="22:23" x14ac:dyDescent="0.3">
      <c r="V52" s="1" t="s">
        <v>184</v>
      </c>
    </row>
    <row r="53" spans="22:23" x14ac:dyDescent="0.3">
      <c r="V53" t="s">
        <v>185</v>
      </c>
      <c r="W53" s="117">
        <v>1</v>
      </c>
    </row>
    <row r="54" spans="22:23" x14ac:dyDescent="0.3">
      <c r="V54" t="s">
        <v>186</v>
      </c>
      <c r="W54" s="117">
        <v>1.3</v>
      </c>
    </row>
    <row r="55" spans="22:23" x14ac:dyDescent="0.3">
      <c r="V55" t="s">
        <v>187</v>
      </c>
      <c r="W55" s="117">
        <v>1.6</v>
      </c>
    </row>
    <row r="56" spans="22:23" x14ac:dyDescent="0.3">
      <c r="V56" t="s">
        <v>188</v>
      </c>
      <c r="W56" s="117">
        <v>1.7</v>
      </c>
    </row>
    <row r="57" spans="22:23" x14ac:dyDescent="0.3">
      <c r="V57" t="s">
        <v>189</v>
      </c>
      <c r="W57" s="117">
        <v>2</v>
      </c>
    </row>
    <row r="58" spans="22:23" x14ac:dyDescent="0.3">
      <c r="V58" t="s">
        <v>190</v>
      </c>
      <c r="W58" s="117">
        <v>2.2999999999999998</v>
      </c>
    </row>
    <row r="59" spans="22:23" x14ac:dyDescent="0.3">
      <c r="V59" t="s">
        <v>191</v>
      </c>
      <c r="W59" s="117">
        <v>2.4</v>
      </c>
    </row>
    <row r="60" spans="22:23" x14ac:dyDescent="0.3">
      <c r="V60" t="s">
        <v>192</v>
      </c>
      <c r="W60" s="117">
        <v>2.7</v>
      </c>
    </row>
    <row r="61" spans="22:23" x14ac:dyDescent="0.3">
      <c r="V61" t="s">
        <v>193</v>
      </c>
      <c r="W61" s="117">
        <v>3</v>
      </c>
    </row>
  </sheetData>
  <mergeCells count="2">
    <mergeCell ref="A1:B1"/>
    <mergeCell ref="D1:E1"/>
  </mergeCells>
  <hyperlinks>
    <hyperlink ref="G16" r:id="rId1" xr:uid="{00000000-0004-0000-0800-000000000000}"/>
  </hyperlinks>
  <printOptions headings="1" gridLines="1"/>
  <pageMargins left="0.70866141732283472" right="0.70866141732283472" top="0.74803149606299213" bottom="0.74803149606299213" header="0.31496062992125984" footer="0.31496062992125984"/>
  <pageSetup paperSize="8" scale="49" orientation="landscape"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5"/>
  <sheetViews>
    <sheetView workbookViewId="0">
      <selection activeCell="G14" sqref="G14"/>
    </sheetView>
  </sheetViews>
  <sheetFormatPr defaultRowHeight="14.4" x14ac:dyDescent="0.3"/>
  <cols>
    <col min="3" max="3" width="34" customWidth="1"/>
    <col min="4" max="4" width="17.44140625" customWidth="1"/>
    <col min="5" max="5" width="24.33203125" customWidth="1"/>
  </cols>
  <sheetData>
    <row r="1" spans="2:5" ht="15" thickBot="1" x14ac:dyDescent="0.35"/>
    <row r="2" spans="2:5" ht="15" thickBot="1" x14ac:dyDescent="0.35">
      <c r="B2" s="20" t="s">
        <v>54</v>
      </c>
      <c r="C2" s="21" t="s">
        <v>55</v>
      </c>
      <c r="D2" t="s">
        <v>76</v>
      </c>
      <c r="E2" t="s">
        <v>121</v>
      </c>
    </row>
    <row r="3" spans="2:5" x14ac:dyDescent="0.3">
      <c r="B3" s="18" t="s">
        <v>2</v>
      </c>
      <c r="C3" s="19">
        <v>2011</v>
      </c>
      <c r="D3" t="e">
        <f>Invulblad!#REF!</f>
        <v>#REF!</v>
      </c>
      <c r="E3" t="s">
        <v>122</v>
      </c>
    </row>
    <row r="4" spans="2:5" ht="15" thickBot="1" x14ac:dyDescent="0.35">
      <c r="B4" s="17" t="s">
        <v>3</v>
      </c>
      <c r="C4" s="15">
        <v>2012</v>
      </c>
      <c r="E4" t="s">
        <v>123</v>
      </c>
    </row>
    <row r="5" spans="2:5" x14ac:dyDescent="0.3">
      <c r="C5" s="15">
        <v>2013</v>
      </c>
      <c r="E5" t="s">
        <v>124</v>
      </c>
    </row>
    <row r="6" spans="2:5" x14ac:dyDescent="0.3">
      <c r="C6" s="15">
        <v>2014</v>
      </c>
      <c r="E6" t="s">
        <v>125</v>
      </c>
    </row>
    <row r="7" spans="2:5" x14ac:dyDescent="0.3">
      <c r="C7" s="15">
        <v>2015</v>
      </c>
      <c r="E7" t="s">
        <v>126</v>
      </c>
    </row>
    <row r="8" spans="2:5" x14ac:dyDescent="0.3">
      <c r="C8" s="15">
        <v>2016</v>
      </c>
    </row>
    <row r="9" spans="2:5" x14ac:dyDescent="0.3">
      <c r="C9" s="15">
        <v>2017</v>
      </c>
    </row>
    <row r="10" spans="2:5" x14ac:dyDescent="0.3">
      <c r="C10" s="15">
        <v>2018</v>
      </c>
    </row>
    <row r="11" spans="2:5" x14ac:dyDescent="0.3">
      <c r="C11" s="15">
        <v>2019</v>
      </c>
    </row>
    <row r="12" spans="2:5" x14ac:dyDescent="0.3">
      <c r="C12" s="15">
        <v>2020</v>
      </c>
    </row>
    <row r="13" spans="2:5" x14ac:dyDescent="0.3">
      <c r="C13" s="15">
        <v>2021</v>
      </c>
    </row>
    <row r="14" spans="2:5" x14ac:dyDescent="0.3">
      <c r="C14" s="15">
        <v>2022</v>
      </c>
    </row>
    <row r="15" spans="2:5" ht="15" thickBot="1" x14ac:dyDescent="0.35">
      <c r="C15" s="16">
        <v>2023</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Gebruikershandleiding</vt:lpstr>
      <vt:lpstr>Invulblad</vt:lpstr>
      <vt:lpstr>Resultatenblad rekentool</vt:lpstr>
      <vt:lpstr>PO CO2 reductiepad berekening </vt:lpstr>
      <vt:lpstr>PO CO2 reductiepad </vt:lpstr>
      <vt:lpstr>PO analyseblad</vt:lpstr>
      <vt:lpstr>kengetallen</vt:lpstr>
      <vt:lpstr>dropdown menu's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Ferdie van de Winkel</dc:creator>
  <cp:lastModifiedBy>Ferdie van de Winkel</cp:lastModifiedBy>
  <cp:lastPrinted>2021-08-27T09:20:50Z</cp:lastPrinted>
  <dcterms:created xsi:type="dcterms:W3CDTF">2015-06-05T18:19:34Z</dcterms:created>
  <dcterms:modified xsi:type="dcterms:W3CDTF">2022-04-15T10:59:40Z</dcterms:modified>
</cp:coreProperties>
</file>